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第二次公示版本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第二次公示版本!$A$5:$AW$868</definedName>
  </definedNames>
  <calcPr calcId="144525"/>
</workbook>
</file>

<file path=xl/sharedStrings.xml><?xml version="1.0" encoding="utf-8"?>
<sst xmlns="http://schemas.openxmlformats.org/spreadsheetml/2006/main" count="3139" uniqueCount="1038">
  <si>
    <t>第一轮公示反馈</t>
  </si>
  <si>
    <t>上报科室</t>
  </si>
  <si>
    <t>序号</t>
  </si>
  <si>
    <t>姓名</t>
  </si>
  <si>
    <t>核对终身码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</si>
  <si>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</si>
  <si>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</si>
  <si>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</si>
  <si>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</si>
  <si>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</si>
  <si>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教育处评价部分</t>
  </si>
  <si>
    <t>合计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</si>
  <si>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</si>
  <si>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</si>
  <si>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</si>
  <si>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</si>
  <si>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</si>
  <si>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</si>
  <si>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</si>
  <si>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发放金额</t>
  </si>
  <si>
    <t>取整金额</t>
  </si>
  <si>
    <t>当月全勤天数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</si>
  <si>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</si>
  <si>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</si>
  <si>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</si>
  <si>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</si>
  <si>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</si>
  <si>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</si>
  <si>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</si>
  <si>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</si>
  <si>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</si>
  <si>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</si>
  <si>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</si>
  <si>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</si>
  <si>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</si>
  <si>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</si>
  <si>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</si>
  <si>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</si>
  <si>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</si>
  <si>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</si>
  <si>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</si>
  <si>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</si>
  <si>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</si>
  <si>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</si>
  <si>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</si>
  <si>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特色教学活动（参与讨论30分/次，线下旁听20分/次）</t>
  </si>
  <si>
    <t>教学门诊（接诊30分/次，观摩20分/次）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</si>
  <si>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</si>
  <si>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</si>
  <si>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</si>
  <si>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</si>
  <si>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</si>
  <si>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</si>
  <si>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处分</t>
  </si>
  <si>
    <t>年度业务水平测试排名</t>
  </si>
  <si>
    <t>执业医师资格考试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</si>
  <si>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</si>
  <si>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</si>
  <si>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</si>
  <si>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</si>
  <si>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</si>
  <si>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</si>
  <si>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</si>
  <si>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白班数量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</si>
  <si>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</si>
  <si>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</si>
  <si>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</si>
  <si>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</si>
  <si>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</si>
  <si>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</si>
  <si>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</si>
  <si>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</si>
  <si>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</si>
  <si>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</si>
  <si>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</si>
  <si>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</si>
  <si>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</si>
  <si>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1）排名百分位≥90%：每月加100分，连续3个月有效；2）90%&gt;排名百分位≥70%：每月加50分，连续3个月有效；3）30%≥排名百分位&gt;10%：连续3个月在原发放金额基础上乘以75%发放；4）排名百分位≤10%：从成绩公布起，连续3个月在原发放金额基础上减半发放</t>
  </si>
  <si>
    <t>未通过者，从成绩公布后第二个月连续3个月在原发放金额基础上减半发放</t>
  </si>
  <si>
    <t>绩效总分值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</si>
  <si>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</si>
  <si>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</si>
  <si>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</si>
  <si>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</si>
  <si>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</si>
  <si>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</t>
  </si>
  <si>
    <t>根据实际情况上报，20分/次。</t>
  </si>
  <si>
    <t>根据实际情况上报，30分/次。</t>
  </si>
  <si>
    <t>有效培训20分/次，系统预约旷课扣20分/次。
（仅限科室自行组织部分）</t>
  </si>
  <si>
    <t>通过执业医师资格考核后的第一个月开始计分</t>
  </si>
  <si>
    <t>执医在我院注册激活成功后的次月开始计分（
医务处审批后的次月开始计分）</t>
  </si>
  <si>
    <t>由医务处正式认定，审批后的次月开始计分</t>
  </si>
  <si>
    <t>根据系统记录，系统预约旷课扣20分/次</t>
  </si>
  <si>
    <t>根据听课记录结合随堂测试</t>
  </si>
  <si>
    <t>9月相关项目：是否及时确认360带教比重</t>
  </si>
  <si>
    <t>收到锦旗等特殊事件，当月有效</t>
  </si>
  <si>
    <t>全院通报、处分等</t>
  </si>
  <si>
    <t>超声科</t>
  </si>
  <si>
    <t>吴博达</t>
  </si>
  <si>
    <t>合格</t>
  </si>
  <si>
    <t>科室反馈值班已修正</t>
  </si>
  <si>
    <t>林丹枫</t>
  </si>
  <si>
    <t>吕方舟</t>
  </si>
  <si>
    <t>朱承伟</t>
  </si>
  <si>
    <t>杨秀秀2</t>
  </si>
  <si>
    <t>科室反馈评定分已修正</t>
  </si>
  <si>
    <t>黄倩</t>
  </si>
  <si>
    <t>姜豪</t>
  </si>
  <si>
    <t>杨盼盼</t>
  </si>
  <si>
    <t>滕晓璐</t>
  </si>
  <si>
    <t>张雷1</t>
  </si>
  <si>
    <t>胡淑琼</t>
  </si>
  <si>
    <t>潘健勇</t>
  </si>
  <si>
    <t>陈艳阳</t>
  </si>
  <si>
    <t>王璐慧</t>
  </si>
  <si>
    <t>丁伟丹</t>
  </si>
  <si>
    <t>廖小银</t>
  </si>
  <si>
    <t>许依宁</t>
  </si>
  <si>
    <t>陈政儒</t>
  </si>
  <si>
    <t>夏哲</t>
  </si>
  <si>
    <t>杨仕萍</t>
  </si>
  <si>
    <t>姜鑫</t>
  </si>
  <si>
    <t>陈滋露</t>
  </si>
  <si>
    <t>吕葱云</t>
  </si>
  <si>
    <t>金理曾</t>
  </si>
  <si>
    <t>吕佳琪</t>
  </si>
  <si>
    <t>放射科</t>
  </si>
  <si>
    <t>林楚楚</t>
  </si>
  <si>
    <t>甲状腺外科</t>
  </si>
  <si>
    <t>姜雪</t>
  </si>
  <si>
    <t>放疗科</t>
  </si>
  <si>
    <t>任晓琳</t>
  </si>
  <si>
    <t>放疗中心</t>
  </si>
  <si>
    <t>程媛媛</t>
  </si>
  <si>
    <t>消化内科</t>
  </si>
  <si>
    <t>周振邦</t>
  </si>
  <si>
    <t>心血管内科</t>
  </si>
  <si>
    <t>潘文凯</t>
  </si>
  <si>
    <t>儿科</t>
  </si>
  <si>
    <t>郭倩倩</t>
  </si>
  <si>
    <t>潘敏洁</t>
  </si>
  <si>
    <t>陈昌伟</t>
  </si>
  <si>
    <t>夏冉</t>
  </si>
  <si>
    <t>朱燎相</t>
  </si>
  <si>
    <t>龚雨静</t>
  </si>
  <si>
    <t>华暄</t>
  </si>
  <si>
    <t>宋思琦</t>
  </si>
  <si>
    <t>徐旭妮</t>
  </si>
  <si>
    <t>毛紫娟</t>
  </si>
  <si>
    <t>袁小烨</t>
  </si>
  <si>
    <t>叶高翔</t>
  </si>
  <si>
    <t>何友迪</t>
  </si>
  <si>
    <t>张琛1</t>
  </si>
  <si>
    <t>应影霞</t>
  </si>
  <si>
    <t>总分值已修正</t>
  </si>
  <si>
    <t>感染科</t>
  </si>
  <si>
    <t>黄筱薇</t>
  </si>
  <si>
    <t>边淑盈</t>
  </si>
  <si>
    <t>李超然</t>
  </si>
  <si>
    <t>骆志显</t>
  </si>
  <si>
    <t>成一统</t>
  </si>
  <si>
    <t>余铃铃</t>
  </si>
  <si>
    <t>孙悦</t>
  </si>
  <si>
    <t>胡慈丛</t>
  </si>
  <si>
    <t>核医学科</t>
  </si>
  <si>
    <t>张雅云</t>
  </si>
  <si>
    <t>黄东东</t>
  </si>
  <si>
    <t>介入科</t>
  </si>
  <si>
    <t>谢佳庚</t>
  </si>
  <si>
    <t>刘康</t>
  </si>
  <si>
    <t>张温茹</t>
  </si>
  <si>
    <t>蓝骏平</t>
  </si>
  <si>
    <t>邱朝民</t>
  </si>
  <si>
    <t>彭雨诗</t>
  </si>
  <si>
    <t>龚萱萱</t>
  </si>
  <si>
    <t>王淑静</t>
  </si>
  <si>
    <t>蔡琳琦</t>
  </si>
  <si>
    <t>黄杭</t>
  </si>
  <si>
    <t>张士威</t>
  </si>
  <si>
    <t>朱海捷</t>
  </si>
  <si>
    <t>董丽澳</t>
  </si>
  <si>
    <t>韩诗怡</t>
  </si>
  <si>
    <t>尤淳乐</t>
  </si>
  <si>
    <t>学科教学活动分值已修正</t>
  </si>
  <si>
    <t>周滢</t>
  </si>
  <si>
    <t>呼吸内科</t>
  </si>
  <si>
    <t>褚伟杰</t>
  </si>
  <si>
    <t>肝胆胰腺外科</t>
  </si>
  <si>
    <t>陈一鹏</t>
  </si>
  <si>
    <t>叶川铭</t>
  </si>
  <si>
    <t>厉灵妍</t>
  </si>
  <si>
    <t>薛小波</t>
  </si>
  <si>
    <t>泌尿外科</t>
  </si>
  <si>
    <t>周睿</t>
  </si>
  <si>
    <t>潘雅璐</t>
  </si>
  <si>
    <t>产科</t>
  </si>
  <si>
    <t>冯任倩</t>
  </si>
  <si>
    <t>徐旋璐</t>
  </si>
  <si>
    <t>王茜</t>
  </si>
  <si>
    <t>邵蓉蓉</t>
  </si>
  <si>
    <t>妇科</t>
  </si>
  <si>
    <t>章瑞哲</t>
  </si>
  <si>
    <t>徐斌斌</t>
  </si>
  <si>
    <t>沈茹</t>
  </si>
  <si>
    <t>周露露</t>
  </si>
  <si>
    <t>黄颖</t>
  </si>
  <si>
    <t>徐莉华</t>
  </si>
  <si>
    <t>张思思</t>
  </si>
  <si>
    <t>王烨菠</t>
  </si>
  <si>
    <t>黄蕾蕾</t>
  </si>
  <si>
    <t>寿嘉惠</t>
  </si>
  <si>
    <t>叶乐乐</t>
  </si>
  <si>
    <t>妇产科</t>
  </si>
  <si>
    <t>2023年</t>
  </si>
  <si>
    <t>孙梦笑</t>
  </si>
  <si>
    <t>李楠</t>
  </si>
  <si>
    <t>陶金鑫</t>
  </si>
  <si>
    <t>汪静静</t>
  </si>
  <si>
    <t>杨欣</t>
  </si>
  <si>
    <t>许惠涵</t>
  </si>
  <si>
    <t>林显锦</t>
  </si>
  <si>
    <t>马嘉瑶</t>
  </si>
  <si>
    <t>施梦芸</t>
  </si>
  <si>
    <t>苏舒悦</t>
  </si>
  <si>
    <t>罗卓白玛</t>
  </si>
  <si>
    <t>李晨</t>
  </si>
  <si>
    <t>楼心凝</t>
  </si>
  <si>
    <t>傅晓青</t>
  </si>
  <si>
    <t>周跃琼</t>
  </si>
  <si>
    <t>次仁宗巴</t>
  </si>
  <si>
    <t>周廷伟</t>
  </si>
  <si>
    <t>普布卓玛</t>
  </si>
  <si>
    <t>宋益作</t>
  </si>
  <si>
    <t>索朗群宗</t>
  </si>
  <si>
    <t>贺佳宜</t>
  </si>
  <si>
    <t>候晓英</t>
  </si>
  <si>
    <t>白玛色珍</t>
  </si>
  <si>
    <t>卓玛普尺</t>
  </si>
  <si>
    <t>刘荠月</t>
  </si>
  <si>
    <t>ICU</t>
  </si>
  <si>
    <t>潘昊</t>
  </si>
  <si>
    <t>急诊科</t>
  </si>
  <si>
    <t>董泽涛</t>
  </si>
  <si>
    <t>骨科</t>
  </si>
  <si>
    <t>杨敏2</t>
  </si>
  <si>
    <t>翁伟东</t>
  </si>
  <si>
    <t>赖嘉新</t>
  </si>
  <si>
    <t>孟洪明</t>
  </si>
  <si>
    <t>孙晨峰</t>
  </si>
  <si>
    <t>吴方汇</t>
  </si>
  <si>
    <t>梁先荣</t>
  </si>
  <si>
    <t>戴王颖</t>
  </si>
  <si>
    <t>胡思韬</t>
  </si>
  <si>
    <t>翁万青</t>
  </si>
  <si>
    <t>李发谊</t>
  </si>
  <si>
    <t>焦宇澄</t>
  </si>
  <si>
    <t>陈明航</t>
  </si>
  <si>
    <t>麻醉科</t>
  </si>
  <si>
    <t>范世康</t>
  </si>
  <si>
    <t>胃肠外科</t>
  </si>
  <si>
    <t>谢昌楠</t>
  </si>
  <si>
    <t>黄辰昊</t>
  </si>
  <si>
    <t>汪吉烽</t>
  </si>
  <si>
    <t>康孝雕</t>
  </si>
  <si>
    <t>章澄</t>
  </si>
  <si>
    <t>宋旺</t>
  </si>
  <si>
    <t>陈梁炎</t>
  </si>
  <si>
    <t>王宇</t>
  </si>
  <si>
    <t>吴锡涛</t>
  </si>
  <si>
    <t>余伟杰</t>
  </si>
  <si>
    <t>李胜</t>
  </si>
  <si>
    <t>茹祎</t>
  </si>
  <si>
    <t>徐国庭</t>
  </si>
  <si>
    <t>单陈杰</t>
  </si>
  <si>
    <t>熊道阳</t>
  </si>
  <si>
    <t>万新宇</t>
  </si>
  <si>
    <t>何宸羽</t>
  </si>
  <si>
    <t>金伊丽</t>
  </si>
  <si>
    <t>俞伟锋</t>
  </si>
  <si>
    <t>杜潇瀛</t>
  </si>
  <si>
    <t>陈小燕</t>
  </si>
  <si>
    <t>神经内科</t>
  </si>
  <si>
    <t>孙向欣</t>
  </si>
  <si>
    <t>/</t>
  </si>
  <si>
    <t>陈泽</t>
  </si>
  <si>
    <t>俞浩瀚</t>
  </si>
  <si>
    <t>洪德江</t>
  </si>
  <si>
    <t>结直肠肛门外科</t>
  </si>
  <si>
    <t>朱煊</t>
  </si>
  <si>
    <t>樊心芮</t>
  </si>
  <si>
    <t>罗楚婷</t>
  </si>
  <si>
    <t>神经外科</t>
  </si>
  <si>
    <t>陈文斌</t>
  </si>
  <si>
    <t>唐虎</t>
  </si>
  <si>
    <t>郎敏哲</t>
  </si>
  <si>
    <t>姚奕</t>
  </si>
  <si>
    <t>彭凯</t>
  </si>
  <si>
    <t>李雯雯</t>
  </si>
  <si>
    <t>超声科+放射科</t>
  </si>
  <si>
    <t>林涛涛</t>
  </si>
  <si>
    <t>陈静5</t>
  </si>
  <si>
    <t>检验科</t>
  </si>
  <si>
    <t>贾恺琦</t>
  </si>
  <si>
    <t>郭文慧</t>
  </si>
  <si>
    <t>李美慧</t>
  </si>
  <si>
    <t>唐施艺</t>
  </si>
  <si>
    <t>曾蔓霖</t>
  </si>
  <si>
    <t>张蓝誉</t>
  </si>
  <si>
    <t>张瑛</t>
  </si>
  <si>
    <t>周慧静</t>
  </si>
  <si>
    <t>杜欣</t>
  </si>
  <si>
    <t>李长洪</t>
  </si>
  <si>
    <t>陈姝慧</t>
  </si>
  <si>
    <t>傅晴霞</t>
  </si>
  <si>
    <t>高园园</t>
  </si>
  <si>
    <t>刘思晨</t>
  </si>
  <si>
    <t>苏东彦</t>
  </si>
  <si>
    <t>温梦珍</t>
  </si>
  <si>
    <t>叶龙颖</t>
  </si>
  <si>
    <t>仇鲁男</t>
  </si>
  <si>
    <t>程倩倩</t>
  </si>
  <si>
    <t>精神科</t>
  </si>
  <si>
    <t>林忠辉</t>
  </si>
  <si>
    <t>张以诺</t>
  </si>
  <si>
    <t>孙诗雨</t>
  </si>
  <si>
    <t>胡钰</t>
  </si>
  <si>
    <t>莫苡楠</t>
  </si>
  <si>
    <t>吴梦漩</t>
  </si>
  <si>
    <t>吴紫晶</t>
  </si>
  <si>
    <t>金沙雨</t>
  </si>
  <si>
    <t>金瑞琳</t>
  </si>
  <si>
    <t>张琛</t>
  </si>
  <si>
    <t>李媛</t>
  </si>
  <si>
    <t>章梦杰</t>
  </si>
  <si>
    <t>李瀚林</t>
  </si>
  <si>
    <t>唐瑞东</t>
  </si>
  <si>
    <t>陈婵2</t>
  </si>
  <si>
    <t>康复科</t>
  </si>
  <si>
    <t>臧旗超</t>
  </si>
  <si>
    <t>郑伊茹</t>
  </si>
  <si>
    <t>胡石云</t>
  </si>
  <si>
    <t>詹思玉</t>
  </si>
  <si>
    <t>王伊宁</t>
  </si>
  <si>
    <t>杨玉琪</t>
  </si>
  <si>
    <t>武文强</t>
  </si>
  <si>
    <t>宣宁宁</t>
  </si>
  <si>
    <t>薛欢欢</t>
  </si>
  <si>
    <t>潘舒畅</t>
  </si>
  <si>
    <t>奕晓欣</t>
  </si>
  <si>
    <t>黄楚翘</t>
  </si>
  <si>
    <t>口腔科</t>
  </si>
  <si>
    <t>钱元晨</t>
  </si>
  <si>
    <t>周紫馨</t>
  </si>
  <si>
    <t>吴忠友</t>
  </si>
  <si>
    <t>张洋洋</t>
  </si>
  <si>
    <t>丁函超</t>
  </si>
  <si>
    <t>廖利民</t>
  </si>
  <si>
    <t>陈曼丽</t>
  </si>
  <si>
    <t>范梁贞</t>
  </si>
  <si>
    <t>吴冰洁</t>
  </si>
  <si>
    <t>王海鸥2</t>
  </si>
  <si>
    <t>张振华2</t>
  </si>
  <si>
    <t>王邱恬</t>
  </si>
  <si>
    <t>许文杰</t>
  </si>
  <si>
    <t>章碧雪</t>
  </si>
  <si>
    <t>刘思文</t>
  </si>
  <si>
    <t>袁乐萍</t>
  </si>
  <si>
    <t>朱莹莹2</t>
  </si>
  <si>
    <t>吴芷薇</t>
  </si>
  <si>
    <t>戴余杰</t>
  </si>
  <si>
    <t>周宇婕</t>
  </si>
  <si>
    <t>姚慧玉</t>
  </si>
  <si>
    <t>曹子欣</t>
  </si>
  <si>
    <t>王婷婷4</t>
  </si>
  <si>
    <t>郑慧慧2</t>
  </si>
  <si>
    <t>温在份</t>
  </si>
  <si>
    <t>黄良夫</t>
  </si>
  <si>
    <t>刘佳丽</t>
  </si>
  <si>
    <t>潘俊杰2</t>
  </si>
  <si>
    <t>尤修洋</t>
  </si>
  <si>
    <t>林丹雅</t>
  </si>
  <si>
    <t>梅之寒</t>
  </si>
  <si>
    <t>周桦</t>
  </si>
  <si>
    <t>陈奕君</t>
  </si>
  <si>
    <t>徐则遥</t>
  </si>
  <si>
    <t>叶少政</t>
  </si>
  <si>
    <t>董竞</t>
  </si>
  <si>
    <t>黄雅洁</t>
  </si>
  <si>
    <t>病理科</t>
  </si>
  <si>
    <t>徐佳佳</t>
  </si>
  <si>
    <t>王婷婷3</t>
  </si>
  <si>
    <t>曹正</t>
  </si>
  <si>
    <t>潘心典</t>
  </si>
  <si>
    <t>洪周舟</t>
  </si>
  <si>
    <t>罗谷雨</t>
  </si>
  <si>
    <t>黄剑</t>
  </si>
  <si>
    <t>李佳欣</t>
  </si>
  <si>
    <t>吴欣</t>
  </si>
  <si>
    <t>胡乐寅</t>
  </si>
  <si>
    <t>邓再钊</t>
  </si>
  <si>
    <t>王思斯</t>
  </si>
  <si>
    <t>王冰</t>
  </si>
  <si>
    <t>王婵婵</t>
  </si>
  <si>
    <t>疼痛科</t>
  </si>
  <si>
    <t>张安琪</t>
  </si>
  <si>
    <t>谢小钒</t>
  </si>
  <si>
    <t>郑思思1</t>
  </si>
  <si>
    <t>周筱恬</t>
  </si>
  <si>
    <t>内分泌科</t>
  </si>
  <si>
    <t>冯琳雅</t>
  </si>
  <si>
    <t>林心如</t>
  </si>
  <si>
    <t>叶长洲</t>
  </si>
  <si>
    <t>陆淑芳</t>
  </si>
  <si>
    <t>赵心语</t>
  </si>
  <si>
    <t>黄欣怡</t>
  </si>
  <si>
    <t>吴佳丽</t>
  </si>
  <si>
    <t>心胸外科</t>
  </si>
  <si>
    <t>任一辰</t>
  </si>
  <si>
    <t>住院医师-外院</t>
  </si>
  <si>
    <t>2020年</t>
  </si>
  <si>
    <t>冯思哲</t>
  </si>
  <si>
    <t>赵启民</t>
  </si>
  <si>
    <t>林瑶瑶（麻醉）</t>
  </si>
  <si>
    <t>黄宝俊</t>
  </si>
  <si>
    <t>邵璐璐</t>
  </si>
  <si>
    <t>丁河河</t>
  </si>
  <si>
    <t>庄亦人</t>
  </si>
  <si>
    <t>高纯洁</t>
  </si>
  <si>
    <t>赵浩杰</t>
  </si>
  <si>
    <t>徐利军</t>
  </si>
  <si>
    <t>童谣</t>
  </si>
  <si>
    <t>李婷</t>
  </si>
  <si>
    <t>郑玲玲</t>
  </si>
  <si>
    <t>孙佳莹</t>
  </si>
  <si>
    <t>独立值班分值已修正</t>
  </si>
  <si>
    <t>王鸿波</t>
  </si>
  <si>
    <t>张仁来</t>
  </si>
  <si>
    <t>尚佩轩</t>
  </si>
  <si>
    <t>朱荣杰</t>
  </si>
  <si>
    <t>陆李平</t>
  </si>
  <si>
    <t>张玉</t>
  </si>
  <si>
    <t>郑宗晟</t>
  </si>
  <si>
    <t>谢淑媛</t>
  </si>
  <si>
    <t>李捷</t>
  </si>
  <si>
    <t>张萌窈</t>
  </si>
  <si>
    <t>陈向阳</t>
  </si>
  <si>
    <t>林强</t>
  </si>
  <si>
    <t>张忠威</t>
  </si>
  <si>
    <t>马嘉雯</t>
  </si>
  <si>
    <t>张鹏芳</t>
  </si>
  <si>
    <t>邓世康</t>
  </si>
  <si>
    <t>李佳男</t>
  </si>
  <si>
    <t>黄垄</t>
  </si>
  <si>
    <t>吕珠</t>
  </si>
  <si>
    <t>徐浩文</t>
  </si>
  <si>
    <t>林诚祺</t>
  </si>
  <si>
    <t>陈天鹏</t>
  </si>
  <si>
    <t>何潇倩</t>
  </si>
  <si>
    <t>郑洪丽</t>
  </si>
  <si>
    <t>龚梦鸽</t>
  </si>
  <si>
    <t>许珍燕</t>
  </si>
  <si>
    <t>王慧英</t>
  </si>
  <si>
    <t>肿瘤内科</t>
  </si>
  <si>
    <t>何依</t>
  </si>
  <si>
    <t>施三凌</t>
  </si>
  <si>
    <t>吴嫣栀</t>
  </si>
  <si>
    <t>姚红霞</t>
  </si>
  <si>
    <t>应莎莎</t>
  </si>
  <si>
    <t>陈卓艳</t>
  </si>
  <si>
    <t>章赟杰</t>
  </si>
  <si>
    <t>林佳薇</t>
  </si>
  <si>
    <t>陈雨涵</t>
  </si>
  <si>
    <t>朱昕页</t>
  </si>
  <si>
    <t>曾榴威</t>
  </si>
  <si>
    <t>叶彬彬</t>
  </si>
  <si>
    <t>郑丽娜</t>
  </si>
  <si>
    <t>潘洋</t>
  </si>
  <si>
    <t>廖成为</t>
  </si>
  <si>
    <t>陈铭泽</t>
  </si>
  <si>
    <t>潘天恩</t>
  </si>
  <si>
    <t>庄勤</t>
  </si>
  <si>
    <t>风湿免疫科</t>
  </si>
  <si>
    <t>叶圣列</t>
  </si>
  <si>
    <t>翁锣琪</t>
  </si>
  <si>
    <t>血液内科</t>
  </si>
  <si>
    <t>陈洁</t>
  </si>
  <si>
    <t>顾恺尔</t>
  </si>
  <si>
    <t>林思诗</t>
  </si>
  <si>
    <t>王文韩</t>
  </si>
  <si>
    <t>杨俊辉</t>
  </si>
  <si>
    <t>钱进富</t>
  </si>
  <si>
    <t>蔡听晨</t>
  </si>
  <si>
    <t>邵心恬</t>
  </si>
  <si>
    <t>王强1</t>
  </si>
  <si>
    <t>厉虹霞</t>
  </si>
  <si>
    <t>翁天豪</t>
  </si>
  <si>
    <t>马亚美</t>
  </si>
  <si>
    <t>老年病房</t>
  </si>
  <si>
    <t>袁欣迪</t>
  </si>
  <si>
    <t>王晓玮</t>
  </si>
  <si>
    <t>肾内科</t>
  </si>
  <si>
    <t>葛晟辰</t>
  </si>
  <si>
    <t>罗燕</t>
  </si>
  <si>
    <t>李耀浙</t>
  </si>
  <si>
    <t>许逸岚</t>
  </si>
  <si>
    <t>卢宇成</t>
  </si>
  <si>
    <t>邵心怡</t>
  </si>
  <si>
    <t>周雪花</t>
  </si>
  <si>
    <t>郑丹丹</t>
  </si>
  <si>
    <t>陈娴娴</t>
  </si>
  <si>
    <t>孔伊帆</t>
  </si>
  <si>
    <t>曹秀波</t>
  </si>
  <si>
    <t>王佳佳</t>
  </si>
  <si>
    <t>蔡梦丝</t>
  </si>
  <si>
    <t>杨芳园</t>
  </si>
  <si>
    <t>邓文茜</t>
  </si>
  <si>
    <t>赵飞飞2</t>
  </si>
  <si>
    <t>李彩芳</t>
  </si>
  <si>
    <t>林智丽</t>
  </si>
  <si>
    <t>李静</t>
  </si>
  <si>
    <t>侯超尘</t>
  </si>
  <si>
    <t>应羽丰</t>
  </si>
  <si>
    <t>黄柯洁</t>
  </si>
  <si>
    <t>许林峰</t>
  </si>
  <si>
    <t>孙芳骏</t>
  </si>
  <si>
    <t>卓白雪</t>
  </si>
  <si>
    <t>沈彪</t>
  </si>
  <si>
    <t>潘琳瑜</t>
  </si>
  <si>
    <t>赵怡捷</t>
  </si>
  <si>
    <t>刘琛</t>
  </si>
  <si>
    <t>胡爱谊</t>
  </si>
  <si>
    <t>张新蕾</t>
  </si>
  <si>
    <t>李瑛倩</t>
  </si>
  <si>
    <t>吴慧贞</t>
  </si>
  <si>
    <t>韩正源</t>
  </si>
  <si>
    <t>皮肤科</t>
  </si>
  <si>
    <t>应安娜</t>
  </si>
  <si>
    <t>白恩诚</t>
  </si>
  <si>
    <t>叶梦瑶</t>
  </si>
  <si>
    <t>林心怡</t>
  </si>
  <si>
    <t>李卉</t>
  </si>
  <si>
    <t>蔡超</t>
  </si>
  <si>
    <t>倪茜茜</t>
  </si>
  <si>
    <t>陈芳媛</t>
  </si>
  <si>
    <t>林雨婷</t>
  </si>
  <si>
    <t>周江华</t>
  </si>
  <si>
    <t>王定洲</t>
  </si>
  <si>
    <t>薛纪极</t>
  </si>
  <si>
    <t>吕若雯</t>
  </si>
  <si>
    <t>韩益晨</t>
  </si>
  <si>
    <t>金莎莎</t>
  </si>
  <si>
    <t>金尤凯</t>
  </si>
  <si>
    <t>柴懿珂</t>
  </si>
  <si>
    <t>张湘婷</t>
  </si>
  <si>
    <t>陈玲巧</t>
  </si>
  <si>
    <t>李诗瑶</t>
  </si>
  <si>
    <t>徐骞</t>
  </si>
  <si>
    <t>傅钰洁</t>
  </si>
  <si>
    <t>马丹丹</t>
  </si>
  <si>
    <t>陆莹丹</t>
  </si>
  <si>
    <t>拉姆次仁2</t>
  </si>
  <si>
    <t>邵睿寅</t>
  </si>
  <si>
    <t>陈菲</t>
  </si>
  <si>
    <t>王彬钟</t>
  </si>
  <si>
    <t>王莎燕</t>
  </si>
  <si>
    <t>邵琳雅</t>
  </si>
  <si>
    <t>727L29</t>
  </si>
  <si>
    <t>内科</t>
  </si>
  <si>
    <t>朱进顺</t>
  </si>
  <si>
    <t>郑雯</t>
  </si>
  <si>
    <t>格旦旺姆</t>
  </si>
  <si>
    <t>陈旺</t>
  </si>
  <si>
    <t>余亚妮</t>
  </si>
  <si>
    <t>李淑敏</t>
  </si>
  <si>
    <t>章佳瑜</t>
  </si>
  <si>
    <t>张冰欣</t>
  </si>
  <si>
    <t>郑思杰</t>
  </si>
  <si>
    <t>陈文滢</t>
  </si>
  <si>
    <t>陈燕</t>
  </si>
  <si>
    <t>郑紫薇</t>
  </si>
  <si>
    <t>杨凯乾</t>
  </si>
  <si>
    <t>陈程圃</t>
  </si>
  <si>
    <t>宋鲜</t>
  </si>
  <si>
    <t>陈观</t>
  </si>
  <si>
    <t>倪维澄</t>
  </si>
  <si>
    <t>屠静滢</t>
  </si>
  <si>
    <t>徐一昕</t>
  </si>
  <si>
    <t>林肯</t>
  </si>
  <si>
    <t>马浩原</t>
  </si>
  <si>
    <t>左子懿</t>
  </si>
  <si>
    <t>钱艺丹</t>
  </si>
  <si>
    <t>沈嘉栩</t>
  </si>
  <si>
    <t>王阳悦</t>
  </si>
  <si>
    <t>郑普</t>
  </si>
  <si>
    <t>何一帆</t>
  </si>
  <si>
    <t>周嘉辉</t>
  </si>
  <si>
    <t>何洁</t>
  </si>
  <si>
    <t>周德璞</t>
  </si>
  <si>
    <t>苏立晃</t>
  </si>
  <si>
    <t>潘海敏</t>
  </si>
  <si>
    <t>吴浩</t>
  </si>
  <si>
    <t>刘依</t>
  </si>
  <si>
    <t>夏康</t>
  </si>
  <si>
    <t>谢文霞</t>
  </si>
  <si>
    <t>黄锦帅</t>
  </si>
  <si>
    <t>金箫</t>
  </si>
  <si>
    <t>徐淑瑶</t>
  </si>
  <si>
    <t>袁晨昕</t>
  </si>
  <si>
    <t>季慧珍</t>
  </si>
  <si>
    <t>齐帆</t>
  </si>
  <si>
    <t>邢锦诚</t>
  </si>
  <si>
    <t>程翔</t>
  </si>
  <si>
    <t>翁哲</t>
  </si>
  <si>
    <t>林鑫</t>
  </si>
  <si>
    <t>童宋健</t>
  </si>
  <si>
    <t>林程辉</t>
  </si>
  <si>
    <t>陆雅静</t>
  </si>
  <si>
    <t>李颖超</t>
  </si>
  <si>
    <t>林巧心</t>
  </si>
  <si>
    <t>陈永坚</t>
  </si>
  <si>
    <t>苏芬芬</t>
  </si>
  <si>
    <t>田娜</t>
  </si>
  <si>
    <t>沈小娜</t>
  </si>
  <si>
    <t>许家辉</t>
  </si>
  <si>
    <t>袁海洋</t>
  </si>
  <si>
    <t>季瑾</t>
  </si>
  <si>
    <t>刘小慧</t>
  </si>
  <si>
    <t>金琪琳</t>
  </si>
  <si>
    <t>柯嘉玉</t>
  </si>
  <si>
    <t>魏振前</t>
  </si>
  <si>
    <t>王苏旦</t>
  </si>
  <si>
    <t>邵星宇</t>
  </si>
  <si>
    <t>李丰帆</t>
  </si>
  <si>
    <t>王豫倩</t>
  </si>
  <si>
    <t>杨若冰</t>
  </si>
  <si>
    <t>钱欣茹</t>
  </si>
  <si>
    <t>方哲</t>
  </si>
  <si>
    <t>潘坚</t>
  </si>
  <si>
    <t>赖彬鑫</t>
  </si>
  <si>
    <t>陈洪</t>
  </si>
  <si>
    <t>徐顺港</t>
  </si>
  <si>
    <t>唐俊梅</t>
  </si>
  <si>
    <t>郭羽</t>
  </si>
  <si>
    <t>李旭玫</t>
  </si>
  <si>
    <t>田冬妹</t>
  </si>
  <si>
    <t>王子轩</t>
  </si>
  <si>
    <t>周藤辉</t>
  </si>
  <si>
    <t>刘啦</t>
  </si>
  <si>
    <t>李渊苗</t>
  </si>
  <si>
    <t>朱泽犇</t>
  </si>
  <si>
    <t>梁诗琦</t>
  </si>
  <si>
    <t>曾媛</t>
  </si>
  <si>
    <t>杨盛博</t>
  </si>
  <si>
    <t>周莎莎</t>
  </si>
  <si>
    <t>陈纳</t>
  </si>
  <si>
    <t>黄众鑫</t>
  </si>
  <si>
    <t>徐呈斌</t>
  </si>
  <si>
    <t>吴启凡</t>
  </si>
  <si>
    <t>李思婕</t>
  </si>
  <si>
    <t>余琦</t>
  </si>
  <si>
    <t>卢德宇</t>
  </si>
  <si>
    <t>廖何童</t>
  </si>
  <si>
    <t>武紫霁</t>
  </si>
  <si>
    <t>格桑卓嘎2</t>
  </si>
  <si>
    <t>牛孝辉</t>
  </si>
  <si>
    <t>李若喻</t>
  </si>
  <si>
    <t>官建敢</t>
  </si>
  <si>
    <t>邹尚朴</t>
  </si>
  <si>
    <t>刘晨阳</t>
  </si>
  <si>
    <t>庄欣</t>
  </si>
  <si>
    <t>陈云瑶</t>
  </si>
  <si>
    <t>应耀哲</t>
  </si>
  <si>
    <t>胡婉婷</t>
  </si>
  <si>
    <t>王美铃</t>
  </si>
  <si>
    <t>裘佳存</t>
  </si>
  <si>
    <t>扎西卓玛</t>
  </si>
  <si>
    <t>缪海冰</t>
  </si>
  <si>
    <t>贾自强</t>
  </si>
  <si>
    <t>727L21</t>
  </si>
  <si>
    <t>桂嘉骏</t>
  </si>
  <si>
    <t>赵睿</t>
  </si>
  <si>
    <t>内科门诊</t>
  </si>
  <si>
    <t>江久曲珍</t>
  </si>
  <si>
    <t>727L18</t>
  </si>
  <si>
    <t>许秋阳</t>
  </si>
  <si>
    <t>朱吉玲</t>
  </si>
  <si>
    <t>陈安琪</t>
  </si>
  <si>
    <t>吴含文</t>
  </si>
  <si>
    <t>叶雅慧</t>
  </si>
  <si>
    <t>许如意</t>
  </si>
  <si>
    <t>谢新新</t>
  </si>
  <si>
    <t>陈培森</t>
  </si>
  <si>
    <t>牟慧玲</t>
  </si>
  <si>
    <t>陈书娴</t>
  </si>
  <si>
    <t>梁洁</t>
  </si>
  <si>
    <t>吴根栋</t>
  </si>
  <si>
    <t>白子铖</t>
  </si>
  <si>
    <t>李箴言</t>
  </si>
  <si>
    <t>毛淑嫣</t>
  </si>
  <si>
    <t>周依雯</t>
  </si>
  <si>
    <t>陈强强</t>
  </si>
  <si>
    <t>丁巧琦</t>
  </si>
  <si>
    <t>蔡倩倩</t>
  </si>
  <si>
    <t>黄杨璐</t>
  </si>
  <si>
    <t>王庆格</t>
  </si>
  <si>
    <t>全科</t>
  </si>
  <si>
    <t>吴玉林</t>
  </si>
  <si>
    <t>陈沁</t>
  </si>
  <si>
    <t>曾青青</t>
  </si>
  <si>
    <t>曹则阳</t>
  </si>
  <si>
    <t>陈之迪</t>
  </si>
  <si>
    <t>陶冰冰</t>
  </si>
  <si>
    <t>金璐瑶</t>
  </si>
  <si>
    <t>赵哲昕</t>
  </si>
  <si>
    <t>潘丽洁</t>
  </si>
  <si>
    <t>林纹</t>
  </si>
  <si>
    <t>夏敏2</t>
  </si>
  <si>
    <t>扎桑2</t>
  </si>
  <si>
    <t>鲍成闹</t>
  </si>
  <si>
    <t>余明泉</t>
  </si>
  <si>
    <t>伤骨科</t>
  </si>
  <si>
    <t>徐帆</t>
  </si>
  <si>
    <t>潘文慧</t>
  </si>
  <si>
    <t>陈冰希</t>
  </si>
  <si>
    <t>陈梓宁</t>
  </si>
  <si>
    <t>王文吟</t>
  </si>
  <si>
    <t>王忆</t>
  </si>
  <si>
    <t>王群潇</t>
  </si>
  <si>
    <t>黄泯茜</t>
  </si>
  <si>
    <t>德青卓嘎</t>
  </si>
  <si>
    <t>黄镒</t>
  </si>
  <si>
    <t>潘澳冬</t>
  </si>
  <si>
    <t>白玛拉姆</t>
  </si>
  <si>
    <t>巴桑次仁</t>
  </si>
  <si>
    <t>巴桑罗布</t>
  </si>
  <si>
    <t>陈祥伟</t>
  </si>
  <si>
    <t>徐雪洋</t>
  </si>
  <si>
    <t>次仁德吉</t>
  </si>
  <si>
    <t>李想</t>
  </si>
  <si>
    <t>曲珍</t>
  </si>
  <si>
    <t>巴桑</t>
  </si>
  <si>
    <t>叶铭榆</t>
  </si>
  <si>
    <t>卓嘎</t>
  </si>
  <si>
    <t>边巴布赤</t>
  </si>
  <si>
    <t>谢雅洁</t>
  </si>
  <si>
    <t>王敏敏</t>
  </si>
  <si>
    <t>余悠然</t>
  </si>
  <si>
    <t>贡觉卓玛</t>
  </si>
  <si>
    <t>曾韩</t>
  </si>
  <si>
    <t>吕慧慧</t>
  </si>
  <si>
    <t>措吉白玛</t>
  </si>
  <si>
    <t>陈翔3</t>
  </si>
  <si>
    <t>黄李欣</t>
  </si>
  <si>
    <t>骨科+泌尿外科</t>
  </si>
  <si>
    <t>戴佳良</t>
  </si>
  <si>
    <t>周启云</t>
  </si>
  <si>
    <t>耳鼻咽喉科+眼科</t>
  </si>
  <si>
    <t>卢立浩</t>
  </si>
  <si>
    <t>达珍</t>
  </si>
  <si>
    <t>米玛次吉</t>
  </si>
  <si>
    <t>胡忠耀</t>
  </si>
  <si>
    <t>金可欣</t>
  </si>
  <si>
    <t>沈文育</t>
  </si>
  <si>
    <t>王楚逸</t>
  </si>
  <si>
    <t>扎拉次旦</t>
  </si>
  <si>
    <t>727L19</t>
  </si>
  <si>
    <t>外科门诊</t>
  </si>
  <si>
    <t>其美旺姆</t>
  </si>
  <si>
    <t>727L20</t>
  </si>
  <si>
    <t>住院医师-外院-西藏</t>
  </si>
  <si>
    <t>全科医学科</t>
  </si>
  <si>
    <t>冯倩</t>
  </si>
  <si>
    <t>汪彦</t>
  </si>
  <si>
    <t>孙依玲</t>
  </si>
  <si>
    <t>陆旭聪</t>
  </si>
  <si>
    <t>程浩然</t>
  </si>
  <si>
    <t>詹露倩</t>
  </si>
  <si>
    <t>陈楠</t>
  </si>
  <si>
    <t>周思思</t>
  </si>
  <si>
    <t>李炎蔚</t>
  </si>
  <si>
    <t>沈欢佩</t>
  </si>
  <si>
    <t>林一思</t>
  </si>
  <si>
    <t>应典辰</t>
  </si>
  <si>
    <t>黄莹莹</t>
  </si>
  <si>
    <t>戴奕霖</t>
  </si>
  <si>
    <t>张晗（神内）</t>
  </si>
  <si>
    <t>刘志鹏</t>
  </si>
  <si>
    <t>陈乐开</t>
  </si>
  <si>
    <t>冯菲菲</t>
  </si>
  <si>
    <t>赵玲珠</t>
  </si>
  <si>
    <t>任洁</t>
  </si>
  <si>
    <t>潘胜利</t>
  </si>
  <si>
    <t>瞿希</t>
  </si>
  <si>
    <t>黄文婷</t>
  </si>
  <si>
    <t>李雯洁</t>
  </si>
  <si>
    <t>钱双洁</t>
  </si>
  <si>
    <t>郑晓颖</t>
  </si>
  <si>
    <t>缪宏斌</t>
  </si>
  <si>
    <t>郑嘉豪</t>
  </si>
  <si>
    <t>毛舒敏</t>
  </si>
  <si>
    <t>陈锦漪</t>
  </si>
  <si>
    <t>张玉（神内）</t>
  </si>
  <si>
    <t>王瑜嫣</t>
  </si>
  <si>
    <t>方文强</t>
  </si>
  <si>
    <t>庞春阳</t>
  </si>
  <si>
    <t>曹淼凯</t>
  </si>
  <si>
    <t>张梦丽</t>
  </si>
  <si>
    <t>王颖（22级）</t>
  </si>
  <si>
    <t>潘志铭</t>
  </si>
  <si>
    <t>程海桂</t>
  </si>
  <si>
    <t>林晨辉</t>
  </si>
  <si>
    <t>刘旋</t>
  </si>
  <si>
    <t>陈昱婷</t>
  </si>
  <si>
    <t>谢雨敏</t>
  </si>
  <si>
    <t>张心怡</t>
  </si>
  <si>
    <t>叶倩倩</t>
  </si>
  <si>
    <t>张贺雨</t>
  </si>
  <si>
    <t>张程伟</t>
  </si>
  <si>
    <t>朱叶昊</t>
  </si>
  <si>
    <t>戴张安</t>
  </si>
  <si>
    <t>朱海洋</t>
  </si>
  <si>
    <t>李新波</t>
  </si>
  <si>
    <t>血管外科</t>
  </si>
  <si>
    <t>钱益卫</t>
  </si>
  <si>
    <t>韩铖</t>
  </si>
  <si>
    <t>黄文武</t>
  </si>
  <si>
    <t>叶晨星</t>
  </si>
  <si>
    <t>王康润</t>
  </si>
  <si>
    <t>徐凡杰</t>
  </si>
  <si>
    <t>曲笑霖</t>
  </si>
  <si>
    <t>外科（神经外科方向）</t>
  </si>
  <si>
    <t>王佳乐</t>
  </si>
  <si>
    <t>马雨荷</t>
  </si>
  <si>
    <t>潘余峰</t>
  </si>
  <si>
    <t>傅家栋</t>
  </si>
  <si>
    <t>行朕萩</t>
  </si>
  <si>
    <t>胡小伟</t>
  </si>
  <si>
    <t>毛灵波</t>
  </si>
  <si>
    <t>周一楠</t>
  </si>
  <si>
    <t>疝与腹壁外科</t>
  </si>
  <si>
    <t>施克峰</t>
  </si>
  <si>
    <t>王霖云</t>
  </si>
  <si>
    <t>潘智博</t>
  </si>
  <si>
    <t>陈蒙予</t>
  </si>
  <si>
    <t>吴立昊</t>
  </si>
  <si>
    <t>创伤外科</t>
  </si>
  <si>
    <t>周禹宸</t>
  </si>
  <si>
    <t>陈雪娇</t>
  </si>
  <si>
    <t>烧伤·伤口中心</t>
  </si>
  <si>
    <t>韩平</t>
  </si>
  <si>
    <t>张锬</t>
  </si>
  <si>
    <t>郦佳男</t>
  </si>
  <si>
    <t>廖红兵</t>
  </si>
  <si>
    <t>郑旭志</t>
  </si>
  <si>
    <t>屠卓隆</t>
  </si>
  <si>
    <t>陈伟豪</t>
  </si>
  <si>
    <t>乳腺外科</t>
  </si>
  <si>
    <t>项昱程</t>
  </si>
  <si>
    <t>吕昊阳</t>
  </si>
  <si>
    <t>陆以乔</t>
  </si>
  <si>
    <t>蔡众明</t>
  </si>
  <si>
    <t>徐梦瑶</t>
  </si>
  <si>
    <t>吴雪</t>
  </si>
  <si>
    <t>岑威</t>
  </si>
  <si>
    <t>马傲</t>
  </si>
  <si>
    <t>林潇</t>
  </si>
  <si>
    <t>吴志炫</t>
  </si>
  <si>
    <t>任星磊</t>
  </si>
  <si>
    <t>严夏霖</t>
  </si>
  <si>
    <t>张思争</t>
  </si>
  <si>
    <t>陆英杰</t>
  </si>
  <si>
    <t>陈昌准</t>
  </si>
  <si>
    <t>戴以勒</t>
  </si>
  <si>
    <t>邓拓</t>
  </si>
  <si>
    <t>黄刚</t>
  </si>
  <si>
    <t>整形科</t>
  </si>
  <si>
    <t>李慧慧</t>
  </si>
  <si>
    <t>郑崇铭</t>
  </si>
  <si>
    <t>郑锦羽</t>
  </si>
  <si>
    <t>叶鲁鑫</t>
  </si>
  <si>
    <t>叶挺波</t>
  </si>
  <si>
    <t>杨承慧</t>
  </si>
  <si>
    <t>周伟萍</t>
  </si>
  <si>
    <t>金纬</t>
  </si>
  <si>
    <t>温知楷</t>
  </si>
  <si>
    <t>蔡福哨</t>
  </si>
  <si>
    <t>王亮博</t>
  </si>
  <si>
    <t>肝胆胰腺外科+结直肠肛门外科</t>
  </si>
  <si>
    <t>陈显武</t>
  </si>
  <si>
    <t>陈皓1</t>
  </si>
  <si>
    <t>甲状腺外科+乳腺外科+胃肠外科</t>
  </si>
  <si>
    <t>赵婉意</t>
  </si>
  <si>
    <t>赖志豪</t>
  </si>
  <si>
    <t>杨蕙冰</t>
  </si>
  <si>
    <t>项思博</t>
  </si>
  <si>
    <t>陈映妤</t>
  </si>
  <si>
    <t>王勤朴</t>
  </si>
  <si>
    <t>黄伟国</t>
  </si>
  <si>
    <t>李宗泽</t>
  </si>
  <si>
    <t>黄明智</t>
  </si>
  <si>
    <t>黄文铅</t>
  </si>
  <si>
    <t>庄晓鹏</t>
  </si>
  <si>
    <t>柯晨</t>
  </si>
  <si>
    <t>孙忱</t>
  </si>
  <si>
    <t>戴银威</t>
  </si>
  <si>
    <t>胡骏浩</t>
  </si>
  <si>
    <t>宣军泽</t>
  </si>
  <si>
    <t>孙祥威</t>
  </si>
  <si>
    <t>张如杰</t>
  </si>
  <si>
    <t>叶硕</t>
  </si>
  <si>
    <t>周钰</t>
  </si>
  <si>
    <t>陈炯来</t>
  </si>
  <si>
    <t>陈豪2</t>
  </si>
  <si>
    <t>林玮琛</t>
  </si>
  <si>
    <t>陈世威</t>
  </si>
  <si>
    <t>扎西平措</t>
  </si>
  <si>
    <t>727L23</t>
  </si>
  <si>
    <t>外科</t>
  </si>
  <si>
    <t>陈格尔</t>
  </si>
  <si>
    <t>潘如璐</t>
  </si>
  <si>
    <t>吴昊4</t>
  </si>
  <si>
    <t>李义孟</t>
  </si>
  <si>
    <t>云旦加措</t>
  </si>
  <si>
    <t>谢奕统</t>
  </si>
  <si>
    <t>周亚沁</t>
  </si>
  <si>
    <t>阮豪俊</t>
  </si>
  <si>
    <t>邓萍</t>
  </si>
  <si>
    <t>谢如意</t>
  </si>
  <si>
    <t>林鑫炜</t>
  </si>
  <si>
    <t>罗嘉兴</t>
  </si>
  <si>
    <t>王伟宸</t>
  </si>
  <si>
    <t>叶朋朋</t>
  </si>
  <si>
    <t>朱巧</t>
  </si>
  <si>
    <t>韩辉</t>
  </si>
  <si>
    <t>吴星池</t>
  </si>
  <si>
    <t>潘侃</t>
  </si>
  <si>
    <t>王高毅</t>
  </si>
  <si>
    <t>王紫琼</t>
  </si>
  <si>
    <t>吴恩泽</t>
  </si>
  <si>
    <t>杨索</t>
  </si>
  <si>
    <t>甲状腺外科+烧伤外科</t>
  </si>
  <si>
    <t>陈训泽</t>
  </si>
  <si>
    <t>程文棋</t>
  </si>
  <si>
    <t>王天表</t>
  </si>
  <si>
    <t>徐炳森2</t>
  </si>
  <si>
    <t>支怀庆</t>
  </si>
  <si>
    <t>苏辉</t>
  </si>
  <si>
    <t>金正阳</t>
  </si>
  <si>
    <t>王伊然</t>
  </si>
  <si>
    <t>卢秦剑</t>
  </si>
  <si>
    <t>王俊祺</t>
  </si>
  <si>
    <t>高泽侃</t>
  </si>
  <si>
    <t>陈胜意</t>
  </si>
  <si>
    <t>杨佳欣</t>
  </si>
  <si>
    <t>吴继延</t>
  </si>
  <si>
    <t>尹翼虎</t>
  </si>
  <si>
    <t>董旭彬</t>
  </si>
  <si>
    <t>孟心语</t>
  </si>
  <si>
    <t>丁远哲</t>
  </si>
  <si>
    <t>陈凯文</t>
  </si>
  <si>
    <t>黄泽渊</t>
  </si>
  <si>
    <t>黄文豪</t>
  </si>
  <si>
    <t>章淑薇</t>
  </si>
  <si>
    <t>史凌威</t>
  </si>
  <si>
    <t>谢浩南</t>
  </si>
  <si>
    <t>王道杰</t>
  </si>
  <si>
    <t>徐玲莎</t>
  </si>
  <si>
    <t>谢伟东</t>
  </si>
  <si>
    <t>沈擎正</t>
  </si>
  <si>
    <t>衡山</t>
  </si>
  <si>
    <t>魏浚衍</t>
  </si>
  <si>
    <t>陈成关</t>
  </si>
  <si>
    <t>李行</t>
  </si>
  <si>
    <t>陈仕鑫</t>
  </si>
  <si>
    <t>杨智</t>
  </si>
  <si>
    <t>项耀杰</t>
  </si>
  <si>
    <t>吴宇轩</t>
  </si>
  <si>
    <t>郭非凡</t>
  </si>
  <si>
    <t>章传阔</t>
  </si>
  <si>
    <t>沈金涛</t>
  </si>
  <si>
    <t>洪俊凯</t>
  </si>
  <si>
    <t>叶一凡</t>
  </si>
  <si>
    <t>朱俊畅</t>
  </si>
  <si>
    <t>陈宣勤</t>
  </si>
  <si>
    <t>叶豪锋</t>
  </si>
  <si>
    <t>陈祥</t>
  </si>
  <si>
    <t>虞嫣</t>
  </si>
  <si>
    <t>陈波</t>
  </si>
  <si>
    <t>顾弘毅</t>
  </si>
  <si>
    <t>蔡奇宏</t>
  </si>
  <si>
    <t>王媛</t>
  </si>
  <si>
    <t>莫丹妮</t>
  </si>
  <si>
    <t>陈博轩</t>
  </si>
  <si>
    <t>王天宇</t>
  </si>
  <si>
    <t>眼科</t>
  </si>
  <si>
    <t>李文静</t>
  </si>
  <si>
    <t>赵晨琛</t>
  </si>
  <si>
    <t>耳鼻咽喉科</t>
  </si>
  <si>
    <t>刘茜</t>
  </si>
  <si>
    <t>陈梦姣</t>
  </si>
  <si>
    <t>陈林吉</t>
  </si>
  <si>
    <t>金子群</t>
  </si>
  <si>
    <t>钟婷婷</t>
  </si>
  <si>
    <t>朱培</t>
  </si>
  <si>
    <t>杨煜锋</t>
  </si>
  <si>
    <t>刘浩泽</t>
  </si>
  <si>
    <t>周挺锋</t>
  </si>
  <si>
    <t>黄泽楚</t>
  </si>
  <si>
    <t>陶春文</t>
  </si>
  <si>
    <t>李洁3</t>
  </si>
  <si>
    <t>王文进</t>
  </si>
  <si>
    <t>费益娇</t>
  </si>
  <si>
    <t>钟正楼</t>
  </si>
  <si>
    <t>茹逸雨</t>
  </si>
  <si>
    <t>赵美佳</t>
  </si>
  <si>
    <t>杨安琦</t>
  </si>
  <si>
    <t>俞鑫茹</t>
  </si>
  <si>
    <t>厉茹洁</t>
  </si>
  <si>
    <t>黄璜</t>
  </si>
  <si>
    <t>郑浩1</t>
  </si>
  <si>
    <t>王婷婷5</t>
  </si>
  <si>
    <t>陈帅男</t>
  </si>
  <si>
    <t>陈温静</t>
  </si>
  <si>
    <t>吴婉玲</t>
  </si>
  <si>
    <t>阮湘元</t>
  </si>
  <si>
    <t>高伊帆</t>
  </si>
  <si>
    <t>陈志强</t>
  </si>
  <si>
    <t>吴静文</t>
  </si>
  <si>
    <t>央青拉姆</t>
  </si>
  <si>
    <t>卢逸伦</t>
  </si>
  <si>
    <t>赵文博</t>
  </si>
  <si>
    <t>孙园园</t>
  </si>
  <si>
    <t>郑文清</t>
  </si>
  <si>
    <t>余玥玥</t>
  </si>
  <si>
    <t>潘嘉俊</t>
  </si>
  <si>
    <t>陈帆</t>
  </si>
  <si>
    <t>吴金妹</t>
  </si>
  <si>
    <t>王宝鑫</t>
  </si>
</sst>
</file>

<file path=xl/styles.xml><?xml version="1.0" encoding="utf-8"?>
<styleSheet xmlns="http://schemas.openxmlformats.org/spreadsheetml/2006/main">
  <numFmts count="11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178" formatCode="0.0_);[Red]\(0.0\)"/>
    <numFmt numFmtId="43" formatCode="_ * #,##0.00_ ;_ * \-#,##0.00_ ;_ * &quot;-&quot;??_ ;_ @_ "/>
    <numFmt numFmtId="179" formatCode="0.0_ "/>
    <numFmt numFmtId="180" formatCode="0.00_);[Red]\(0.00\)"/>
    <numFmt numFmtId="181" formatCode="&quot;￥&quot;#,##0_);[Red]\(&quot;￥&quot;#,##0\)"/>
    <numFmt numFmtId="182" formatCode="0_ "/>
  </numFmts>
  <fonts count="38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0"/>
      <name val="宋体"/>
      <charset val="134"/>
      <scheme val="minor"/>
    </font>
    <font>
      <b/>
      <sz val="9"/>
      <color rgb="FF00000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0" tint="-0.49998474074526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37" fillId="19" borderId="5" applyNumberFormat="0" applyAlignment="0" applyProtection="0">
      <alignment vertical="center"/>
    </xf>
    <xf numFmtId="0" fontId="22" fillId="8" borderId="4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9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/>
    </xf>
    <xf numFmtId="179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9" fontId="0" fillId="0" borderId="2" xfId="0" applyNumberFormat="1" applyBorder="1">
      <alignment vertical="center"/>
    </xf>
    <xf numFmtId="176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22788;-zmy\&#22823;&#29256;&#22359;&#65306;&#23398;&#21592;&#32489;&#25928;\202309\&#31185;&#23460;&#19978;&#25253;\&#65281;9&#26376;&#32489;&#25928;&#19978;&#20132;&#24773;&#20917;&#30331;&#357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22788;-zmy\&#22823;&#29256;&#22359;&#65306;&#23398;&#21592;&#32489;&#25928;\202309\&#65281;&#65281;2018-2023&#24635;&#30340;&#21333;&#20301;&#20154;&#12289;&#31038;&#20250;&#20154;&#12289;&#30740;&#31350;&#29983;&#25490;&#29677;&#34920;2023.11.8&#65288;&#22806;&#31185;&#38376;&#35786;&#2057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22788;-zmy\&#22823;&#29256;&#22359;&#65306;&#23398;&#21592;&#32489;&#25928;\202309\&#36890;&#30693;\&#19979;&#21457;&#29256;&#65281;2023&#24180;9&#26376;&#25490;&#29677;for&#23398;&#21592;&#32489;&#2592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22788;-zmy\&#22823;&#29256;&#22359;&#65306;&#23398;&#21592;&#32489;&#25928;\202306%20ZMY\2023&#24180;6&#26376;&#32489;&#25928;&#27719;&#246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22788;-zmy\&#22823;&#29256;&#22359;&#65306;&#23398;&#21592;&#32489;&#25928;\202309\&#25945;&#32946;&#22788;&#25968;&#25454;\9&#26376;&#25945;&#23398;&#38376;&#35786;\&#20869;&#31185;&#38498;&#32423;&#25945;&#23398;&#27963;&#21160;&#31614;&#21040;&#31614;&#36864;+&#30149;&#20363;&#35752;&#3577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22788;-zmy\&#22823;&#29256;&#22359;&#65306;&#23398;&#21592;&#32489;&#25928;\202309\~9&#26376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科室学科质控匹配（21年评优时更新）"/>
      <sheetName val="负责科室及教秘名单"/>
      <sheetName val="9月学员绩效名单"/>
      <sheetName val="上交情况登记"/>
      <sheetName val="导出计数_负责上报的科室"/>
      <sheetName val="Sheet1"/>
    </sheetNames>
    <sheetDataSet>
      <sheetData sheetId="0"/>
      <sheetData sheetId="1"/>
      <sheetData sheetId="2">
        <row r="1">
          <cell r="A1" t="str">
            <v>姓名</v>
          </cell>
          <cell r="B1" t="str">
            <v>是否是联合体</v>
          </cell>
          <cell r="C1" t="str">
            <v>终身码</v>
          </cell>
        </row>
        <row r="2">
          <cell r="A2" t="str">
            <v>苏雨晗</v>
          </cell>
        </row>
        <row r="2">
          <cell r="C2" t="str">
            <v>727L56</v>
          </cell>
        </row>
        <row r="3">
          <cell r="A3" t="str">
            <v>陈梦霞</v>
          </cell>
        </row>
        <row r="3">
          <cell r="C3">
            <v>121019</v>
          </cell>
        </row>
        <row r="4">
          <cell r="A4" t="str">
            <v>杨乐炜</v>
          </cell>
        </row>
        <row r="4">
          <cell r="C4" t="str">
            <v>728L04</v>
          </cell>
        </row>
        <row r="5">
          <cell r="A5" t="str">
            <v>徐帆</v>
          </cell>
        </row>
        <row r="5">
          <cell r="C5" t="str">
            <v>727L94</v>
          </cell>
        </row>
        <row r="6">
          <cell r="A6" t="str">
            <v>白雪芹</v>
          </cell>
        </row>
        <row r="6">
          <cell r="C6">
            <v>622016</v>
          </cell>
        </row>
        <row r="7">
          <cell r="A7" t="str">
            <v>沈婷婷</v>
          </cell>
          <cell r="B7" t="str">
            <v>精神学院</v>
          </cell>
          <cell r="C7" t="str">
            <v>7AM482</v>
          </cell>
        </row>
        <row r="8">
          <cell r="A8" t="str">
            <v>马珊珊</v>
          </cell>
          <cell r="B8" t="str">
            <v>精神学院</v>
          </cell>
          <cell r="C8" t="str">
            <v>7AM485</v>
          </cell>
        </row>
        <row r="9">
          <cell r="A9" t="str">
            <v>孟京城</v>
          </cell>
          <cell r="B9" t="str">
            <v>精神学院</v>
          </cell>
          <cell r="C9" t="str">
            <v>7AO449</v>
          </cell>
        </row>
        <row r="10">
          <cell r="A10" t="str">
            <v>赵观美</v>
          </cell>
          <cell r="B10" t="str">
            <v>精神学院</v>
          </cell>
          <cell r="C10" t="str">
            <v>7AO446</v>
          </cell>
        </row>
        <row r="11">
          <cell r="A11" t="str">
            <v>程媛媛</v>
          </cell>
        </row>
        <row r="11">
          <cell r="C11" t="str">
            <v>7AM328</v>
          </cell>
        </row>
        <row r="12">
          <cell r="A12" t="str">
            <v>翁天豪</v>
          </cell>
        </row>
        <row r="12">
          <cell r="C12">
            <v>621008</v>
          </cell>
        </row>
        <row r="13">
          <cell r="A13" t="str">
            <v>何依</v>
          </cell>
        </row>
        <row r="13">
          <cell r="C13">
            <v>622017</v>
          </cell>
        </row>
        <row r="14">
          <cell r="A14" t="str">
            <v>夏康</v>
          </cell>
        </row>
        <row r="14">
          <cell r="C14" t="str">
            <v>7AO246</v>
          </cell>
        </row>
        <row r="15">
          <cell r="A15" t="str">
            <v>邢锦诚</v>
          </cell>
        </row>
        <row r="15">
          <cell r="C15" t="str">
            <v>7AO247</v>
          </cell>
        </row>
        <row r="16">
          <cell r="A16" t="str">
            <v>徐一昕</v>
          </cell>
        </row>
        <row r="16">
          <cell r="C16" t="str">
            <v>7AO249</v>
          </cell>
        </row>
        <row r="17">
          <cell r="A17" t="str">
            <v>林雨婷</v>
          </cell>
        </row>
        <row r="17">
          <cell r="C17">
            <v>623017</v>
          </cell>
        </row>
        <row r="18">
          <cell r="A18" t="str">
            <v>徐旭妮</v>
          </cell>
        </row>
        <row r="18">
          <cell r="C18" t="str">
            <v>7AM327</v>
          </cell>
        </row>
        <row r="19">
          <cell r="A19" t="str">
            <v>任晓琳</v>
          </cell>
        </row>
        <row r="19">
          <cell r="C19" t="str">
            <v>7AM332</v>
          </cell>
        </row>
        <row r="20">
          <cell r="A20" t="str">
            <v>毛紫娟</v>
          </cell>
        </row>
        <row r="20">
          <cell r="C20" t="str">
            <v>7AO380</v>
          </cell>
        </row>
        <row r="21">
          <cell r="A21" t="str">
            <v>袁小烨</v>
          </cell>
        </row>
        <row r="21">
          <cell r="C21" t="str">
            <v>7AO384</v>
          </cell>
        </row>
        <row r="22">
          <cell r="A22" t="str">
            <v>应影霞</v>
          </cell>
        </row>
        <row r="22">
          <cell r="C22">
            <v>623018</v>
          </cell>
        </row>
        <row r="23">
          <cell r="A23" t="str">
            <v>张琛1</v>
          </cell>
        </row>
        <row r="23">
          <cell r="C23">
            <v>623019</v>
          </cell>
        </row>
        <row r="24">
          <cell r="A24" t="str">
            <v>蔡梦丝</v>
          </cell>
        </row>
        <row r="24">
          <cell r="C24">
            <v>121006</v>
          </cell>
        </row>
        <row r="25">
          <cell r="A25" t="str">
            <v>陶冰冰</v>
          </cell>
        </row>
        <row r="25">
          <cell r="C25" t="str">
            <v>728L01</v>
          </cell>
        </row>
        <row r="26">
          <cell r="A26" t="str">
            <v>黄柯洁</v>
          </cell>
        </row>
        <row r="26">
          <cell r="C26">
            <v>622020</v>
          </cell>
        </row>
        <row r="27">
          <cell r="A27" t="str">
            <v>李诗瑶</v>
          </cell>
        </row>
        <row r="27">
          <cell r="C27" t="str">
            <v>729L87</v>
          </cell>
        </row>
        <row r="28">
          <cell r="A28" t="str">
            <v>林鑫</v>
          </cell>
        </row>
        <row r="28">
          <cell r="C28" t="str">
            <v>729L98</v>
          </cell>
        </row>
        <row r="29">
          <cell r="A29" t="str">
            <v>白恩诚</v>
          </cell>
        </row>
        <row r="29">
          <cell r="C29">
            <v>623004</v>
          </cell>
        </row>
        <row r="30">
          <cell r="A30" t="str">
            <v>陈翔3</v>
          </cell>
        </row>
        <row r="30">
          <cell r="C30" t="str">
            <v>730L80</v>
          </cell>
        </row>
        <row r="31">
          <cell r="A31" t="str">
            <v>贡觉卓玛</v>
          </cell>
        </row>
        <row r="31">
          <cell r="C31" t="str">
            <v>732L24</v>
          </cell>
        </row>
        <row r="32">
          <cell r="A32" t="str">
            <v>巴桑</v>
          </cell>
        </row>
        <row r="32">
          <cell r="C32" t="str">
            <v>732L26</v>
          </cell>
        </row>
        <row r="33">
          <cell r="A33" t="str">
            <v>李瑛倩</v>
          </cell>
        </row>
        <row r="33">
          <cell r="C33" t="str">
            <v>7AM169</v>
          </cell>
        </row>
        <row r="34">
          <cell r="A34" t="str">
            <v>彭凯</v>
          </cell>
        </row>
        <row r="34">
          <cell r="C34" t="str">
            <v>7AO282</v>
          </cell>
        </row>
        <row r="35">
          <cell r="A35" t="str">
            <v>唐虎</v>
          </cell>
        </row>
        <row r="35">
          <cell r="C35" t="str">
            <v>7AO283</v>
          </cell>
        </row>
        <row r="36">
          <cell r="A36" t="str">
            <v>季瑾</v>
          </cell>
        </row>
        <row r="36">
          <cell r="C36" t="str">
            <v>7AO218</v>
          </cell>
        </row>
        <row r="37">
          <cell r="A37" t="str">
            <v>金琪琳</v>
          </cell>
        </row>
        <row r="37">
          <cell r="C37" t="str">
            <v>7AO219</v>
          </cell>
        </row>
        <row r="38">
          <cell r="A38" t="str">
            <v>柯嘉玉</v>
          </cell>
        </row>
        <row r="38">
          <cell r="C38" t="str">
            <v>7AO220</v>
          </cell>
        </row>
        <row r="39">
          <cell r="A39" t="str">
            <v>沈嘉栩</v>
          </cell>
        </row>
        <row r="39">
          <cell r="C39" t="str">
            <v>7AO237</v>
          </cell>
        </row>
        <row r="40">
          <cell r="A40" t="str">
            <v>田娜</v>
          </cell>
        </row>
        <row r="40">
          <cell r="C40" t="str">
            <v>7AO239</v>
          </cell>
        </row>
        <row r="41">
          <cell r="A41" t="str">
            <v>童宋健</v>
          </cell>
        </row>
        <row r="41">
          <cell r="C41" t="str">
            <v>7AO240</v>
          </cell>
        </row>
        <row r="42">
          <cell r="A42" t="str">
            <v>杨盛博</v>
          </cell>
        </row>
        <row r="42">
          <cell r="C42" t="str">
            <v>7AO251</v>
          </cell>
        </row>
        <row r="43">
          <cell r="A43" t="str">
            <v>钱艺丹</v>
          </cell>
        </row>
        <row r="43">
          <cell r="C43" t="str">
            <v>7AO263</v>
          </cell>
        </row>
        <row r="44">
          <cell r="A44" t="str">
            <v>林巧心</v>
          </cell>
        </row>
        <row r="44">
          <cell r="C44" t="str">
            <v>7AO379</v>
          </cell>
        </row>
        <row r="45">
          <cell r="A45" t="str">
            <v>唐俊梅</v>
          </cell>
        </row>
        <row r="45">
          <cell r="C45" t="str">
            <v>7AO381</v>
          </cell>
        </row>
        <row r="46">
          <cell r="A46" t="str">
            <v>张贺雨</v>
          </cell>
        </row>
        <row r="46">
          <cell r="C46" t="str">
            <v>7AO276</v>
          </cell>
        </row>
        <row r="47">
          <cell r="A47" t="str">
            <v>张心怡</v>
          </cell>
          <cell r="B47" t="str">
            <v>卓越中心</v>
          </cell>
          <cell r="C47" t="str">
            <v>7AO454</v>
          </cell>
        </row>
        <row r="48">
          <cell r="A48" t="str">
            <v>孙园园</v>
          </cell>
        </row>
        <row r="48">
          <cell r="C48">
            <v>123001</v>
          </cell>
        </row>
        <row r="49">
          <cell r="A49" t="str">
            <v>褚伟杰</v>
          </cell>
        </row>
        <row r="49">
          <cell r="C49" t="str">
            <v>732L43</v>
          </cell>
        </row>
        <row r="50">
          <cell r="A50" t="str">
            <v>魏振前</v>
          </cell>
        </row>
        <row r="50">
          <cell r="C50" t="str">
            <v>732L95</v>
          </cell>
        </row>
        <row r="51">
          <cell r="A51" t="str">
            <v>冯倩</v>
          </cell>
        </row>
        <row r="51">
          <cell r="C51" t="str">
            <v>732L51</v>
          </cell>
        </row>
        <row r="52">
          <cell r="A52" t="str">
            <v>潘澳冬</v>
          </cell>
        </row>
        <row r="52">
          <cell r="C52" t="str">
            <v>732L79</v>
          </cell>
        </row>
        <row r="53">
          <cell r="A53" t="str">
            <v>王文吟</v>
          </cell>
        </row>
        <row r="53">
          <cell r="C53" t="str">
            <v>733L42</v>
          </cell>
        </row>
        <row r="54">
          <cell r="A54" t="str">
            <v>余玥玥</v>
          </cell>
        </row>
        <row r="54">
          <cell r="C54" t="str">
            <v>733L18</v>
          </cell>
        </row>
        <row r="55">
          <cell r="A55" t="str">
            <v>陈冰希</v>
          </cell>
        </row>
        <row r="55">
          <cell r="C55" t="str">
            <v>733L49</v>
          </cell>
        </row>
        <row r="56">
          <cell r="A56" t="str">
            <v>王忆</v>
          </cell>
        </row>
        <row r="56">
          <cell r="C56" t="str">
            <v>733L50</v>
          </cell>
        </row>
        <row r="57">
          <cell r="A57" t="str">
            <v>黄东东</v>
          </cell>
        </row>
        <row r="57">
          <cell r="C57" t="str">
            <v>727L58</v>
          </cell>
        </row>
        <row r="58">
          <cell r="A58" t="str">
            <v>孙悦</v>
          </cell>
        </row>
        <row r="58">
          <cell r="C58" t="str">
            <v>729L22</v>
          </cell>
        </row>
        <row r="59">
          <cell r="A59" t="str">
            <v>余铃铃</v>
          </cell>
        </row>
        <row r="59">
          <cell r="C59" t="str">
            <v>729L21</v>
          </cell>
        </row>
        <row r="60">
          <cell r="A60" t="str">
            <v>龚萱萱</v>
          </cell>
        </row>
        <row r="60">
          <cell r="C60" t="str">
            <v>729L74</v>
          </cell>
        </row>
        <row r="61">
          <cell r="A61" t="str">
            <v>王淑静</v>
          </cell>
        </row>
        <row r="61">
          <cell r="C61" t="str">
            <v>730L29</v>
          </cell>
        </row>
        <row r="62">
          <cell r="A62" t="str">
            <v>蔡琳琦</v>
          </cell>
        </row>
        <row r="62">
          <cell r="C62" t="str">
            <v>729L57</v>
          </cell>
        </row>
        <row r="63">
          <cell r="A63" t="str">
            <v>刘康</v>
          </cell>
        </row>
        <row r="63">
          <cell r="C63" t="str">
            <v>730L02</v>
          </cell>
        </row>
        <row r="64">
          <cell r="A64" t="str">
            <v>赖嘉新</v>
          </cell>
        </row>
        <row r="64">
          <cell r="C64" t="str">
            <v>7AM411</v>
          </cell>
        </row>
        <row r="65">
          <cell r="A65" t="str">
            <v>王晓玮</v>
          </cell>
        </row>
        <row r="65">
          <cell r="C65" t="str">
            <v>7AM164</v>
          </cell>
        </row>
        <row r="66">
          <cell r="A66" t="str">
            <v>庄勤</v>
          </cell>
        </row>
        <row r="66">
          <cell r="C66" t="str">
            <v>7AM176</v>
          </cell>
        </row>
        <row r="67">
          <cell r="A67" t="str">
            <v>马亚美</v>
          </cell>
        </row>
        <row r="67">
          <cell r="C67" t="str">
            <v>7AM203</v>
          </cell>
        </row>
        <row r="68">
          <cell r="A68" t="str">
            <v>李胜</v>
          </cell>
        </row>
        <row r="68">
          <cell r="C68" t="str">
            <v>7AM286</v>
          </cell>
        </row>
        <row r="69">
          <cell r="A69" t="str">
            <v>朱燎相</v>
          </cell>
        </row>
        <row r="69">
          <cell r="C69" t="str">
            <v>7AM325</v>
          </cell>
        </row>
        <row r="70">
          <cell r="A70" t="str">
            <v>林楚楚</v>
          </cell>
        </row>
        <row r="70">
          <cell r="C70" t="str">
            <v>7AM329</v>
          </cell>
        </row>
        <row r="71">
          <cell r="A71" t="str">
            <v>成一统</v>
          </cell>
        </row>
        <row r="71">
          <cell r="C71" t="str">
            <v>7AM334</v>
          </cell>
        </row>
        <row r="72">
          <cell r="A72" t="str">
            <v>边淑盈</v>
          </cell>
        </row>
        <row r="72">
          <cell r="C72" t="str">
            <v>7AM335</v>
          </cell>
        </row>
        <row r="73">
          <cell r="A73" t="str">
            <v>李超然</v>
          </cell>
        </row>
        <row r="73">
          <cell r="C73" t="str">
            <v>7AM336</v>
          </cell>
        </row>
        <row r="74">
          <cell r="A74" t="str">
            <v>骆志显</v>
          </cell>
        </row>
        <row r="74">
          <cell r="C74" t="str">
            <v>7AM337</v>
          </cell>
        </row>
        <row r="75">
          <cell r="A75" t="str">
            <v>张雅云</v>
          </cell>
          <cell r="B75" t="str">
            <v>管理学院</v>
          </cell>
          <cell r="C75" t="str">
            <v>7AM486</v>
          </cell>
        </row>
        <row r="76">
          <cell r="A76" t="str">
            <v>邱朝民</v>
          </cell>
        </row>
        <row r="76">
          <cell r="C76" t="str">
            <v>7AO018</v>
          </cell>
        </row>
        <row r="77">
          <cell r="A77" t="str">
            <v>蓝骏平</v>
          </cell>
        </row>
        <row r="77">
          <cell r="C77" t="str">
            <v>7AO386</v>
          </cell>
        </row>
        <row r="78">
          <cell r="A78" t="str">
            <v>张士威</v>
          </cell>
        </row>
        <row r="78">
          <cell r="C78" t="str">
            <v>7AO387</v>
          </cell>
        </row>
        <row r="79">
          <cell r="A79" t="str">
            <v>张温茹</v>
          </cell>
        </row>
        <row r="79">
          <cell r="C79" t="str">
            <v>7AO388</v>
          </cell>
        </row>
        <row r="80">
          <cell r="A80" t="str">
            <v>黄杭</v>
          </cell>
        </row>
        <row r="80">
          <cell r="C80" t="str">
            <v>7AO390</v>
          </cell>
        </row>
        <row r="81">
          <cell r="A81" t="str">
            <v>彭雨诗</v>
          </cell>
        </row>
        <row r="81">
          <cell r="C81" t="str">
            <v>7AO391</v>
          </cell>
        </row>
        <row r="82">
          <cell r="A82" t="str">
            <v>袁海洋</v>
          </cell>
        </row>
        <row r="82">
          <cell r="C82" t="str">
            <v>7AO048</v>
          </cell>
        </row>
        <row r="83">
          <cell r="A83" t="str">
            <v>胡慈丛</v>
          </cell>
        </row>
        <row r="83">
          <cell r="C83">
            <v>623036</v>
          </cell>
        </row>
        <row r="84">
          <cell r="A84" t="str">
            <v>焦宇澄</v>
          </cell>
        </row>
        <row r="84">
          <cell r="C84">
            <v>623029</v>
          </cell>
        </row>
        <row r="85">
          <cell r="A85" t="str">
            <v>朱海捷</v>
          </cell>
        </row>
        <row r="85">
          <cell r="C85" t="str">
            <v>733L33</v>
          </cell>
        </row>
        <row r="86">
          <cell r="A86" t="str">
            <v>李婷</v>
          </cell>
        </row>
        <row r="86">
          <cell r="C86" t="str">
            <v>727L79</v>
          </cell>
        </row>
        <row r="87">
          <cell r="A87" t="str">
            <v>丁河河</v>
          </cell>
        </row>
        <row r="87">
          <cell r="C87" t="str">
            <v>727L76</v>
          </cell>
        </row>
        <row r="88">
          <cell r="A88" t="str">
            <v>朱荣杰</v>
          </cell>
        </row>
        <row r="88">
          <cell r="C88" t="str">
            <v>727L80</v>
          </cell>
        </row>
        <row r="89">
          <cell r="A89" t="str">
            <v>高纯洁</v>
          </cell>
        </row>
        <row r="89">
          <cell r="C89" t="str">
            <v>727L75</v>
          </cell>
        </row>
        <row r="90">
          <cell r="A90" t="str">
            <v>林诚祺</v>
          </cell>
        </row>
        <row r="90">
          <cell r="C90" t="str">
            <v>729L18</v>
          </cell>
        </row>
        <row r="91">
          <cell r="A91" t="str">
            <v>林强</v>
          </cell>
        </row>
        <row r="91">
          <cell r="C91" t="str">
            <v>729L96</v>
          </cell>
        </row>
        <row r="92">
          <cell r="A92" t="str">
            <v>徐浩文</v>
          </cell>
        </row>
        <row r="92">
          <cell r="C92" t="str">
            <v>730L44</v>
          </cell>
        </row>
        <row r="93">
          <cell r="A93" t="str">
            <v>庄亦人</v>
          </cell>
        </row>
        <row r="93">
          <cell r="C93" t="str">
            <v>730L70</v>
          </cell>
        </row>
        <row r="94">
          <cell r="A94" t="str">
            <v>何潇倩</v>
          </cell>
        </row>
        <row r="94">
          <cell r="C94" t="str">
            <v>729L76</v>
          </cell>
        </row>
        <row r="95">
          <cell r="A95" t="str">
            <v>陈仕鑫</v>
          </cell>
        </row>
        <row r="95">
          <cell r="C95" t="str">
            <v>7AM364</v>
          </cell>
        </row>
        <row r="96">
          <cell r="A96" t="str">
            <v>宣军泽</v>
          </cell>
        </row>
        <row r="96">
          <cell r="C96" t="str">
            <v>7AM269</v>
          </cell>
        </row>
        <row r="97">
          <cell r="A97" t="str">
            <v>范世康</v>
          </cell>
        </row>
        <row r="97">
          <cell r="C97" t="str">
            <v>7AM285</v>
          </cell>
        </row>
        <row r="98">
          <cell r="A98" t="str">
            <v>陆淑芳</v>
          </cell>
        </row>
        <row r="98">
          <cell r="C98" t="str">
            <v>7AM300</v>
          </cell>
        </row>
        <row r="99">
          <cell r="A99" t="str">
            <v>邵璐璐</v>
          </cell>
        </row>
        <row r="99">
          <cell r="C99" t="str">
            <v>7AM301</v>
          </cell>
        </row>
        <row r="100">
          <cell r="A100" t="str">
            <v>叶长洲</v>
          </cell>
        </row>
        <row r="100">
          <cell r="C100" t="str">
            <v>7AM302</v>
          </cell>
        </row>
        <row r="101">
          <cell r="A101" t="str">
            <v>赵心语</v>
          </cell>
        </row>
        <row r="101">
          <cell r="C101" t="str">
            <v>7AM303</v>
          </cell>
        </row>
        <row r="102">
          <cell r="A102" t="str">
            <v>黄欣怡</v>
          </cell>
        </row>
        <row r="102">
          <cell r="C102" t="str">
            <v>7AM304</v>
          </cell>
        </row>
        <row r="103">
          <cell r="A103" t="str">
            <v>赵启民</v>
          </cell>
        </row>
        <row r="103">
          <cell r="C103" t="str">
            <v>7AM305</v>
          </cell>
        </row>
        <row r="104">
          <cell r="A104" t="str">
            <v>周筱恬</v>
          </cell>
        </row>
        <row r="104">
          <cell r="C104" t="str">
            <v>7AM306</v>
          </cell>
        </row>
        <row r="105">
          <cell r="A105" t="str">
            <v>吴佳丽</v>
          </cell>
        </row>
        <row r="105">
          <cell r="C105" t="str">
            <v>7AM307</v>
          </cell>
        </row>
        <row r="106">
          <cell r="A106" t="str">
            <v>林瑶瑶（麻醉）</v>
          </cell>
        </row>
        <row r="106">
          <cell r="C106" t="str">
            <v>7AM308</v>
          </cell>
        </row>
        <row r="107">
          <cell r="A107" t="str">
            <v>谢小钒</v>
          </cell>
        </row>
        <row r="107">
          <cell r="C107" t="str">
            <v>7AM309</v>
          </cell>
        </row>
        <row r="108">
          <cell r="A108" t="str">
            <v>张仁来</v>
          </cell>
        </row>
        <row r="108">
          <cell r="C108" t="str">
            <v>7AM310</v>
          </cell>
        </row>
        <row r="109">
          <cell r="A109" t="str">
            <v>冯思哲</v>
          </cell>
        </row>
        <row r="109">
          <cell r="C109" t="str">
            <v>7AM311</v>
          </cell>
        </row>
        <row r="110">
          <cell r="A110" t="str">
            <v>万新宇</v>
          </cell>
        </row>
        <row r="110">
          <cell r="C110" t="str">
            <v>7AO053</v>
          </cell>
        </row>
        <row r="111">
          <cell r="A111" t="str">
            <v>何宸羽</v>
          </cell>
        </row>
        <row r="111">
          <cell r="C111" t="str">
            <v>7AO055</v>
          </cell>
        </row>
        <row r="112">
          <cell r="A112" t="str">
            <v>陈向阳</v>
          </cell>
        </row>
        <row r="112">
          <cell r="C112" t="str">
            <v>7AO355</v>
          </cell>
        </row>
        <row r="113">
          <cell r="A113" t="str">
            <v>吕珠</v>
          </cell>
        </row>
        <row r="113">
          <cell r="C113" t="str">
            <v>7AO357</v>
          </cell>
        </row>
        <row r="114">
          <cell r="A114" t="str">
            <v>马嘉雯</v>
          </cell>
        </row>
        <row r="114">
          <cell r="C114" t="str">
            <v>7AO358</v>
          </cell>
        </row>
        <row r="115">
          <cell r="A115" t="str">
            <v>孙佳莹</v>
          </cell>
        </row>
        <row r="115">
          <cell r="C115" t="str">
            <v>7AO359</v>
          </cell>
        </row>
        <row r="116">
          <cell r="A116" t="str">
            <v>童谣</v>
          </cell>
        </row>
        <row r="116">
          <cell r="C116" t="str">
            <v>7AO360</v>
          </cell>
        </row>
        <row r="117">
          <cell r="A117" t="str">
            <v>张萌窈</v>
          </cell>
        </row>
        <row r="117">
          <cell r="C117" t="str">
            <v>7AO363</v>
          </cell>
        </row>
        <row r="118">
          <cell r="A118" t="str">
            <v>张鹏芳</v>
          </cell>
        </row>
        <row r="118">
          <cell r="C118" t="str">
            <v>7AO364</v>
          </cell>
        </row>
        <row r="119">
          <cell r="A119" t="str">
            <v>张玉</v>
          </cell>
        </row>
        <row r="119">
          <cell r="C119" t="str">
            <v>7AO365</v>
          </cell>
        </row>
        <row r="120">
          <cell r="A120" t="str">
            <v>郑洪丽</v>
          </cell>
        </row>
        <row r="120">
          <cell r="C120" t="str">
            <v>7AO367</v>
          </cell>
        </row>
        <row r="121">
          <cell r="A121" t="str">
            <v>虞嫣</v>
          </cell>
        </row>
        <row r="121">
          <cell r="C121" t="str">
            <v>7AO005</v>
          </cell>
        </row>
        <row r="122">
          <cell r="A122" t="str">
            <v>莫丹妮</v>
          </cell>
        </row>
        <row r="122">
          <cell r="C122" t="str">
            <v>7AO006</v>
          </cell>
        </row>
        <row r="123">
          <cell r="A123" t="str">
            <v>陈波</v>
          </cell>
        </row>
        <row r="123">
          <cell r="C123" t="str">
            <v>7AO019</v>
          </cell>
        </row>
        <row r="124">
          <cell r="A124" t="str">
            <v>顾弘毅</v>
          </cell>
        </row>
        <row r="124">
          <cell r="C124" t="str">
            <v>7AO063</v>
          </cell>
        </row>
        <row r="125">
          <cell r="A125" t="str">
            <v>蔡奇宏</v>
          </cell>
        </row>
        <row r="125">
          <cell r="C125" t="str">
            <v>7AO295</v>
          </cell>
        </row>
        <row r="126">
          <cell r="A126" t="str">
            <v>王媛</v>
          </cell>
        </row>
        <row r="126">
          <cell r="C126" t="str">
            <v>7AO320</v>
          </cell>
        </row>
        <row r="127">
          <cell r="A127" t="str">
            <v>杨智</v>
          </cell>
        </row>
        <row r="127">
          <cell r="C127" t="str">
            <v>7AO383</v>
          </cell>
        </row>
        <row r="128">
          <cell r="A128" t="str">
            <v>章淑薇</v>
          </cell>
        </row>
        <row r="128">
          <cell r="C128" t="str">
            <v>7AO385</v>
          </cell>
        </row>
        <row r="129">
          <cell r="A129" t="str">
            <v>沈金涛</v>
          </cell>
        </row>
        <row r="129">
          <cell r="C129" t="str">
            <v>7AO315</v>
          </cell>
        </row>
        <row r="130">
          <cell r="A130" t="str">
            <v>吴宇轩</v>
          </cell>
        </row>
        <row r="130">
          <cell r="C130" t="str">
            <v>7AO323</v>
          </cell>
        </row>
        <row r="131">
          <cell r="A131" t="str">
            <v>叶豪锋</v>
          </cell>
        </row>
        <row r="131">
          <cell r="C131" t="str">
            <v>7AO327</v>
          </cell>
        </row>
        <row r="132">
          <cell r="A132" t="str">
            <v>邓世康</v>
          </cell>
        </row>
        <row r="132">
          <cell r="C132" t="str">
            <v>732L45</v>
          </cell>
        </row>
        <row r="133">
          <cell r="A133" t="str">
            <v>黄垄</v>
          </cell>
        </row>
        <row r="133">
          <cell r="C133" t="str">
            <v>733L38</v>
          </cell>
        </row>
        <row r="134">
          <cell r="A134" t="str">
            <v>李捷</v>
          </cell>
        </row>
        <row r="134">
          <cell r="C134" t="str">
            <v>732L67</v>
          </cell>
        </row>
        <row r="135">
          <cell r="A135" t="str">
            <v>尚佩轩</v>
          </cell>
        </row>
        <row r="135">
          <cell r="C135" t="str">
            <v>732L84</v>
          </cell>
        </row>
        <row r="136">
          <cell r="A136" t="str">
            <v>徐利军</v>
          </cell>
        </row>
        <row r="136">
          <cell r="C136" t="str">
            <v>733L05</v>
          </cell>
        </row>
        <row r="137">
          <cell r="A137" t="str">
            <v>郑玲玲</v>
          </cell>
        </row>
        <row r="137">
          <cell r="C137" t="str">
            <v>733L26</v>
          </cell>
        </row>
        <row r="138">
          <cell r="A138" t="str">
            <v>郑宗晟</v>
          </cell>
        </row>
        <row r="138">
          <cell r="C138" t="str">
            <v>733L28</v>
          </cell>
        </row>
        <row r="139">
          <cell r="A139" t="str">
            <v>程翔</v>
          </cell>
        </row>
        <row r="139">
          <cell r="C139" t="str">
            <v>729L66</v>
          </cell>
        </row>
        <row r="140">
          <cell r="A140" t="str">
            <v>蔡听晨</v>
          </cell>
        </row>
        <row r="140">
          <cell r="C140">
            <v>122078</v>
          </cell>
        </row>
        <row r="141">
          <cell r="A141" t="str">
            <v>潘文慧</v>
          </cell>
        </row>
        <row r="141">
          <cell r="C141" t="str">
            <v>730L16</v>
          </cell>
        </row>
        <row r="142">
          <cell r="A142" t="str">
            <v>赵哲昕</v>
          </cell>
        </row>
        <row r="142">
          <cell r="C142" t="str">
            <v>730L61</v>
          </cell>
        </row>
        <row r="143">
          <cell r="A143" t="str">
            <v>叶圣列</v>
          </cell>
        </row>
        <row r="143">
          <cell r="C143" t="str">
            <v>7AM391</v>
          </cell>
        </row>
        <row r="144">
          <cell r="A144" t="str">
            <v>曾媛</v>
          </cell>
        </row>
        <row r="144">
          <cell r="C144" t="str">
            <v>7AO030</v>
          </cell>
        </row>
        <row r="145">
          <cell r="A145" t="str">
            <v>陈程圃</v>
          </cell>
        </row>
        <row r="145">
          <cell r="C145" t="str">
            <v>7AO036</v>
          </cell>
        </row>
        <row r="146">
          <cell r="A146" t="str">
            <v>徐顺港</v>
          </cell>
        </row>
        <row r="146">
          <cell r="C146" t="str">
            <v>7AO037</v>
          </cell>
        </row>
        <row r="147">
          <cell r="A147" t="str">
            <v>桂嘉骏</v>
          </cell>
        </row>
        <row r="147">
          <cell r="C147" t="str">
            <v>7AO060</v>
          </cell>
        </row>
        <row r="148">
          <cell r="A148" t="str">
            <v>李若喻</v>
          </cell>
        </row>
        <row r="148">
          <cell r="C148" t="str">
            <v>7AO223</v>
          </cell>
        </row>
        <row r="149">
          <cell r="A149" t="str">
            <v>翁哲</v>
          </cell>
        </row>
        <row r="149">
          <cell r="C149" t="str">
            <v>7AO244</v>
          </cell>
        </row>
        <row r="150">
          <cell r="A150" t="str">
            <v>宋鲜</v>
          </cell>
        </row>
        <row r="150">
          <cell r="C150" t="str">
            <v>7AM201</v>
          </cell>
        </row>
        <row r="151">
          <cell r="A151" t="str">
            <v>徐雪洋</v>
          </cell>
        </row>
        <row r="151">
          <cell r="C151" t="str">
            <v>7AO288</v>
          </cell>
        </row>
        <row r="152">
          <cell r="A152" t="str">
            <v>缪海冰</v>
          </cell>
        </row>
        <row r="152">
          <cell r="C152" t="str">
            <v>732L78</v>
          </cell>
        </row>
        <row r="153">
          <cell r="A153" t="str">
            <v>王文韩</v>
          </cell>
        </row>
        <row r="153">
          <cell r="C153">
            <v>121117</v>
          </cell>
        </row>
        <row r="154">
          <cell r="A154" t="str">
            <v>赵怡捷</v>
          </cell>
        </row>
        <row r="154">
          <cell r="C154" t="str">
            <v>727L89</v>
          </cell>
        </row>
        <row r="155">
          <cell r="A155" t="str">
            <v>孙向欣</v>
          </cell>
        </row>
        <row r="155">
          <cell r="C155" t="str">
            <v>727L93</v>
          </cell>
        </row>
        <row r="156">
          <cell r="A156" t="str">
            <v>程浩然</v>
          </cell>
        </row>
        <row r="156">
          <cell r="C156">
            <v>121018</v>
          </cell>
        </row>
        <row r="157">
          <cell r="A157" t="str">
            <v>潘海敏</v>
          </cell>
        </row>
        <row r="157">
          <cell r="C157" t="str">
            <v>730L12</v>
          </cell>
        </row>
        <row r="158">
          <cell r="A158" t="str">
            <v>缪宏斌</v>
          </cell>
        </row>
        <row r="158">
          <cell r="C158" t="str">
            <v>730L10</v>
          </cell>
        </row>
        <row r="159">
          <cell r="A159" t="str">
            <v>格桑卓嘎2</v>
          </cell>
        </row>
        <row r="159">
          <cell r="C159" t="str">
            <v>732L23</v>
          </cell>
        </row>
        <row r="160">
          <cell r="A160" t="str">
            <v>黄文婷</v>
          </cell>
        </row>
        <row r="160">
          <cell r="C160" t="str">
            <v>7AM361</v>
          </cell>
        </row>
        <row r="161">
          <cell r="A161" t="str">
            <v>朱昕页</v>
          </cell>
        </row>
        <row r="161">
          <cell r="C161" t="str">
            <v>7AM374</v>
          </cell>
        </row>
        <row r="162">
          <cell r="A162" t="str">
            <v>刘志鹏</v>
          </cell>
        </row>
        <row r="162">
          <cell r="C162" t="str">
            <v>7AM408</v>
          </cell>
        </row>
        <row r="163">
          <cell r="A163" t="str">
            <v>王佳佳</v>
          </cell>
        </row>
        <row r="163">
          <cell r="C163" t="str">
            <v>7AM190</v>
          </cell>
        </row>
        <row r="164">
          <cell r="A164" t="str">
            <v>林一思</v>
          </cell>
        </row>
        <row r="164">
          <cell r="C164" t="str">
            <v>7AM213</v>
          </cell>
        </row>
        <row r="165">
          <cell r="A165" t="str">
            <v>应典辰</v>
          </cell>
        </row>
        <row r="165">
          <cell r="C165" t="str">
            <v>7AM217</v>
          </cell>
        </row>
        <row r="166">
          <cell r="A166" t="str">
            <v>沈欢佩</v>
          </cell>
        </row>
        <row r="166">
          <cell r="C166" t="str">
            <v>7AM218</v>
          </cell>
        </row>
        <row r="167">
          <cell r="A167" t="str">
            <v>张晗（神内）</v>
          </cell>
        </row>
        <row r="167">
          <cell r="C167" t="str">
            <v>7AM219</v>
          </cell>
        </row>
        <row r="168">
          <cell r="A168" t="str">
            <v>赵玲珠</v>
          </cell>
        </row>
        <row r="168">
          <cell r="C168" t="str">
            <v>7AM220</v>
          </cell>
        </row>
        <row r="169">
          <cell r="A169" t="str">
            <v>周思思</v>
          </cell>
        </row>
        <row r="169">
          <cell r="C169" t="str">
            <v>7AM221</v>
          </cell>
        </row>
        <row r="170">
          <cell r="A170" t="str">
            <v>王瑜嫣</v>
          </cell>
        </row>
        <row r="170">
          <cell r="C170" t="str">
            <v>7AM223</v>
          </cell>
        </row>
        <row r="171">
          <cell r="A171" t="str">
            <v>汪彦</v>
          </cell>
        </row>
        <row r="171">
          <cell r="C171" t="str">
            <v>7AM224</v>
          </cell>
        </row>
        <row r="172">
          <cell r="A172" t="str">
            <v>张梦丽</v>
          </cell>
        </row>
        <row r="172">
          <cell r="C172" t="str">
            <v>7AM225</v>
          </cell>
        </row>
        <row r="173">
          <cell r="A173" t="str">
            <v>冯菲菲</v>
          </cell>
        </row>
        <row r="173">
          <cell r="C173" t="str">
            <v>7AM226</v>
          </cell>
        </row>
        <row r="174">
          <cell r="A174" t="str">
            <v>叶倩倩</v>
          </cell>
        </row>
        <row r="174">
          <cell r="C174" t="str">
            <v>7AM227</v>
          </cell>
        </row>
        <row r="175">
          <cell r="A175" t="str">
            <v>陈乐开</v>
          </cell>
        </row>
        <row r="175">
          <cell r="C175" t="str">
            <v>7AM228</v>
          </cell>
        </row>
        <row r="176">
          <cell r="A176" t="str">
            <v>方文强</v>
          </cell>
        </row>
        <row r="176">
          <cell r="C176" t="str">
            <v>7AM229</v>
          </cell>
        </row>
        <row r="177">
          <cell r="A177" t="str">
            <v>戴奕霖</v>
          </cell>
        </row>
        <row r="177">
          <cell r="C177" t="str">
            <v>7AM230</v>
          </cell>
        </row>
        <row r="178">
          <cell r="A178" t="str">
            <v>黄莹莹</v>
          </cell>
        </row>
        <row r="178">
          <cell r="C178" t="str">
            <v>7AM231</v>
          </cell>
        </row>
        <row r="179">
          <cell r="A179" t="str">
            <v>李瀚林</v>
          </cell>
        </row>
        <row r="179">
          <cell r="C179" t="str">
            <v>7AO277</v>
          </cell>
        </row>
        <row r="180">
          <cell r="A180" t="str">
            <v>钱双洁</v>
          </cell>
        </row>
        <row r="180">
          <cell r="C180" t="str">
            <v>7AO013</v>
          </cell>
        </row>
        <row r="181">
          <cell r="A181" t="str">
            <v>王颖（22级）</v>
          </cell>
        </row>
        <row r="181">
          <cell r="C181" t="str">
            <v>7AO035</v>
          </cell>
        </row>
        <row r="182">
          <cell r="A182" t="str">
            <v>庞春阳</v>
          </cell>
        </row>
        <row r="182">
          <cell r="C182" t="str">
            <v>7AO049</v>
          </cell>
        </row>
        <row r="183">
          <cell r="A183" t="str">
            <v>潘志铭</v>
          </cell>
        </row>
        <row r="183">
          <cell r="C183" t="str">
            <v>7AO057</v>
          </cell>
        </row>
        <row r="184">
          <cell r="A184" t="str">
            <v>曹淼凯</v>
          </cell>
        </row>
        <row r="184">
          <cell r="C184" t="str">
            <v>7AO264</v>
          </cell>
        </row>
        <row r="185">
          <cell r="A185" t="str">
            <v>程海桂</v>
          </cell>
        </row>
        <row r="185">
          <cell r="C185" t="str">
            <v>7AO265</v>
          </cell>
        </row>
        <row r="186">
          <cell r="A186" t="str">
            <v>陈锦漪</v>
          </cell>
        </row>
        <row r="186">
          <cell r="C186" t="str">
            <v>7AO266</v>
          </cell>
        </row>
        <row r="187">
          <cell r="A187" t="str">
            <v>陈昱婷</v>
          </cell>
        </row>
        <row r="187">
          <cell r="C187" t="str">
            <v>7AO267</v>
          </cell>
        </row>
        <row r="188">
          <cell r="A188" t="str">
            <v>林晨辉</v>
          </cell>
        </row>
        <row r="188">
          <cell r="C188" t="str">
            <v>7AO268</v>
          </cell>
        </row>
        <row r="189">
          <cell r="A189" t="str">
            <v>刘旋</v>
          </cell>
        </row>
        <row r="189">
          <cell r="C189" t="str">
            <v>7AO269</v>
          </cell>
        </row>
        <row r="190">
          <cell r="A190" t="str">
            <v>李雯洁</v>
          </cell>
        </row>
        <row r="190">
          <cell r="C190" t="str">
            <v>7AO270</v>
          </cell>
        </row>
        <row r="191">
          <cell r="A191" t="str">
            <v>李炎蔚</v>
          </cell>
        </row>
        <row r="191">
          <cell r="C191" t="str">
            <v>7AO271</v>
          </cell>
        </row>
        <row r="192">
          <cell r="A192" t="str">
            <v>毛舒敏</v>
          </cell>
        </row>
        <row r="192">
          <cell r="C192" t="str">
            <v>7AO272</v>
          </cell>
        </row>
        <row r="193">
          <cell r="A193" t="str">
            <v>潘胜利</v>
          </cell>
        </row>
        <row r="193">
          <cell r="C193" t="str">
            <v>7AO273</v>
          </cell>
        </row>
        <row r="194">
          <cell r="A194" t="str">
            <v>瞿希</v>
          </cell>
        </row>
        <row r="194">
          <cell r="C194" t="str">
            <v>7AO274</v>
          </cell>
        </row>
        <row r="195">
          <cell r="A195" t="str">
            <v>任洁</v>
          </cell>
        </row>
        <row r="195">
          <cell r="C195" t="str">
            <v>7AO275</v>
          </cell>
        </row>
        <row r="196">
          <cell r="A196" t="str">
            <v>陈永坚</v>
          </cell>
        </row>
        <row r="196">
          <cell r="C196">
            <v>623013</v>
          </cell>
        </row>
        <row r="197">
          <cell r="A197" t="str">
            <v>陈观</v>
          </cell>
        </row>
        <row r="197">
          <cell r="C197" t="str">
            <v>732L32</v>
          </cell>
        </row>
        <row r="198">
          <cell r="A198" t="str">
            <v>刘小慧</v>
          </cell>
        </row>
        <row r="198">
          <cell r="C198" t="str">
            <v>732L73</v>
          </cell>
        </row>
        <row r="199">
          <cell r="A199" t="str">
            <v>沈小娜</v>
          </cell>
        </row>
        <row r="199">
          <cell r="C199" t="str">
            <v>732L86</v>
          </cell>
        </row>
        <row r="200">
          <cell r="A200" t="str">
            <v>周莎莎</v>
          </cell>
        </row>
        <row r="200">
          <cell r="C200" t="str">
            <v>733L32</v>
          </cell>
        </row>
        <row r="201">
          <cell r="A201" t="str">
            <v>黄镒</v>
          </cell>
        </row>
        <row r="201">
          <cell r="C201" t="str">
            <v>732L58</v>
          </cell>
        </row>
        <row r="202">
          <cell r="A202" t="str">
            <v>叶铭榆</v>
          </cell>
        </row>
        <row r="202">
          <cell r="C202" t="str">
            <v>733L13</v>
          </cell>
        </row>
        <row r="203">
          <cell r="A203" t="str">
            <v>谢雨敏</v>
          </cell>
        </row>
        <row r="203">
          <cell r="C203" t="str">
            <v>733L04</v>
          </cell>
        </row>
        <row r="204">
          <cell r="A204" t="str">
            <v>张玉（神内）</v>
          </cell>
        </row>
        <row r="204">
          <cell r="C204" t="str">
            <v>733L20</v>
          </cell>
        </row>
        <row r="205">
          <cell r="A205" t="str">
            <v>郑嘉豪</v>
          </cell>
        </row>
        <row r="205">
          <cell r="C205" t="str">
            <v>733L25</v>
          </cell>
        </row>
        <row r="206">
          <cell r="A206" t="str">
            <v>郑晓颖</v>
          </cell>
        </row>
        <row r="206">
          <cell r="C206" t="str">
            <v>733L45</v>
          </cell>
        </row>
        <row r="207">
          <cell r="A207" t="str">
            <v>陈林吉</v>
          </cell>
        </row>
        <row r="207">
          <cell r="C207" t="str">
            <v>732L34</v>
          </cell>
        </row>
        <row r="208">
          <cell r="A208" t="str">
            <v>刘浩泽</v>
          </cell>
        </row>
        <row r="208">
          <cell r="C208" t="str">
            <v>732L72</v>
          </cell>
        </row>
        <row r="209">
          <cell r="A209" t="str">
            <v>米玛次吉</v>
          </cell>
        </row>
        <row r="209">
          <cell r="C209" t="str">
            <v>733L53</v>
          </cell>
        </row>
        <row r="210">
          <cell r="A210" t="str">
            <v>措吉白玛</v>
          </cell>
        </row>
        <row r="210">
          <cell r="C210" t="str">
            <v>733L59</v>
          </cell>
        </row>
        <row r="211">
          <cell r="A211" t="str">
            <v>张雷1</v>
          </cell>
        </row>
        <row r="211">
          <cell r="C211">
            <v>121111</v>
          </cell>
        </row>
        <row r="212">
          <cell r="A212" t="str">
            <v>黄倩</v>
          </cell>
        </row>
        <row r="212">
          <cell r="C212" t="str">
            <v>727L53</v>
          </cell>
        </row>
        <row r="213">
          <cell r="A213" t="str">
            <v>杨盼盼</v>
          </cell>
        </row>
        <row r="213">
          <cell r="C213" t="str">
            <v>727L55</v>
          </cell>
        </row>
        <row r="214">
          <cell r="A214" t="str">
            <v>陈政儒</v>
          </cell>
        </row>
        <row r="214">
          <cell r="C214" t="str">
            <v>727L52</v>
          </cell>
        </row>
        <row r="215">
          <cell r="A215" t="str">
            <v>金理曾</v>
          </cell>
        </row>
        <row r="215">
          <cell r="C215" t="str">
            <v>727L54</v>
          </cell>
        </row>
        <row r="216">
          <cell r="A216" t="str">
            <v>陈艳阳</v>
          </cell>
        </row>
        <row r="216">
          <cell r="C216" t="str">
            <v>729L65</v>
          </cell>
        </row>
        <row r="217">
          <cell r="A217" t="str">
            <v>丁伟丹</v>
          </cell>
        </row>
        <row r="217">
          <cell r="C217" t="str">
            <v>729L70</v>
          </cell>
        </row>
        <row r="218">
          <cell r="A218" t="str">
            <v>姜豪</v>
          </cell>
        </row>
        <row r="218">
          <cell r="C218">
            <v>122017</v>
          </cell>
        </row>
        <row r="219">
          <cell r="A219" t="str">
            <v>林丹枫</v>
          </cell>
        </row>
        <row r="219">
          <cell r="C219">
            <v>122003</v>
          </cell>
        </row>
        <row r="220">
          <cell r="A220" t="str">
            <v>吕方舟</v>
          </cell>
        </row>
        <row r="220">
          <cell r="C220">
            <v>122004</v>
          </cell>
        </row>
        <row r="221">
          <cell r="A221" t="str">
            <v>潘健勇</v>
          </cell>
        </row>
        <row r="221">
          <cell r="C221" t="str">
            <v>730L13</v>
          </cell>
        </row>
        <row r="222">
          <cell r="A222" t="str">
            <v>吴博达</v>
          </cell>
        </row>
        <row r="222">
          <cell r="C222">
            <v>122002</v>
          </cell>
        </row>
        <row r="223">
          <cell r="A223" t="str">
            <v>杨秀秀2</v>
          </cell>
        </row>
        <row r="223">
          <cell r="C223" t="str">
            <v>730L50</v>
          </cell>
        </row>
        <row r="224">
          <cell r="A224" t="str">
            <v>朱承伟</v>
          </cell>
        </row>
        <row r="224">
          <cell r="C224">
            <v>122001</v>
          </cell>
        </row>
        <row r="225">
          <cell r="A225" t="str">
            <v>滕晓璐</v>
          </cell>
        </row>
        <row r="225">
          <cell r="C225" t="str">
            <v>7AM380</v>
          </cell>
        </row>
        <row r="226">
          <cell r="A226" t="str">
            <v>周滢</v>
          </cell>
        </row>
        <row r="226">
          <cell r="C226" t="str">
            <v>7AM338</v>
          </cell>
        </row>
        <row r="227">
          <cell r="A227" t="str">
            <v>杨仕萍</v>
          </cell>
        </row>
        <row r="227">
          <cell r="C227" t="str">
            <v>7AO389</v>
          </cell>
        </row>
        <row r="228">
          <cell r="A228" t="str">
            <v>林涛涛</v>
          </cell>
        </row>
        <row r="228">
          <cell r="C228" t="str">
            <v>7AO281</v>
          </cell>
        </row>
        <row r="229">
          <cell r="A229" t="str">
            <v>陈天鹏</v>
          </cell>
        </row>
        <row r="229">
          <cell r="C229" t="str">
            <v>7AO354</v>
          </cell>
        </row>
        <row r="230">
          <cell r="A230" t="str">
            <v>王璐慧</v>
          </cell>
        </row>
        <row r="230">
          <cell r="C230">
            <v>123018</v>
          </cell>
        </row>
        <row r="231">
          <cell r="A231" t="str">
            <v>陈滋露</v>
          </cell>
        </row>
        <row r="231">
          <cell r="C231" t="str">
            <v>732L42</v>
          </cell>
        </row>
        <row r="232">
          <cell r="A232" t="str">
            <v>胡淑琼</v>
          </cell>
        </row>
        <row r="232">
          <cell r="C232" t="str">
            <v>732L54</v>
          </cell>
        </row>
        <row r="233">
          <cell r="A233" t="str">
            <v>姜鑫</v>
          </cell>
        </row>
        <row r="233">
          <cell r="C233" t="str">
            <v>732L60</v>
          </cell>
        </row>
        <row r="234">
          <cell r="A234" t="str">
            <v>廖小银</v>
          </cell>
        </row>
        <row r="234">
          <cell r="C234" t="str">
            <v>732L69</v>
          </cell>
        </row>
        <row r="235">
          <cell r="A235" t="str">
            <v>吕葱云</v>
          </cell>
        </row>
        <row r="235">
          <cell r="C235" t="str">
            <v>732L74</v>
          </cell>
        </row>
        <row r="236">
          <cell r="A236" t="str">
            <v>吕佳琪</v>
          </cell>
        </row>
        <row r="236">
          <cell r="C236" t="str">
            <v>732L75</v>
          </cell>
        </row>
        <row r="237">
          <cell r="A237" t="str">
            <v>夏哲</v>
          </cell>
        </row>
        <row r="237">
          <cell r="C237" t="str">
            <v>733L02</v>
          </cell>
        </row>
        <row r="238">
          <cell r="A238" t="str">
            <v>许依宁</v>
          </cell>
        </row>
        <row r="238">
          <cell r="C238" t="str">
            <v>733L09</v>
          </cell>
        </row>
        <row r="239">
          <cell r="A239" t="str">
            <v>陈炯来</v>
          </cell>
        </row>
        <row r="239">
          <cell r="C239" t="str">
            <v>7AM360</v>
          </cell>
        </row>
        <row r="240">
          <cell r="A240" t="str">
            <v>王俊祺</v>
          </cell>
        </row>
        <row r="240">
          <cell r="C240" t="str">
            <v>7AM373</v>
          </cell>
        </row>
        <row r="241">
          <cell r="A241" t="str">
            <v>柯晨</v>
          </cell>
        </row>
        <row r="241">
          <cell r="C241" t="str">
            <v>7AM251</v>
          </cell>
        </row>
        <row r="242">
          <cell r="A242" t="str">
            <v>韩平</v>
          </cell>
        </row>
        <row r="242">
          <cell r="C242" t="str">
            <v>7AM324</v>
          </cell>
        </row>
        <row r="243">
          <cell r="A243" t="str">
            <v>陈训泽</v>
          </cell>
        </row>
        <row r="243">
          <cell r="C243" t="str">
            <v>732L39</v>
          </cell>
        </row>
        <row r="244">
          <cell r="A244" t="str">
            <v>陈昌伟</v>
          </cell>
        </row>
        <row r="244">
          <cell r="C244" t="str">
            <v>729L60</v>
          </cell>
        </row>
        <row r="245">
          <cell r="A245" t="str">
            <v>叶高翔</v>
          </cell>
        </row>
        <row r="245">
          <cell r="C245" t="str">
            <v>730L52</v>
          </cell>
        </row>
        <row r="246">
          <cell r="A246" t="str">
            <v>林纹</v>
          </cell>
        </row>
        <row r="246">
          <cell r="C246" t="str">
            <v>729L97</v>
          </cell>
        </row>
        <row r="247">
          <cell r="A247" t="str">
            <v>夏敏2</v>
          </cell>
        </row>
        <row r="247">
          <cell r="C247" t="str">
            <v>730L39</v>
          </cell>
        </row>
        <row r="248">
          <cell r="A248" t="str">
            <v>龚雨静</v>
          </cell>
        </row>
        <row r="248">
          <cell r="C248" t="str">
            <v>7AO259</v>
          </cell>
        </row>
        <row r="249">
          <cell r="A249" t="str">
            <v>潘敏洁</v>
          </cell>
        </row>
        <row r="249">
          <cell r="C249" t="str">
            <v>7AO260</v>
          </cell>
        </row>
        <row r="250">
          <cell r="A250" t="str">
            <v>夏冉</v>
          </cell>
        </row>
        <row r="250">
          <cell r="C250" t="str">
            <v>7AO261</v>
          </cell>
        </row>
        <row r="251">
          <cell r="A251" t="str">
            <v>郭倩倩</v>
          </cell>
        </row>
        <row r="251">
          <cell r="C251" t="str">
            <v>732L52</v>
          </cell>
        </row>
        <row r="252">
          <cell r="A252" t="str">
            <v>华暄</v>
          </cell>
        </row>
        <row r="252">
          <cell r="C252" t="str">
            <v>732L55</v>
          </cell>
        </row>
        <row r="253">
          <cell r="A253" t="str">
            <v>施克峰</v>
          </cell>
        </row>
        <row r="253">
          <cell r="C253" t="str">
            <v>7AO316</v>
          </cell>
        </row>
        <row r="254">
          <cell r="A254" t="str">
            <v>张如杰</v>
          </cell>
        </row>
        <row r="254">
          <cell r="C254" t="str">
            <v>733L19</v>
          </cell>
        </row>
        <row r="255">
          <cell r="A255" t="str">
            <v>徐斌斌</v>
          </cell>
        </row>
        <row r="255">
          <cell r="C255" t="str">
            <v>727L60</v>
          </cell>
        </row>
        <row r="256">
          <cell r="A256" t="str">
            <v>索朗群宗</v>
          </cell>
        </row>
        <row r="256">
          <cell r="C256" t="str">
            <v>732L22</v>
          </cell>
        </row>
        <row r="257">
          <cell r="A257" t="str">
            <v>次仁宗巴</v>
          </cell>
        </row>
        <row r="257">
          <cell r="C257" t="str">
            <v>729L27</v>
          </cell>
        </row>
        <row r="258">
          <cell r="A258" t="str">
            <v>沈茹</v>
          </cell>
        </row>
        <row r="258">
          <cell r="C258" t="str">
            <v>7AM372</v>
          </cell>
        </row>
        <row r="259">
          <cell r="A259" t="str">
            <v>冯任倩</v>
          </cell>
        </row>
        <row r="259">
          <cell r="C259" t="str">
            <v>7AM397</v>
          </cell>
        </row>
        <row r="260">
          <cell r="A260" t="str">
            <v>王茜</v>
          </cell>
        </row>
        <row r="260">
          <cell r="C260" t="str">
            <v>7AM399</v>
          </cell>
        </row>
        <row r="261">
          <cell r="A261" t="str">
            <v>黄蕾蕾</v>
          </cell>
        </row>
        <row r="261">
          <cell r="C261" t="str">
            <v>7AM290</v>
          </cell>
        </row>
        <row r="262">
          <cell r="A262" t="str">
            <v>徐旋璐</v>
          </cell>
        </row>
        <row r="262">
          <cell r="C262" t="str">
            <v>7AM294</v>
          </cell>
        </row>
        <row r="263">
          <cell r="A263" t="str">
            <v>邵蓉蓉</v>
          </cell>
        </row>
        <row r="263">
          <cell r="C263" t="str">
            <v>7AM295</v>
          </cell>
        </row>
        <row r="264">
          <cell r="A264" t="str">
            <v>苏舒悦</v>
          </cell>
        </row>
        <row r="264">
          <cell r="C264" t="str">
            <v>7AO008</v>
          </cell>
        </row>
        <row r="265">
          <cell r="A265" t="str">
            <v>陶金鑫</v>
          </cell>
        </row>
        <row r="265">
          <cell r="C265" t="str">
            <v>7AO020</v>
          </cell>
        </row>
        <row r="266">
          <cell r="A266" t="str">
            <v>楼心凝</v>
          </cell>
        </row>
        <row r="266">
          <cell r="C266" t="str">
            <v>7AO054</v>
          </cell>
        </row>
        <row r="267">
          <cell r="A267" t="str">
            <v>叶乐乐</v>
          </cell>
        </row>
        <row r="267">
          <cell r="C267">
            <v>623044</v>
          </cell>
        </row>
        <row r="268">
          <cell r="A268" t="str">
            <v>李楠</v>
          </cell>
        </row>
        <row r="268">
          <cell r="C268" t="str">
            <v>733L39</v>
          </cell>
        </row>
        <row r="269">
          <cell r="A269" t="str">
            <v>许惠涵</v>
          </cell>
        </row>
        <row r="269">
          <cell r="C269" t="str">
            <v>733L07</v>
          </cell>
        </row>
        <row r="270">
          <cell r="A270" t="str">
            <v>杨欣</v>
          </cell>
        </row>
        <row r="270">
          <cell r="C270" t="str">
            <v>733L12</v>
          </cell>
        </row>
        <row r="271">
          <cell r="A271" t="str">
            <v>罗卓白玛</v>
          </cell>
        </row>
        <row r="271">
          <cell r="C271" t="str">
            <v>733L52</v>
          </cell>
        </row>
        <row r="272">
          <cell r="A272" t="str">
            <v>陈之迪</v>
          </cell>
        </row>
        <row r="272">
          <cell r="C272" t="str">
            <v>727L97</v>
          </cell>
        </row>
        <row r="273">
          <cell r="A273" t="str">
            <v>吴玉林</v>
          </cell>
        </row>
        <row r="273">
          <cell r="C273" t="str">
            <v>728L03</v>
          </cell>
        </row>
        <row r="274">
          <cell r="A274" t="str">
            <v>黄泯茜</v>
          </cell>
        </row>
        <row r="274">
          <cell r="C274" t="str">
            <v>727L91</v>
          </cell>
        </row>
        <row r="275">
          <cell r="A275" t="str">
            <v>陈沁</v>
          </cell>
        </row>
        <row r="275">
          <cell r="C275" t="str">
            <v>7AM244</v>
          </cell>
        </row>
        <row r="276">
          <cell r="A276" t="str">
            <v>巴桑次仁</v>
          </cell>
        </row>
        <row r="276">
          <cell r="C276" t="str">
            <v>733L54</v>
          </cell>
        </row>
        <row r="277">
          <cell r="A277" t="str">
            <v>巴桑罗布</v>
          </cell>
        </row>
        <row r="277">
          <cell r="C277" t="str">
            <v>733L55</v>
          </cell>
        </row>
        <row r="278">
          <cell r="A278" t="str">
            <v>白玛拉姆</v>
          </cell>
        </row>
        <row r="278">
          <cell r="C278" t="str">
            <v>733L56</v>
          </cell>
        </row>
        <row r="279">
          <cell r="A279" t="str">
            <v>徐玲莎</v>
          </cell>
        </row>
        <row r="279">
          <cell r="C279" t="str">
            <v>7AM352</v>
          </cell>
        </row>
        <row r="280">
          <cell r="A280" t="str">
            <v>李慧慧</v>
          </cell>
        </row>
        <row r="280">
          <cell r="C280" t="str">
            <v>7AM378</v>
          </cell>
        </row>
        <row r="281">
          <cell r="A281" t="str">
            <v>郑丹丹</v>
          </cell>
        </row>
        <row r="281">
          <cell r="C281">
            <v>121007</v>
          </cell>
        </row>
        <row r="282">
          <cell r="A282" t="str">
            <v>蔡倩倩</v>
          </cell>
        </row>
        <row r="282">
          <cell r="C282" t="str">
            <v>727L95</v>
          </cell>
        </row>
        <row r="283">
          <cell r="A283" t="str">
            <v>陈强强</v>
          </cell>
        </row>
        <row r="283">
          <cell r="C283" t="str">
            <v>727L96</v>
          </cell>
        </row>
        <row r="284">
          <cell r="A284" t="str">
            <v>丁巧琦</v>
          </cell>
        </row>
        <row r="284">
          <cell r="C284" t="str">
            <v>727L98</v>
          </cell>
        </row>
        <row r="285">
          <cell r="A285" t="str">
            <v>黄杨璐</v>
          </cell>
        </row>
        <row r="285">
          <cell r="C285" t="str">
            <v>727L99</v>
          </cell>
        </row>
        <row r="286">
          <cell r="A286" t="str">
            <v>罗楚婷</v>
          </cell>
        </row>
        <row r="286">
          <cell r="C286" t="str">
            <v>730L05</v>
          </cell>
        </row>
        <row r="287">
          <cell r="A287" t="str">
            <v>陈铭泽</v>
          </cell>
        </row>
        <row r="287">
          <cell r="C287" t="str">
            <v>729L62</v>
          </cell>
        </row>
        <row r="288">
          <cell r="A288" t="str">
            <v>潘天恩</v>
          </cell>
        </row>
        <row r="288">
          <cell r="C288" t="str">
            <v>730L15</v>
          </cell>
        </row>
        <row r="289">
          <cell r="A289" t="str">
            <v>吴嫣栀</v>
          </cell>
        </row>
        <row r="289">
          <cell r="C289" t="str">
            <v>7AM387</v>
          </cell>
        </row>
        <row r="290">
          <cell r="A290" t="str">
            <v>朱泽犇</v>
          </cell>
        </row>
        <row r="290">
          <cell r="C290" t="str">
            <v>7AM402</v>
          </cell>
        </row>
        <row r="291">
          <cell r="A291" t="str">
            <v>廖成为</v>
          </cell>
        </row>
        <row r="291">
          <cell r="C291" t="str">
            <v>7AM407</v>
          </cell>
        </row>
        <row r="292">
          <cell r="A292" t="str">
            <v>龚梦鸽</v>
          </cell>
        </row>
        <row r="292">
          <cell r="C292" t="str">
            <v>7AM165</v>
          </cell>
        </row>
        <row r="293">
          <cell r="A293" t="str">
            <v>厉虹霞</v>
          </cell>
        </row>
        <row r="293">
          <cell r="C293" t="str">
            <v>7AM171</v>
          </cell>
        </row>
        <row r="294">
          <cell r="A294" t="str">
            <v>姚红霞</v>
          </cell>
        </row>
        <row r="294">
          <cell r="C294" t="str">
            <v>7AM173</v>
          </cell>
        </row>
        <row r="295">
          <cell r="A295" t="str">
            <v>林智丽</v>
          </cell>
        </row>
        <row r="295">
          <cell r="C295" t="str">
            <v>7AM182</v>
          </cell>
        </row>
        <row r="296">
          <cell r="A296" t="str">
            <v>应莎莎</v>
          </cell>
        </row>
        <row r="296">
          <cell r="C296" t="str">
            <v>7AM187</v>
          </cell>
        </row>
        <row r="297">
          <cell r="A297" t="str">
            <v>郑丽娜</v>
          </cell>
        </row>
        <row r="297">
          <cell r="C297" t="str">
            <v>7AM188</v>
          </cell>
        </row>
        <row r="298">
          <cell r="A298" t="str">
            <v>王慧英</v>
          </cell>
        </row>
        <row r="298">
          <cell r="C298" t="str">
            <v>7AM189</v>
          </cell>
        </row>
        <row r="299">
          <cell r="A299" t="str">
            <v>林佳薇</v>
          </cell>
        </row>
        <row r="299">
          <cell r="C299" t="str">
            <v>7AM193</v>
          </cell>
        </row>
        <row r="300">
          <cell r="A300" t="str">
            <v>杨俊辉</v>
          </cell>
        </row>
        <row r="300">
          <cell r="C300" t="str">
            <v>7AM194</v>
          </cell>
        </row>
        <row r="301">
          <cell r="A301" t="str">
            <v>许珍燕</v>
          </cell>
        </row>
        <row r="301">
          <cell r="C301" t="str">
            <v>7AM198</v>
          </cell>
        </row>
        <row r="302">
          <cell r="A302" t="str">
            <v>潘洋</v>
          </cell>
        </row>
        <row r="302">
          <cell r="C302" t="str">
            <v>7AM208</v>
          </cell>
        </row>
        <row r="303">
          <cell r="A303" t="str">
            <v>杜潇瀛</v>
          </cell>
        </row>
        <row r="303">
          <cell r="C303" t="str">
            <v>7AM237</v>
          </cell>
        </row>
        <row r="304">
          <cell r="A304" t="str">
            <v>俞伟锋</v>
          </cell>
        </row>
        <row r="304">
          <cell r="C304" t="str">
            <v>7AM238</v>
          </cell>
        </row>
        <row r="305">
          <cell r="A305" t="str">
            <v>陈小燕</v>
          </cell>
        </row>
        <row r="305">
          <cell r="C305" t="str">
            <v>7AM239</v>
          </cell>
        </row>
        <row r="306">
          <cell r="A306" t="str">
            <v>洪德江</v>
          </cell>
        </row>
        <row r="306">
          <cell r="C306" t="str">
            <v>7AM241</v>
          </cell>
        </row>
        <row r="307">
          <cell r="A307" t="str">
            <v>戴银威</v>
          </cell>
        </row>
        <row r="307">
          <cell r="C307" t="str">
            <v>7AM323</v>
          </cell>
        </row>
        <row r="308">
          <cell r="A308" t="str">
            <v>郎敏哲</v>
          </cell>
        </row>
        <row r="308">
          <cell r="C308" t="str">
            <v>7AO280</v>
          </cell>
        </row>
        <row r="309">
          <cell r="A309" t="str">
            <v>姚奕</v>
          </cell>
        </row>
        <row r="309">
          <cell r="C309" t="str">
            <v>7AO284</v>
          </cell>
        </row>
        <row r="310">
          <cell r="A310" t="str">
            <v>俞浩瀚</v>
          </cell>
        </row>
        <row r="310">
          <cell r="C310" t="str">
            <v>7AO285</v>
          </cell>
        </row>
        <row r="311">
          <cell r="A311" t="str">
            <v>屠静滢</v>
          </cell>
        </row>
        <row r="311">
          <cell r="C311" t="str">
            <v>7AO007</v>
          </cell>
        </row>
        <row r="312">
          <cell r="A312" t="str">
            <v>李卉</v>
          </cell>
        </row>
        <row r="312">
          <cell r="C312" t="str">
            <v>7AO014</v>
          </cell>
        </row>
        <row r="313">
          <cell r="A313" t="str">
            <v>张冰欣</v>
          </cell>
        </row>
        <row r="313">
          <cell r="C313" t="str">
            <v>7AO015</v>
          </cell>
        </row>
        <row r="314">
          <cell r="A314" t="str">
            <v>陈菲</v>
          </cell>
        </row>
        <row r="314">
          <cell r="C314" t="str">
            <v>7AO211</v>
          </cell>
        </row>
        <row r="315">
          <cell r="A315" t="str">
            <v>陈文滢</v>
          </cell>
        </row>
        <row r="315">
          <cell r="C315" t="str">
            <v>7AO212</v>
          </cell>
        </row>
        <row r="316">
          <cell r="A316" t="str">
            <v>陈燕</v>
          </cell>
        </row>
        <row r="316">
          <cell r="C316" t="str">
            <v>7AO213</v>
          </cell>
        </row>
        <row r="317">
          <cell r="A317" t="str">
            <v>陆莹丹</v>
          </cell>
        </row>
        <row r="317">
          <cell r="C317" t="str">
            <v>7AO232</v>
          </cell>
        </row>
        <row r="318">
          <cell r="A318" t="str">
            <v>马丹丹</v>
          </cell>
        </row>
        <row r="318">
          <cell r="C318" t="str">
            <v>7AO233</v>
          </cell>
        </row>
        <row r="319">
          <cell r="A319" t="str">
            <v>马浩原</v>
          </cell>
        </row>
        <row r="319">
          <cell r="C319" t="str">
            <v>7AO234</v>
          </cell>
        </row>
        <row r="320">
          <cell r="A320" t="str">
            <v>章佳瑜</v>
          </cell>
        </row>
        <row r="320">
          <cell r="C320" t="str">
            <v>7AO253</v>
          </cell>
        </row>
        <row r="321">
          <cell r="A321" t="str">
            <v>张湘婷</v>
          </cell>
        </row>
        <row r="321">
          <cell r="C321" t="str">
            <v>7AO254</v>
          </cell>
        </row>
        <row r="322">
          <cell r="A322" t="str">
            <v>郑雯</v>
          </cell>
        </row>
        <row r="322">
          <cell r="C322" t="str">
            <v>7AO255</v>
          </cell>
        </row>
        <row r="323">
          <cell r="A323" t="str">
            <v>陈豪2</v>
          </cell>
        </row>
        <row r="323">
          <cell r="C323" t="str">
            <v>730L71</v>
          </cell>
        </row>
        <row r="324">
          <cell r="A324" t="str">
            <v>徐炳森2</v>
          </cell>
        </row>
        <row r="324">
          <cell r="C324" t="str">
            <v>730L43</v>
          </cell>
        </row>
        <row r="325">
          <cell r="A325" t="str">
            <v>谢如意</v>
          </cell>
        </row>
        <row r="325">
          <cell r="C325" t="str">
            <v>730L41</v>
          </cell>
        </row>
        <row r="326">
          <cell r="A326" t="str">
            <v>郑崇铭</v>
          </cell>
        </row>
        <row r="326">
          <cell r="C326" t="str">
            <v>7AM354</v>
          </cell>
        </row>
        <row r="327">
          <cell r="A327" t="str">
            <v>王天宇</v>
          </cell>
        </row>
        <row r="327">
          <cell r="C327" t="str">
            <v>7AM382</v>
          </cell>
        </row>
        <row r="328">
          <cell r="A328" t="str">
            <v>吴志炫</v>
          </cell>
        </row>
        <row r="328">
          <cell r="C328" t="str">
            <v>7AM413</v>
          </cell>
        </row>
        <row r="329">
          <cell r="A329" t="str">
            <v>陈楠</v>
          </cell>
        </row>
        <row r="329">
          <cell r="C329" t="str">
            <v>7AM212</v>
          </cell>
        </row>
        <row r="330">
          <cell r="A330" t="str">
            <v>陈文斌</v>
          </cell>
        </row>
        <row r="330">
          <cell r="C330" t="str">
            <v>7AM235</v>
          </cell>
        </row>
        <row r="331">
          <cell r="A331" t="str">
            <v>杨蕙冰</v>
          </cell>
        </row>
        <row r="331">
          <cell r="C331" t="str">
            <v>7AM255</v>
          </cell>
        </row>
        <row r="332">
          <cell r="A332" t="str">
            <v>朱海洋</v>
          </cell>
        </row>
        <row r="332">
          <cell r="C332" t="str">
            <v>7AM259</v>
          </cell>
        </row>
        <row r="333">
          <cell r="A333" t="str">
            <v>潘余峰</v>
          </cell>
        </row>
        <row r="333">
          <cell r="C333" t="str">
            <v>7AM270</v>
          </cell>
        </row>
        <row r="334">
          <cell r="A334" t="str">
            <v>黄文武</v>
          </cell>
        </row>
        <row r="334">
          <cell r="C334" t="str">
            <v>7AM276</v>
          </cell>
        </row>
        <row r="335">
          <cell r="A335" t="str">
            <v>张程伟</v>
          </cell>
        </row>
        <row r="335">
          <cell r="C335" t="str">
            <v>7AM278</v>
          </cell>
        </row>
        <row r="336">
          <cell r="A336" t="str">
            <v>李新波</v>
          </cell>
        </row>
        <row r="336">
          <cell r="C336" t="str">
            <v>7AM279</v>
          </cell>
        </row>
        <row r="337">
          <cell r="A337" t="str">
            <v>朱叶昊</v>
          </cell>
        </row>
        <row r="337">
          <cell r="C337" t="str">
            <v>7AM281</v>
          </cell>
        </row>
        <row r="338">
          <cell r="A338" t="str">
            <v>谢奕统</v>
          </cell>
        </row>
        <row r="338">
          <cell r="C338" t="str">
            <v>7AO021</v>
          </cell>
        </row>
        <row r="339">
          <cell r="A339" t="str">
            <v>王紫琼</v>
          </cell>
        </row>
        <row r="339">
          <cell r="C339" t="str">
            <v>7AO040</v>
          </cell>
        </row>
        <row r="340">
          <cell r="A340" t="str">
            <v>苏辉</v>
          </cell>
        </row>
        <row r="340">
          <cell r="C340" t="str">
            <v>7AO041</v>
          </cell>
        </row>
        <row r="341">
          <cell r="A341" t="str">
            <v>陈胜意</v>
          </cell>
        </row>
        <row r="341">
          <cell r="C341" t="str">
            <v>7AO300</v>
          </cell>
        </row>
        <row r="342">
          <cell r="A342" t="str">
            <v>王伟宸</v>
          </cell>
        </row>
        <row r="342">
          <cell r="C342" t="str">
            <v>7AO321</v>
          </cell>
        </row>
        <row r="343">
          <cell r="A343" t="str">
            <v>谢浩南</v>
          </cell>
        </row>
        <row r="343">
          <cell r="C343" t="str">
            <v>7AO324</v>
          </cell>
        </row>
        <row r="344">
          <cell r="A344" t="str">
            <v>王道杰</v>
          </cell>
        </row>
        <row r="344">
          <cell r="C344" t="str">
            <v>7AM401</v>
          </cell>
        </row>
        <row r="345">
          <cell r="A345" t="str">
            <v>朱巧</v>
          </cell>
          <cell r="B345" t="str">
            <v>瑞安医院</v>
          </cell>
          <cell r="C345" t="str">
            <v>7AO457</v>
          </cell>
        </row>
        <row r="346">
          <cell r="A346" t="str">
            <v>陈博轩</v>
          </cell>
        </row>
        <row r="346">
          <cell r="C346" t="str">
            <v>7AO296</v>
          </cell>
        </row>
        <row r="347">
          <cell r="A347" t="str">
            <v>洪俊凯</v>
          </cell>
        </row>
        <row r="347">
          <cell r="C347" t="str">
            <v>7AO307</v>
          </cell>
        </row>
        <row r="348">
          <cell r="A348" t="str">
            <v>尹翼虎</v>
          </cell>
        </row>
        <row r="348">
          <cell r="C348" t="str">
            <v>7AO328</v>
          </cell>
        </row>
        <row r="349">
          <cell r="A349" t="str">
            <v>周亚沁</v>
          </cell>
        </row>
        <row r="349">
          <cell r="C349" t="str">
            <v>7AO331</v>
          </cell>
        </row>
        <row r="350">
          <cell r="A350" t="str">
            <v>王康润</v>
          </cell>
        </row>
        <row r="350">
          <cell r="C350">
            <v>623026</v>
          </cell>
        </row>
        <row r="351">
          <cell r="A351" t="str">
            <v>曲笑霖</v>
          </cell>
        </row>
        <row r="351">
          <cell r="C351">
            <v>623041</v>
          </cell>
        </row>
        <row r="352">
          <cell r="A352" t="str">
            <v>薛欢欢</v>
          </cell>
        </row>
        <row r="352">
          <cell r="C352" t="str">
            <v>733L44</v>
          </cell>
        </row>
        <row r="353">
          <cell r="A353" t="str">
            <v>马雨荷</v>
          </cell>
        </row>
        <row r="353">
          <cell r="C353" t="str">
            <v>732L76</v>
          </cell>
        </row>
        <row r="354">
          <cell r="A354" t="str">
            <v>王霖云</v>
          </cell>
        </row>
        <row r="354">
          <cell r="C354" t="str">
            <v>732L89</v>
          </cell>
        </row>
        <row r="355">
          <cell r="A355" t="str">
            <v>周启云</v>
          </cell>
        </row>
        <row r="355">
          <cell r="C355" t="str">
            <v>730L79</v>
          </cell>
        </row>
        <row r="356">
          <cell r="A356" t="str">
            <v>余悠然</v>
          </cell>
        </row>
        <row r="356">
          <cell r="C356" t="str">
            <v>730L55</v>
          </cell>
        </row>
        <row r="357">
          <cell r="A357" t="str">
            <v>吴慧贞</v>
          </cell>
        </row>
        <row r="357">
          <cell r="C357" t="str">
            <v>7AM376</v>
          </cell>
        </row>
        <row r="358">
          <cell r="A358" t="str">
            <v>胡爱谊</v>
          </cell>
        </row>
        <row r="358">
          <cell r="C358" t="str">
            <v>7AM392</v>
          </cell>
        </row>
        <row r="359">
          <cell r="A359" t="str">
            <v>李静</v>
          </cell>
        </row>
        <row r="359">
          <cell r="C359" t="str">
            <v>7AM168</v>
          </cell>
        </row>
        <row r="360">
          <cell r="A360" t="str">
            <v>柴懿珂</v>
          </cell>
        </row>
        <row r="360">
          <cell r="C360" t="str">
            <v>7AM186</v>
          </cell>
        </row>
        <row r="361">
          <cell r="A361" t="str">
            <v>许逸岚</v>
          </cell>
        </row>
        <row r="361">
          <cell r="C361" t="str">
            <v>7AM197</v>
          </cell>
        </row>
        <row r="362">
          <cell r="A362" t="str">
            <v>葛晟辰</v>
          </cell>
        </row>
        <row r="362">
          <cell r="C362" t="str">
            <v>7AM202</v>
          </cell>
        </row>
        <row r="363">
          <cell r="A363" t="str">
            <v>高伊帆</v>
          </cell>
        </row>
        <row r="363">
          <cell r="C363" t="str">
            <v>7AM242</v>
          </cell>
        </row>
        <row r="364">
          <cell r="A364" t="str">
            <v>邵星宇</v>
          </cell>
        </row>
        <row r="364">
          <cell r="C364" t="str">
            <v>7AO043</v>
          </cell>
        </row>
        <row r="365">
          <cell r="A365" t="str">
            <v>郭羽</v>
          </cell>
        </row>
        <row r="365">
          <cell r="C365" t="str">
            <v>7AO044</v>
          </cell>
        </row>
        <row r="366">
          <cell r="A366" t="str">
            <v>刘啦</v>
          </cell>
        </row>
        <row r="366">
          <cell r="C366" t="str">
            <v>7AO226</v>
          </cell>
        </row>
        <row r="367">
          <cell r="A367" t="str">
            <v>吴金妹</v>
          </cell>
        </row>
        <row r="367">
          <cell r="C367" t="str">
            <v>7AO287</v>
          </cell>
        </row>
        <row r="368">
          <cell r="A368" t="str">
            <v>余亚妮</v>
          </cell>
        </row>
        <row r="368">
          <cell r="C368">
            <v>123008</v>
          </cell>
        </row>
        <row r="369">
          <cell r="A369" t="str">
            <v>应羽丰</v>
          </cell>
        </row>
        <row r="369">
          <cell r="C369" t="str">
            <v>7AM398</v>
          </cell>
        </row>
        <row r="370">
          <cell r="A370" t="str">
            <v>陆雅静</v>
          </cell>
        </row>
        <row r="370">
          <cell r="C370" t="str">
            <v>7AO051</v>
          </cell>
        </row>
        <row r="371">
          <cell r="A371" t="str">
            <v>李颖超</v>
          </cell>
        </row>
        <row r="371">
          <cell r="C371" t="str">
            <v>7AO229</v>
          </cell>
        </row>
        <row r="372">
          <cell r="A372" t="str">
            <v>董丽澳</v>
          </cell>
        </row>
        <row r="372">
          <cell r="C372" t="str">
            <v>732L47</v>
          </cell>
        </row>
        <row r="373">
          <cell r="A373" t="str">
            <v>韩诗怡</v>
          </cell>
        </row>
        <row r="373">
          <cell r="C373" t="str">
            <v>732L53</v>
          </cell>
        </row>
        <row r="374">
          <cell r="A374" t="str">
            <v>潘雅璐</v>
          </cell>
        </row>
        <row r="374">
          <cell r="C374" t="str">
            <v>732L82</v>
          </cell>
        </row>
        <row r="375">
          <cell r="A375" t="str">
            <v>尤淳乐</v>
          </cell>
        </row>
        <row r="375">
          <cell r="C375" t="str">
            <v>733L16</v>
          </cell>
        </row>
        <row r="376">
          <cell r="A376" t="str">
            <v>周伟萍</v>
          </cell>
        </row>
        <row r="376">
          <cell r="C376" t="str">
            <v>728L06</v>
          </cell>
        </row>
        <row r="377">
          <cell r="A377" t="str">
            <v>徐梦瑶</v>
          </cell>
        </row>
        <row r="377">
          <cell r="C377" t="str">
            <v>728L09</v>
          </cell>
        </row>
        <row r="378">
          <cell r="A378" t="str">
            <v>陈皓1</v>
          </cell>
        </row>
        <row r="378">
          <cell r="C378" t="str">
            <v>728L07</v>
          </cell>
        </row>
        <row r="379">
          <cell r="A379" t="str">
            <v>李义孟</v>
          </cell>
        </row>
        <row r="379">
          <cell r="C379" t="str">
            <v>729L89</v>
          </cell>
        </row>
        <row r="380">
          <cell r="A380" t="str">
            <v>叶硕</v>
          </cell>
        </row>
        <row r="380">
          <cell r="C380" t="str">
            <v>730L53</v>
          </cell>
        </row>
        <row r="381">
          <cell r="A381" t="str">
            <v>张思争</v>
          </cell>
        </row>
        <row r="381">
          <cell r="C381" t="str">
            <v>730L57</v>
          </cell>
        </row>
        <row r="382">
          <cell r="A382" t="str">
            <v>黄文铅</v>
          </cell>
        </row>
        <row r="382">
          <cell r="C382" t="str">
            <v>729L81</v>
          </cell>
        </row>
        <row r="383">
          <cell r="A383" t="str">
            <v>严夏霖</v>
          </cell>
        </row>
        <row r="383">
          <cell r="C383">
            <v>622028</v>
          </cell>
        </row>
        <row r="384">
          <cell r="A384" t="str">
            <v>黄刚</v>
          </cell>
        </row>
        <row r="384">
          <cell r="C384" t="str">
            <v>7AM359</v>
          </cell>
        </row>
        <row r="385">
          <cell r="A385" t="str">
            <v>任星磊</v>
          </cell>
        </row>
        <row r="385">
          <cell r="C385" t="str">
            <v>7AM393</v>
          </cell>
        </row>
        <row r="386">
          <cell r="A386" t="str">
            <v>郑锦羽</v>
          </cell>
        </row>
        <row r="386">
          <cell r="C386" t="str">
            <v>7AM403</v>
          </cell>
        </row>
        <row r="387">
          <cell r="A387" t="str">
            <v>杨佳欣</v>
          </cell>
        </row>
        <row r="387">
          <cell r="C387" t="str">
            <v>7AM404</v>
          </cell>
        </row>
        <row r="388">
          <cell r="A388" t="str">
            <v>温知楷</v>
          </cell>
        </row>
        <row r="388">
          <cell r="C388" t="str">
            <v>7AM252</v>
          </cell>
        </row>
        <row r="389">
          <cell r="A389" t="str">
            <v>马傲</v>
          </cell>
        </row>
        <row r="389">
          <cell r="C389" t="str">
            <v>7AM253</v>
          </cell>
        </row>
        <row r="390">
          <cell r="A390" t="str">
            <v>叶晨星</v>
          </cell>
        </row>
        <row r="390">
          <cell r="C390" t="str">
            <v>7AM277</v>
          </cell>
        </row>
        <row r="391">
          <cell r="A391" t="str">
            <v>陈凯文</v>
          </cell>
        </row>
        <row r="391">
          <cell r="C391" t="str">
            <v>7AO056</v>
          </cell>
        </row>
        <row r="392">
          <cell r="A392" t="str">
            <v>孟心语</v>
          </cell>
        </row>
        <row r="392">
          <cell r="C392" t="str">
            <v>7AO058</v>
          </cell>
        </row>
        <row r="393">
          <cell r="A393" t="str">
            <v>衡山</v>
          </cell>
        </row>
        <row r="393">
          <cell r="C393" t="str">
            <v>7AO306</v>
          </cell>
        </row>
        <row r="394">
          <cell r="A394" t="str">
            <v>黄泽渊</v>
          </cell>
        </row>
        <row r="394">
          <cell r="C394" t="str">
            <v>7AO309</v>
          </cell>
        </row>
        <row r="395">
          <cell r="A395" t="str">
            <v>支怀庆</v>
          </cell>
        </row>
        <row r="395">
          <cell r="C395" t="str">
            <v>7AO330</v>
          </cell>
        </row>
        <row r="396">
          <cell r="A396" t="str">
            <v>朱俊畅</v>
          </cell>
        </row>
        <row r="396">
          <cell r="C396" t="str">
            <v>7AO332</v>
          </cell>
        </row>
        <row r="397">
          <cell r="A397" t="str">
            <v>陈祥</v>
          </cell>
        </row>
        <row r="397">
          <cell r="C397" t="str">
            <v>7AO301</v>
          </cell>
        </row>
        <row r="398">
          <cell r="A398" t="str">
            <v>丁远哲</v>
          </cell>
        </row>
        <row r="398">
          <cell r="C398" t="str">
            <v>7AO303</v>
          </cell>
        </row>
        <row r="399">
          <cell r="A399" t="str">
            <v>吴立昊</v>
          </cell>
        </row>
        <row r="399">
          <cell r="C399" t="str">
            <v>7AO038</v>
          </cell>
        </row>
        <row r="400">
          <cell r="A400" t="str">
            <v>陈蒙予</v>
          </cell>
        </row>
        <row r="400">
          <cell r="C400" t="str">
            <v>7AO299</v>
          </cell>
        </row>
        <row r="401">
          <cell r="A401" t="str">
            <v>魏浚衍</v>
          </cell>
        </row>
        <row r="401">
          <cell r="C401" t="str">
            <v>7AO322</v>
          </cell>
        </row>
        <row r="402">
          <cell r="A402" t="str">
            <v>王伊然</v>
          </cell>
        </row>
        <row r="402">
          <cell r="C402" t="str">
            <v>7AO050</v>
          </cell>
        </row>
        <row r="403">
          <cell r="A403" t="str">
            <v>卢秦剑</v>
          </cell>
        </row>
        <row r="403">
          <cell r="C403" t="str">
            <v>7AO312</v>
          </cell>
        </row>
        <row r="404">
          <cell r="A404" t="str">
            <v>程文棋</v>
          </cell>
        </row>
        <row r="404">
          <cell r="C404" t="str">
            <v>7AO298</v>
          </cell>
        </row>
        <row r="405">
          <cell r="A405" t="str">
            <v>林潇</v>
          </cell>
        </row>
        <row r="405">
          <cell r="C405">
            <v>622031</v>
          </cell>
        </row>
        <row r="406">
          <cell r="A406" t="str">
            <v>朱煊</v>
          </cell>
        </row>
        <row r="406">
          <cell r="C406" t="str">
            <v>733L34</v>
          </cell>
        </row>
        <row r="407">
          <cell r="A407" t="str">
            <v>王天表</v>
          </cell>
        </row>
        <row r="407">
          <cell r="C407" t="str">
            <v>732L92</v>
          </cell>
        </row>
        <row r="408">
          <cell r="A408" t="str">
            <v>吴星池</v>
          </cell>
        </row>
        <row r="408">
          <cell r="C408" t="str">
            <v>733L01</v>
          </cell>
        </row>
        <row r="409">
          <cell r="A409" t="str">
            <v>陈显武</v>
          </cell>
        </row>
        <row r="409">
          <cell r="C409">
            <v>623025</v>
          </cell>
        </row>
        <row r="410">
          <cell r="A410" t="str">
            <v>翁万青</v>
          </cell>
        </row>
        <row r="410">
          <cell r="C410">
            <v>121033</v>
          </cell>
        </row>
        <row r="411">
          <cell r="A411" t="str">
            <v>康孝雕</v>
          </cell>
        </row>
        <row r="411">
          <cell r="C411" t="str">
            <v>727L61</v>
          </cell>
        </row>
        <row r="412">
          <cell r="A412" t="str">
            <v>李发谊</v>
          </cell>
        </row>
        <row r="412">
          <cell r="C412" t="str">
            <v>727L62</v>
          </cell>
        </row>
        <row r="413">
          <cell r="A413" t="str">
            <v>黄伟国</v>
          </cell>
        </row>
        <row r="413">
          <cell r="C413">
            <v>121024</v>
          </cell>
        </row>
        <row r="414">
          <cell r="A414" t="str">
            <v>林玮琛</v>
          </cell>
        </row>
        <row r="414">
          <cell r="C414" t="str">
            <v>728L08</v>
          </cell>
        </row>
        <row r="415">
          <cell r="A415" t="str">
            <v>杨敏2</v>
          </cell>
        </row>
        <row r="415">
          <cell r="C415" t="str">
            <v>731L06</v>
          </cell>
        </row>
        <row r="416">
          <cell r="A416" t="str">
            <v>戴王颖</v>
          </cell>
        </row>
        <row r="416">
          <cell r="C416">
            <v>622022</v>
          </cell>
        </row>
        <row r="417">
          <cell r="A417" t="str">
            <v>宋旺</v>
          </cell>
        </row>
        <row r="417">
          <cell r="C417" t="str">
            <v>730L21</v>
          </cell>
        </row>
        <row r="418">
          <cell r="A418" t="str">
            <v>翁伟东</v>
          </cell>
        </row>
        <row r="418">
          <cell r="C418">
            <v>622032</v>
          </cell>
        </row>
        <row r="419">
          <cell r="A419" t="str">
            <v>吴方汇</v>
          </cell>
        </row>
        <row r="419">
          <cell r="C419" t="str">
            <v>730L36</v>
          </cell>
        </row>
        <row r="420">
          <cell r="A420" t="str">
            <v>戴佳良</v>
          </cell>
        </row>
        <row r="420">
          <cell r="C420" t="str">
            <v>729L68</v>
          </cell>
        </row>
        <row r="421">
          <cell r="A421" t="str">
            <v>叶挺波</v>
          </cell>
        </row>
        <row r="421">
          <cell r="C421">
            <v>122080</v>
          </cell>
        </row>
        <row r="422">
          <cell r="A422" t="str">
            <v>项思博</v>
          </cell>
        </row>
        <row r="422">
          <cell r="C422" t="str">
            <v>7AM353</v>
          </cell>
        </row>
        <row r="423">
          <cell r="A423" t="str">
            <v>金正阳</v>
          </cell>
        </row>
        <row r="423">
          <cell r="C423" t="str">
            <v>7AM368</v>
          </cell>
        </row>
        <row r="424">
          <cell r="A424" t="str">
            <v>蔡福哨</v>
          </cell>
        </row>
        <row r="424">
          <cell r="C424" t="str">
            <v>7AM261</v>
          </cell>
        </row>
        <row r="425">
          <cell r="A425" t="str">
            <v>叶鲁鑫</v>
          </cell>
        </row>
        <row r="425">
          <cell r="C425" t="str">
            <v>7AM262</v>
          </cell>
        </row>
        <row r="426">
          <cell r="A426" t="str">
            <v>戴以勒</v>
          </cell>
        </row>
        <row r="426">
          <cell r="C426" t="str">
            <v>7AM275</v>
          </cell>
        </row>
        <row r="427">
          <cell r="A427" t="str">
            <v>孟洪明</v>
          </cell>
        </row>
        <row r="427">
          <cell r="C427" t="str">
            <v>7AM282</v>
          </cell>
        </row>
        <row r="428">
          <cell r="A428" t="str">
            <v>胡思韬</v>
          </cell>
        </row>
        <row r="428">
          <cell r="C428" t="str">
            <v>7AM283</v>
          </cell>
        </row>
        <row r="429">
          <cell r="A429" t="str">
            <v>孙晨峰</v>
          </cell>
        </row>
        <row r="429">
          <cell r="C429" t="str">
            <v>7AM288</v>
          </cell>
        </row>
        <row r="430">
          <cell r="A430" t="str">
            <v>章澄</v>
          </cell>
        </row>
        <row r="430">
          <cell r="C430" t="str">
            <v>7AO009</v>
          </cell>
        </row>
        <row r="431">
          <cell r="A431" t="str">
            <v>吴锡涛</v>
          </cell>
        </row>
        <row r="431">
          <cell r="C431" t="str">
            <v>7AO017</v>
          </cell>
        </row>
        <row r="432">
          <cell r="A432" t="str">
            <v>茹祎</v>
          </cell>
        </row>
        <row r="432">
          <cell r="C432" t="str">
            <v>7AO039</v>
          </cell>
        </row>
        <row r="433">
          <cell r="A433" t="str">
            <v>陈梁炎</v>
          </cell>
        </row>
        <row r="433">
          <cell r="C433" t="str">
            <v>7AO333</v>
          </cell>
        </row>
        <row r="434">
          <cell r="A434" t="str">
            <v>单陈杰</v>
          </cell>
        </row>
        <row r="434">
          <cell r="C434" t="str">
            <v>7AO334</v>
          </cell>
        </row>
        <row r="435">
          <cell r="A435" t="str">
            <v>汪吉烽</v>
          </cell>
        </row>
        <row r="435">
          <cell r="C435" t="str">
            <v>7AO335</v>
          </cell>
        </row>
        <row r="436">
          <cell r="A436" t="str">
            <v>王宇</v>
          </cell>
        </row>
        <row r="436">
          <cell r="C436" t="str">
            <v>7AO336</v>
          </cell>
        </row>
        <row r="437">
          <cell r="A437" t="str">
            <v>徐国庭</v>
          </cell>
        </row>
        <row r="437">
          <cell r="C437" t="str">
            <v>7AO337</v>
          </cell>
        </row>
        <row r="438">
          <cell r="A438" t="str">
            <v>余伟杰</v>
          </cell>
        </row>
        <row r="438">
          <cell r="C438" t="str">
            <v>7AO338</v>
          </cell>
        </row>
        <row r="439">
          <cell r="A439" t="str">
            <v>熊道阳</v>
          </cell>
        </row>
        <row r="439">
          <cell r="C439" t="str">
            <v>7AM410</v>
          </cell>
        </row>
        <row r="440">
          <cell r="A440" t="str">
            <v>叶一凡</v>
          </cell>
        </row>
        <row r="440">
          <cell r="C440" t="str">
            <v>7AO001</v>
          </cell>
        </row>
        <row r="441">
          <cell r="A441" t="str">
            <v>李行</v>
          </cell>
        </row>
        <row r="441">
          <cell r="C441" t="str">
            <v>7AO010</v>
          </cell>
        </row>
        <row r="442">
          <cell r="A442" t="str">
            <v>阮豪俊</v>
          </cell>
        </row>
        <row r="442">
          <cell r="C442" t="str">
            <v>7AO031</v>
          </cell>
        </row>
        <row r="443">
          <cell r="A443" t="str">
            <v>黄文豪</v>
          </cell>
        </row>
        <row r="443">
          <cell r="C443" t="str">
            <v>7AO046</v>
          </cell>
        </row>
        <row r="444">
          <cell r="A444" t="str">
            <v>陈成关</v>
          </cell>
        </row>
        <row r="444">
          <cell r="C444" t="str">
            <v>732L30</v>
          </cell>
        </row>
        <row r="445">
          <cell r="A445" t="str">
            <v>项耀杰</v>
          </cell>
        </row>
        <row r="445">
          <cell r="C445" t="str">
            <v>733L43</v>
          </cell>
        </row>
        <row r="446">
          <cell r="A446" t="str">
            <v>金可欣</v>
          </cell>
        </row>
        <row r="446">
          <cell r="C446" t="str">
            <v>729L83</v>
          </cell>
        </row>
        <row r="447">
          <cell r="A447" t="str">
            <v>唐瑞东</v>
          </cell>
        </row>
        <row r="447">
          <cell r="C447" t="str">
            <v>727L66</v>
          </cell>
        </row>
        <row r="448">
          <cell r="A448" t="str">
            <v>张琛</v>
          </cell>
        </row>
        <row r="448">
          <cell r="C448" t="str">
            <v>727L68</v>
          </cell>
        </row>
        <row r="449">
          <cell r="A449" t="str">
            <v>吴梦漩</v>
          </cell>
        </row>
        <row r="449">
          <cell r="C449" t="str">
            <v>727L67</v>
          </cell>
        </row>
        <row r="450">
          <cell r="A450" t="str">
            <v>张以诺</v>
          </cell>
        </row>
        <row r="450">
          <cell r="C450" t="str">
            <v>727L69</v>
          </cell>
        </row>
        <row r="451">
          <cell r="A451" t="str">
            <v>林忠辉</v>
          </cell>
        </row>
        <row r="451">
          <cell r="C451" t="str">
            <v>727L65</v>
          </cell>
        </row>
        <row r="452">
          <cell r="A452" t="str">
            <v>胡钰</v>
          </cell>
        </row>
        <row r="452">
          <cell r="C452" t="str">
            <v>729L78</v>
          </cell>
        </row>
        <row r="453">
          <cell r="A453" t="str">
            <v>德青卓嘎</v>
          </cell>
        </row>
        <row r="453">
          <cell r="C453" t="str">
            <v>729L30</v>
          </cell>
        </row>
        <row r="454">
          <cell r="A454" t="str">
            <v>扎桑2</v>
          </cell>
        </row>
        <row r="454">
          <cell r="C454" t="str">
            <v>729L31</v>
          </cell>
        </row>
        <row r="455">
          <cell r="A455" t="str">
            <v>曹则阳</v>
          </cell>
        </row>
        <row r="455">
          <cell r="C455" t="str">
            <v>7AM245</v>
          </cell>
        </row>
        <row r="456">
          <cell r="A456" t="str">
            <v>莫苡楠</v>
          </cell>
          <cell r="B456" t="str">
            <v>精神学院</v>
          </cell>
          <cell r="C456" t="str">
            <v>7AM483</v>
          </cell>
        </row>
        <row r="457">
          <cell r="A457" t="str">
            <v>孙诗雨</v>
          </cell>
          <cell r="B457" t="str">
            <v>精神学院</v>
          </cell>
          <cell r="C457" t="str">
            <v>7AM484</v>
          </cell>
        </row>
        <row r="458">
          <cell r="A458" t="str">
            <v>金瑞琳</v>
          </cell>
          <cell r="B458" t="str">
            <v>精神学院</v>
          </cell>
          <cell r="C458" t="str">
            <v>7AO448</v>
          </cell>
        </row>
        <row r="459">
          <cell r="A459" t="str">
            <v>李媛</v>
          </cell>
          <cell r="B459" t="str">
            <v>精神学院</v>
          </cell>
          <cell r="C459" t="str">
            <v>7AO445</v>
          </cell>
        </row>
        <row r="460">
          <cell r="A460" t="str">
            <v>章梦杰</v>
          </cell>
          <cell r="B460" t="str">
            <v>精神学院</v>
          </cell>
          <cell r="C460" t="str">
            <v>7AO447</v>
          </cell>
        </row>
        <row r="461">
          <cell r="A461" t="str">
            <v>徐莉华</v>
          </cell>
        </row>
        <row r="461">
          <cell r="C461" t="str">
            <v>730L46</v>
          </cell>
        </row>
        <row r="462">
          <cell r="A462" t="str">
            <v>周露露</v>
          </cell>
        </row>
        <row r="462">
          <cell r="C462" t="str">
            <v>730L65</v>
          </cell>
        </row>
        <row r="463">
          <cell r="A463" t="str">
            <v>卓玛普尺</v>
          </cell>
        </row>
        <row r="463">
          <cell r="C463" t="str">
            <v>732L21</v>
          </cell>
        </row>
        <row r="464">
          <cell r="A464" t="str">
            <v>普布卓玛</v>
          </cell>
        </row>
        <row r="464">
          <cell r="C464" t="str">
            <v>729L26</v>
          </cell>
        </row>
        <row r="465">
          <cell r="A465" t="str">
            <v>白玛色珍</v>
          </cell>
        </row>
        <row r="465">
          <cell r="C465" t="str">
            <v>729L32</v>
          </cell>
        </row>
        <row r="466">
          <cell r="A466" t="str">
            <v>孙梦笑</v>
          </cell>
        </row>
        <row r="466">
          <cell r="C466" t="str">
            <v>7AM355</v>
          </cell>
        </row>
        <row r="467">
          <cell r="A467" t="str">
            <v>黄颖</v>
          </cell>
        </row>
        <row r="467">
          <cell r="C467" t="str">
            <v>7AM358</v>
          </cell>
        </row>
        <row r="468">
          <cell r="A468" t="str">
            <v>马嘉瑶</v>
          </cell>
        </row>
        <row r="468">
          <cell r="C468" t="str">
            <v>7AM384</v>
          </cell>
        </row>
        <row r="469">
          <cell r="A469" t="str">
            <v>章瑞哲</v>
          </cell>
        </row>
        <row r="469">
          <cell r="C469" t="str">
            <v>7AM291</v>
          </cell>
        </row>
        <row r="470">
          <cell r="A470" t="str">
            <v>王烨菠</v>
          </cell>
        </row>
        <row r="470">
          <cell r="C470" t="str">
            <v>7AM292</v>
          </cell>
        </row>
        <row r="471">
          <cell r="A471" t="str">
            <v>寿嘉惠</v>
          </cell>
        </row>
        <row r="471">
          <cell r="C471" t="str">
            <v>7AM293</v>
          </cell>
        </row>
        <row r="472">
          <cell r="A472" t="str">
            <v>傅晓青</v>
          </cell>
        </row>
        <row r="472">
          <cell r="C472" t="str">
            <v>7AO339</v>
          </cell>
        </row>
        <row r="473">
          <cell r="A473" t="str">
            <v>贺佳宜</v>
          </cell>
        </row>
        <row r="473">
          <cell r="C473" t="str">
            <v>7AO341</v>
          </cell>
        </row>
        <row r="474">
          <cell r="A474" t="str">
            <v>刘荠月</v>
          </cell>
        </row>
        <row r="474">
          <cell r="C474" t="str">
            <v>7AO342</v>
          </cell>
        </row>
        <row r="475">
          <cell r="A475" t="str">
            <v>施梦芸</v>
          </cell>
        </row>
        <row r="475">
          <cell r="C475" t="str">
            <v>7AO343</v>
          </cell>
        </row>
        <row r="476">
          <cell r="A476" t="str">
            <v>周跃琼</v>
          </cell>
        </row>
        <row r="476">
          <cell r="C476" t="str">
            <v>7AO345</v>
          </cell>
        </row>
        <row r="477">
          <cell r="A477" t="str">
            <v>周廷伟</v>
          </cell>
        </row>
        <row r="477">
          <cell r="C477" t="str">
            <v>7AO344</v>
          </cell>
        </row>
        <row r="478">
          <cell r="A478" t="str">
            <v>宋益作</v>
          </cell>
        </row>
        <row r="478">
          <cell r="C478">
            <v>623030</v>
          </cell>
        </row>
        <row r="479">
          <cell r="A479" t="str">
            <v>张思思</v>
          </cell>
        </row>
        <row r="479">
          <cell r="C479">
            <v>622036</v>
          </cell>
        </row>
        <row r="480">
          <cell r="A480" t="str">
            <v>李晨</v>
          </cell>
        </row>
        <row r="480">
          <cell r="C480" t="str">
            <v>732L64</v>
          </cell>
        </row>
        <row r="481">
          <cell r="A481" t="str">
            <v>林显锦</v>
          </cell>
        </row>
        <row r="481">
          <cell r="C481" t="str">
            <v>732L70</v>
          </cell>
        </row>
        <row r="482">
          <cell r="A482" t="str">
            <v>汪静静</v>
          </cell>
        </row>
        <row r="482">
          <cell r="C482" t="str">
            <v>732L87</v>
          </cell>
        </row>
        <row r="483">
          <cell r="A483" t="str">
            <v>候晓英</v>
          </cell>
        </row>
        <row r="483">
          <cell r="C483" t="str">
            <v>733L51</v>
          </cell>
        </row>
        <row r="484">
          <cell r="A484" t="str">
            <v>孙祥威</v>
          </cell>
        </row>
        <row r="484">
          <cell r="C484">
            <v>621012</v>
          </cell>
        </row>
        <row r="485">
          <cell r="A485" t="str">
            <v>杨承慧</v>
          </cell>
        </row>
        <row r="485">
          <cell r="C485">
            <v>621015</v>
          </cell>
        </row>
        <row r="486">
          <cell r="A486" t="str">
            <v>庄晓鹏</v>
          </cell>
        </row>
        <row r="486">
          <cell r="C486">
            <v>121021</v>
          </cell>
        </row>
        <row r="487">
          <cell r="A487" t="str">
            <v>赖志豪</v>
          </cell>
        </row>
        <row r="487">
          <cell r="C487" t="str">
            <v>728L05</v>
          </cell>
        </row>
        <row r="488">
          <cell r="A488" t="str">
            <v>金可欣</v>
          </cell>
        </row>
        <row r="488">
          <cell r="C488" t="str">
            <v>729L83</v>
          </cell>
        </row>
        <row r="489">
          <cell r="A489" t="str">
            <v>邓拓</v>
          </cell>
        </row>
        <row r="489">
          <cell r="C489">
            <v>622008</v>
          </cell>
        </row>
        <row r="490">
          <cell r="A490" t="str">
            <v>罗嘉兴</v>
          </cell>
        </row>
        <row r="490">
          <cell r="C490" t="str">
            <v>7AM375</v>
          </cell>
        </row>
        <row r="491">
          <cell r="A491" t="str">
            <v>金纬</v>
          </cell>
        </row>
        <row r="491">
          <cell r="C491" t="str">
            <v>7AM258</v>
          </cell>
        </row>
        <row r="492">
          <cell r="A492" t="str">
            <v>王勤朴</v>
          </cell>
        </row>
        <row r="492">
          <cell r="C492" t="str">
            <v>7AM268</v>
          </cell>
        </row>
        <row r="493">
          <cell r="A493" t="str">
            <v>陈宣勤</v>
          </cell>
        </row>
        <row r="493">
          <cell r="C493" t="str">
            <v>7AO302</v>
          </cell>
        </row>
        <row r="494">
          <cell r="A494" t="str">
            <v>郭非凡</v>
          </cell>
        </row>
        <row r="494">
          <cell r="C494" t="str">
            <v>7AO305</v>
          </cell>
        </row>
        <row r="495">
          <cell r="A495" t="str">
            <v>谢伟东</v>
          </cell>
        </row>
        <row r="495">
          <cell r="C495" t="str">
            <v>7AO325</v>
          </cell>
        </row>
        <row r="496">
          <cell r="A496" t="str">
            <v>章传阔</v>
          </cell>
        </row>
        <row r="496">
          <cell r="C496" t="str">
            <v>7AO329</v>
          </cell>
        </row>
        <row r="497">
          <cell r="A497" t="str">
            <v>沈擎正</v>
          </cell>
          <cell r="B497" t="str">
            <v>第二临床医学院</v>
          </cell>
          <cell r="C497" t="str">
            <v>7AO443</v>
          </cell>
        </row>
        <row r="498">
          <cell r="A498" t="str">
            <v>高泽侃</v>
          </cell>
          <cell r="B498" t="str">
            <v>第二临床医学院</v>
          </cell>
          <cell r="C498" t="str">
            <v>7AO453</v>
          </cell>
        </row>
        <row r="499">
          <cell r="A499" t="str">
            <v>史凌威</v>
          </cell>
        </row>
        <row r="499">
          <cell r="C499" t="str">
            <v>7AO052</v>
          </cell>
        </row>
        <row r="500">
          <cell r="A500" t="str">
            <v>周睿</v>
          </cell>
        </row>
        <row r="500">
          <cell r="C500" t="str">
            <v>733L47</v>
          </cell>
        </row>
        <row r="501">
          <cell r="A501" t="str">
            <v>戴佳良</v>
          </cell>
        </row>
        <row r="501">
          <cell r="C501" t="str">
            <v>729L68</v>
          </cell>
        </row>
        <row r="502">
          <cell r="A502" t="str">
            <v>洪周舟</v>
          </cell>
        </row>
        <row r="502">
          <cell r="C502" t="str">
            <v>727L74</v>
          </cell>
        </row>
        <row r="503">
          <cell r="A503" t="str">
            <v>潘心典</v>
          </cell>
        </row>
        <row r="503">
          <cell r="C503" t="str">
            <v>727L73</v>
          </cell>
        </row>
        <row r="504">
          <cell r="A504" t="str">
            <v>曹正</v>
          </cell>
        </row>
        <row r="504">
          <cell r="C504">
            <v>122024</v>
          </cell>
        </row>
        <row r="505">
          <cell r="A505" t="str">
            <v>罗谷雨</v>
          </cell>
        </row>
        <row r="505">
          <cell r="C505" t="str">
            <v>730L06</v>
          </cell>
        </row>
        <row r="506">
          <cell r="A506" t="str">
            <v>王婷婷3</v>
          </cell>
        </row>
        <row r="506">
          <cell r="C506" t="str">
            <v>730L30</v>
          </cell>
        </row>
        <row r="507">
          <cell r="A507" t="str">
            <v>黄剑</v>
          </cell>
        </row>
        <row r="507">
          <cell r="C507" t="str">
            <v>7AM312</v>
          </cell>
        </row>
        <row r="508">
          <cell r="A508" t="str">
            <v>徐佳佳</v>
          </cell>
        </row>
        <row r="508">
          <cell r="C508" t="str">
            <v>7AM313</v>
          </cell>
        </row>
        <row r="509">
          <cell r="A509" t="str">
            <v>胡乐寅</v>
          </cell>
        </row>
        <row r="509">
          <cell r="C509" t="str">
            <v>7AO011</v>
          </cell>
        </row>
        <row r="510">
          <cell r="A510" t="str">
            <v>王冰</v>
          </cell>
        </row>
        <row r="510">
          <cell r="C510" t="str">
            <v>7AO368</v>
          </cell>
        </row>
        <row r="511">
          <cell r="A511" t="str">
            <v>王婵婵</v>
          </cell>
        </row>
        <row r="511">
          <cell r="C511" t="str">
            <v>7AO369</v>
          </cell>
        </row>
        <row r="512">
          <cell r="A512" t="str">
            <v>邓再钊</v>
          </cell>
          <cell r="B512" t="str">
            <v>研究生培养基地</v>
          </cell>
          <cell r="C512" t="str">
            <v>7AO450</v>
          </cell>
        </row>
        <row r="513">
          <cell r="A513" t="str">
            <v>王思斯</v>
          </cell>
        </row>
        <row r="513">
          <cell r="C513">
            <v>123032</v>
          </cell>
        </row>
        <row r="514">
          <cell r="A514" t="str">
            <v>李佳欣</v>
          </cell>
        </row>
        <row r="514">
          <cell r="C514" t="str">
            <v>732L65</v>
          </cell>
        </row>
        <row r="515">
          <cell r="A515" t="str">
            <v>吴欣</v>
          </cell>
        </row>
        <row r="515">
          <cell r="C515" t="str">
            <v>732L99</v>
          </cell>
        </row>
        <row r="516">
          <cell r="A516" t="str">
            <v>王敏敏</v>
          </cell>
        </row>
        <row r="516">
          <cell r="C516" t="str">
            <v>728L02</v>
          </cell>
        </row>
        <row r="517">
          <cell r="A517" t="str">
            <v>周振邦</v>
          </cell>
        </row>
        <row r="517">
          <cell r="C517">
            <v>623001</v>
          </cell>
        </row>
        <row r="518">
          <cell r="A518" t="str">
            <v>孙芳骏</v>
          </cell>
        </row>
        <row r="518">
          <cell r="C518" t="str">
            <v>730L22</v>
          </cell>
        </row>
        <row r="519">
          <cell r="A519" t="str">
            <v>李耀浙</v>
          </cell>
        </row>
        <row r="519">
          <cell r="C519">
            <v>622029</v>
          </cell>
        </row>
        <row r="520">
          <cell r="A520" t="str">
            <v>卓嘎</v>
          </cell>
        </row>
        <row r="520">
          <cell r="C520" t="str">
            <v>732L19</v>
          </cell>
        </row>
        <row r="521">
          <cell r="A521" t="str">
            <v>次仁德吉</v>
          </cell>
        </row>
        <row r="521">
          <cell r="C521" t="str">
            <v>732L20</v>
          </cell>
        </row>
        <row r="522">
          <cell r="A522" t="str">
            <v>边巴布赤</v>
          </cell>
        </row>
        <row r="522">
          <cell r="C522" t="str">
            <v>732L25</v>
          </cell>
        </row>
        <row r="523">
          <cell r="A523" t="str">
            <v>卢宇成</v>
          </cell>
        </row>
        <row r="523">
          <cell r="C523" t="str">
            <v>7AM388</v>
          </cell>
        </row>
        <row r="524">
          <cell r="A524" t="str">
            <v>邵心怡</v>
          </cell>
        </row>
        <row r="524">
          <cell r="C524" t="str">
            <v>7AM394</v>
          </cell>
        </row>
        <row r="525">
          <cell r="A525" t="str">
            <v>杨芳园</v>
          </cell>
        </row>
        <row r="525">
          <cell r="C525" t="str">
            <v>7AM183</v>
          </cell>
        </row>
        <row r="526">
          <cell r="A526" t="str">
            <v>邓文茜</v>
          </cell>
        </row>
        <row r="526">
          <cell r="C526" t="str">
            <v>7AM209</v>
          </cell>
        </row>
        <row r="527">
          <cell r="A527" t="str">
            <v>刘琛</v>
          </cell>
        </row>
        <row r="527">
          <cell r="C527" t="str">
            <v>7AM210</v>
          </cell>
        </row>
        <row r="528">
          <cell r="A528" t="str">
            <v>阮湘元</v>
          </cell>
        </row>
        <row r="528">
          <cell r="C528" t="str">
            <v>7AM243</v>
          </cell>
        </row>
        <row r="529">
          <cell r="A529" t="str">
            <v>何友迪</v>
          </cell>
        </row>
        <row r="529">
          <cell r="C529" t="str">
            <v>7AO004</v>
          </cell>
        </row>
        <row r="530">
          <cell r="A530" t="str">
            <v>袁晨昕</v>
          </cell>
        </row>
        <row r="530">
          <cell r="C530" t="str">
            <v>7AO034</v>
          </cell>
        </row>
        <row r="531">
          <cell r="A531" t="str">
            <v>李丰帆</v>
          </cell>
        </row>
        <row r="531">
          <cell r="C531" t="str">
            <v>7AO221</v>
          </cell>
        </row>
        <row r="532">
          <cell r="A532" t="str">
            <v>林肯</v>
          </cell>
        </row>
        <row r="532">
          <cell r="C532" t="str">
            <v>7AO222</v>
          </cell>
        </row>
        <row r="533">
          <cell r="A533" t="str">
            <v>李旭玫</v>
          </cell>
        </row>
        <row r="533">
          <cell r="C533" t="str">
            <v>7AO228</v>
          </cell>
        </row>
        <row r="534">
          <cell r="A534" t="str">
            <v>田冬妹</v>
          </cell>
        </row>
        <row r="534">
          <cell r="C534" t="str">
            <v>7AO238</v>
          </cell>
        </row>
        <row r="535">
          <cell r="A535" t="str">
            <v>王阳悦</v>
          </cell>
        </row>
        <row r="535">
          <cell r="C535" t="str">
            <v>7AO241</v>
          </cell>
        </row>
        <row r="536">
          <cell r="A536" t="str">
            <v>王豫倩</v>
          </cell>
        </row>
        <row r="536">
          <cell r="C536" t="str">
            <v>7AO242</v>
          </cell>
        </row>
        <row r="537">
          <cell r="A537" t="str">
            <v>王子轩</v>
          </cell>
        </row>
        <row r="537">
          <cell r="C537" t="str">
            <v>7AO243</v>
          </cell>
        </row>
        <row r="538">
          <cell r="A538" t="str">
            <v>杨若冰</v>
          </cell>
        </row>
        <row r="538">
          <cell r="C538" t="str">
            <v>7AO250</v>
          </cell>
        </row>
        <row r="539">
          <cell r="A539" t="str">
            <v>周藤辉</v>
          </cell>
        </row>
        <row r="539">
          <cell r="C539" t="str">
            <v>7AO256</v>
          </cell>
        </row>
        <row r="540">
          <cell r="A540" t="str">
            <v>鲍成闹</v>
          </cell>
        </row>
        <row r="540">
          <cell r="C540" t="str">
            <v>732L27</v>
          </cell>
        </row>
        <row r="541">
          <cell r="A541" t="str">
            <v>潘嘉俊</v>
          </cell>
        </row>
        <row r="541">
          <cell r="C541" t="str">
            <v>732L80</v>
          </cell>
        </row>
        <row r="542">
          <cell r="A542" t="str">
            <v>叶川铭</v>
          </cell>
        </row>
        <row r="542">
          <cell r="C542" t="str">
            <v>733L48</v>
          </cell>
        </row>
        <row r="543">
          <cell r="A543" t="str">
            <v>韩辉</v>
          </cell>
        </row>
        <row r="543">
          <cell r="C543" t="str">
            <v>7AM409</v>
          </cell>
        </row>
        <row r="544">
          <cell r="A544" t="str">
            <v>陈伟豪</v>
          </cell>
        </row>
        <row r="544">
          <cell r="C544" t="str">
            <v>7AM260</v>
          </cell>
        </row>
        <row r="545">
          <cell r="A545" t="str">
            <v>钱益卫</v>
          </cell>
        </row>
        <row r="545">
          <cell r="C545" t="str">
            <v>7AM280</v>
          </cell>
        </row>
        <row r="546">
          <cell r="A546" t="str">
            <v>张蓝誉</v>
          </cell>
        </row>
        <row r="546">
          <cell r="C546" t="str">
            <v>7AM314</v>
          </cell>
        </row>
        <row r="547">
          <cell r="A547" t="str">
            <v>李美慧</v>
          </cell>
        </row>
        <row r="547">
          <cell r="C547" t="str">
            <v>7AM315</v>
          </cell>
        </row>
        <row r="548">
          <cell r="A548" t="str">
            <v>曾蔓霖</v>
          </cell>
        </row>
        <row r="548">
          <cell r="C548" t="str">
            <v>7AM316</v>
          </cell>
        </row>
        <row r="549">
          <cell r="A549" t="str">
            <v>贾恺琦</v>
          </cell>
        </row>
        <row r="549">
          <cell r="C549" t="str">
            <v>7AM317</v>
          </cell>
        </row>
        <row r="550">
          <cell r="A550" t="str">
            <v>李长洪</v>
          </cell>
        </row>
        <row r="550">
          <cell r="C550" t="str">
            <v>7AM318</v>
          </cell>
        </row>
        <row r="551">
          <cell r="A551" t="str">
            <v>唐施艺</v>
          </cell>
        </row>
        <row r="551">
          <cell r="C551" t="str">
            <v>7AM319</v>
          </cell>
        </row>
        <row r="552">
          <cell r="A552" t="str">
            <v>杜欣</v>
          </cell>
        </row>
        <row r="552">
          <cell r="C552" t="str">
            <v>7AM320</v>
          </cell>
        </row>
        <row r="553">
          <cell r="A553" t="str">
            <v>郭文慧</v>
          </cell>
        </row>
        <row r="553">
          <cell r="C553" t="str">
            <v>7AM321</v>
          </cell>
        </row>
        <row r="554">
          <cell r="A554" t="str">
            <v>周慧静</v>
          </cell>
        </row>
        <row r="554">
          <cell r="C554" t="str">
            <v>7AM322</v>
          </cell>
        </row>
        <row r="555">
          <cell r="A555" t="str">
            <v>陈姝慧</v>
          </cell>
        </row>
        <row r="555">
          <cell r="C555" t="str">
            <v>7AO370</v>
          </cell>
        </row>
        <row r="556">
          <cell r="A556" t="str">
            <v>傅晴霞</v>
          </cell>
        </row>
        <row r="556">
          <cell r="C556" t="str">
            <v>7AO371</v>
          </cell>
        </row>
        <row r="557">
          <cell r="A557" t="str">
            <v>高园园</v>
          </cell>
        </row>
        <row r="557">
          <cell r="C557" t="str">
            <v>7AO372</v>
          </cell>
        </row>
        <row r="558">
          <cell r="A558" t="str">
            <v>刘思晨</v>
          </cell>
        </row>
        <row r="558">
          <cell r="C558" t="str">
            <v>7AO373</v>
          </cell>
        </row>
        <row r="559">
          <cell r="A559" t="str">
            <v>仇鲁男</v>
          </cell>
        </row>
        <row r="559">
          <cell r="C559" t="str">
            <v>7AO374</v>
          </cell>
        </row>
        <row r="560">
          <cell r="A560" t="str">
            <v>苏东彦</v>
          </cell>
        </row>
        <row r="560">
          <cell r="C560" t="str">
            <v>7AO375</v>
          </cell>
        </row>
        <row r="561">
          <cell r="A561" t="str">
            <v>温梦珍</v>
          </cell>
        </row>
        <row r="561">
          <cell r="C561" t="str">
            <v>7AO376</v>
          </cell>
        </row>
        <row r="562">
          <cell r="A562" t="str">
            <v>叶龙颖</v>
          </cell>
        </row>
        <row r="562">
          <cell r="C562" t="str">
            <v>7AO377</v>
          </cell>
        </row>
        <row r="563">
          <cell r="A563" t="str">
            <v>张瑛</v>
          </cell>
        </row>
        <row r="563">
          <cell r="C563" t="str">
            <v>7AO378</v>
          </cell>
        </row>
        <row r="564">
          <cell r="A564" t="str">
            <v>周江华</v>
          </cell>
        </row>
        <row r="564">
          <cell r="C564">
            <v>621001</v>
          </cell>
        </row>
        <row r="565">
          <cell r="A565" t="str">
            <v>周嘉辉</v>
          </cell>
        </row>
        <row r="565">
          <cell r="C565" t="str">
            <v>727L90</v>
          </cell>
        </row>
        <row r="566">
          <cell r="A566" t="str">
            <v>潘丽洁</v>
          </cell>
        </row>
        <row r="566">
          <cell r="C566" t="str">
            <v>727L92</v>
          </cell>
        </row>
        <row r="567">
          <cell r="A567" t="str">
            <v>薛纪极</v>
          </cell>
        </row>
        <row r="567">
          <cell r="C567" t="str">
            <v>730L48</v>
          </cell>
        </row>
        <row r="568">
          <cell r="A568" t="str">
            <v>朱进顺</v>
          </cell>
        </row>
        <row r="568">
          <cell r="C568">
            <v>622012</v>
          </cell>
        </row>
        <row r="569">
          <cell r="A569" t="str">
            <v>黄筱薇</v>
          </cell>
        </row>
        <row r="569">
          <cell r="C569" t="str">
            <v>7AM377</v>
          </cell>
        </row>
        <row r="570">
          <cell r="A570" t="str">
            <v>徐呈斌</v>
          </cell>
        </row>
        <row r="570">
          <cell r="C570" t="str">
            <v>7AM389</v>
          </cell>
        </row>
        <row r="571">
          <cell r="A571" t="str">
            <v>吕若雯</v>
          </cell>
        </row>
        <row r="571">
          <cell r="C571" t="str">
            <v>7AM400</v>
          </cell>
        </row>
        <row r="572">
          <cell r="A572" t="str">
            <v>金莎莎</v>
          </cell>
        </row>
        <row r="572">
          <cell r="C572" t="str">
            <v>7AM162</v>
          </cell>
        </row>
        <row r="573">
          <cell r="A573" t="str">
            <v>王定洲</v>
          </cell>
        </row>
        <row r="573">
          <cell r="C573" t="str">
            <v>7AM172</v>
          </cell>
        </row>
        <row r="574">
          <cell r="A574" t="str">
            <v>韩益晨</v>
          </cell>
        </row>
        <row r="574">
          <cell r="C574" t="str">
            <v>7AM177</v>
          </cell>
        </row>
        <row r="575">
          <cell r="A575" t="str">
            <v>赵睿</v>
          </cell>
        </row>
        <row r="575">
          <cell r="C575" t="str">
            <v>7AO028</v>
          </cell>
        </row>
        <row r="576">
          <cell r="A576" t="str">
            <v>王美铃</v>
          </cell>
        </row>
        <row r="576">
          <cell r="C576" t="str">
            <v>7AO032</v>
          </cell>
        </row>
        <row r="577">
          <cell r="A577" t="str">
            <v>吴启凡</v>
          </cell>
        </row>
        <row r="577">
          <cell r="C577" t="str">
            <v>7AO042</v>
          </cell>
        </row>
        <row r="578">
          <cell r="A578" t="str">
            <v>李思婕</v>
          </cell>
        </row>
        <row r="578">
          <cell r="C578" t="str">
            <v>7AO224</v>
          </cell>
        </row>
        <row r="579">
          <cell r="A579" t="str">
            <v>陈纳</v>
          </cell>
        </row>
        <row r="579">
          <cell r="C579">
            <v>623011</v>
          </cell>
        </row>
        <row r="580">
          <cell r="A580" t="str">
            <v>薛小波</v>
          </cell>
        </row>
        <row r="580">
          <cell r="C580" t="str">
            <v>733L10</v>
          </cell>
        </row>
        <row r="581">
          <cell r="A581" t="str">
            <v>何一帆</v>
          </cell>
        </row>
        <row r="581">
          <cell r="C581" t="str">
            <v>733L37</v>
          </cell>
        </row>
        <row r="582">
          <cell r="A582" t="str">
            <v>黄众鑫</v>
          </cell>
        </row>
        <row r="582">
          <cell r="C582" t="str">
            <v>732L59</v>
          </cell>
        </row>
        <row r="583">
          <cell r="A583" t="str">
            <v>陈旺</v>
          </cell>
        </row>
        <row r="583">
          <cell r="C583" t="str">
            <v>727L84</v>
          </cell>
        </row>
        <row r="584">
          <cell r="A584" t="str">
            <v>陈芳媛</v>
          </cell>
        </row>
        <row r="584">
          <cell r="C584" t="str">
            <v>727L83</v>
          </cell>
        </row>
        <row r="585">
          <cell r="A585" t="str">
            <v>陈安琪</v>
          </cell>
        </row>
        <row r="585">
          <cell r="C585">
            <v>621022</v>
          </cell>
        </row>
        <row r="586">
          <cell r="A586" t="str">
            <v>陈培森</v>
          </cell>
        </row>
        <row r="586">
          <cell r="C586" t="str">
            <v>729L19</v>
          </cell>
        </row>
        <row r="587">
          <cell r="A587" t="str">
            <v>梁洁</v>
          </cell>
        </row>
        <row r="587">
          <cell r="C587" t="str">
            <v>729L91</v>
          </cell>
        </row>
        <row r="588">
          <cell r="A588" t="str">
            <v>吴根栋</v>
          </cell>
        </row>
        <row r="588">
          <cell r="C588" t="str">
            <v>730L37</v>
          </cell>
        </row>
        <row r="589">
          <cell r="A589" t="str">
            <v>毛淑嫣</v>
          </cell>
        </row>
        <row r="589">
          <cell r="C589" t="str">
            <v>730L09</v>
          </cell>
        </row>
        <row r="590">
          <cell r="A590" t="str">
            <v>吴含文</v>
          </cell>
        </row>
        <row r="590">
          <cell r="C590" t="str">
            <v>7AM412</v>
          </cell>
        </row>
        <row r="591">
          <cell r="A591" t="str">
            <v>应安娜</v>
          </cell>
        </row>
        <row r="591">
          <cell r="C591" t="str">
            <v>7AM191</v>
          </cell>
        </row>
        <row r="592">
          <cell r="A592" t="str">
            <v>许秋阳</v>
          </cell>
        </row>
        <row r="592">
          <cell r="C592" t="str">
            <v>7AM232</v>
          </cell>
        </row>
        <row r="593">
          <cell r="A593" t="str">
            <v>叶雅慧</v>
          </cell>
        </row>
        <row r="593">
          <cell r="C593" t="str">
            <v>7AM233</v>
          </cell>
        </row>
        <row r="594">
          <cell r="A594" t="str">
            <v>朱吉玲</v>
          </cell>
        </row>
        <row r="594">
          <cell r="C594" t="str">
            <v>7AM234</v>
          </cell>
        </row>
        <row r="595">
          <cell r="A595" t="str">
            <v>白子铖</v>
          </cell>
        </row>
        <row r="595">
          <cell r="C595" t="str">
            <v>7AO033</v>
          </cell>
        </row>
        <row r="596">
          <cell r="A596" t="str">
            <v>李箴言</v>
          </cell>
        </row>
        <row r="596">
          <cell r="C596" t="str">
            <v>7AO278</v>
          </cell>
        </row>
        <row r="597">
          <cell r="A597" t="str">
            <v>周依雯</v>
          </cell>
        </row>
        <row r="597">
          <cell r="C597" t="str">
            <v>7AO279</v>
          </cell>
        </row>
        <row r="598">
          <cell r="A598" t="str">
            <v>王苏旦</v>
          </cell>
        </row>
        <row r="598">
          <cell r="C598" t="str">
            <v>732L91</v>
          </cell>
        </row>
        <row r="599">
          <cell r="A599" t="str">
            <v>陈书娴</v>
          </cell>
        </row>
        <row r="599">
          <cell r="C599" t="str">
            <v>732L37</v>
          </cell>
        </row>
        <row r="600">
          <cell r="A600" t="str">
            <v>牟慧玲</v>
          </cell>
        </row>
        <row r="600">
          <cell r="C600" t="str">
            <v>733L41</v>
          </cell>
        </row>
        <row r="601">
          <cell r="A601" t="str">
            <v>谢新新</v>
          </cell>
        </row>
        <row r="601">
          <cell r="C601" t="str">
            <v>733L03</v>
          </cell>
        </row>
        <row r="602">
          <cell r="A602" t="str">
            <v>许如意</v>
          </cell>
        </row>
        <row r="602">
          <cell r="C602" t="str">
            <v>733L08</v>
          </cell>
        </row>
        <row r="603">
          <cell r="A603" t="str">
            <v>赖彬鑫</v>
          </cell>
        </row>
        <row r="603">
          <cell r="C603" t="str">
            <v>727L81</v>
          </cell>
        </row>
        <row r="604">
          <cell r="A604" t="str">
            <v>陈志强</v>
          </cell>
        </row>
        <row r="604">
          <cell r="C604">
            <v>121003</v>
          </cell>
        </row>
        <row r="605">
          <cell r="A605" t="str">
            <v>陈娴娴</v>
          </cell>
        </row>
        <row r="605">
          <cell r="C605" t="str">
            <v>730L72</v>
          </cell>
        </row>
        <row r="606">
          <cell r="A606" t="str">
            <v>赵飞飞2</v>
          </cell>
        </row>
        <row r="606">
          <cell r="C606" t="str">
            <v>730L60</v>
          </cell>
        </row>
        <row r="607">
          <cell r="A607" t="str">
            <v>郑思杰</v>
          </cell>
        </row>
        <row r="607">
          <cell r="C607" t="str">
            <v>7AM356</v>
          </cell>
        </row>
        <row r="608">
          <cell r="A608" t="str">
            <v>曹秀波</v>
          </cell>
        </row>
        <row r="608">
          <cell r="C608" t="str">
            <v>7AM390</v>
          </cell>
        </row>
        <row r="609">
          <cell r="A609" t="str">
            <v>郑紫薇</v>
          </cell>
        </row>
        <row r="609">
          <cell r="C609" t="str">
            <v>7AM395</v>
          </cell>
        </row>
        <row r="610">
          <cell r="A610" t="str">
            <v>金箫</v>
          </cell>
        </row>
        <row r="610">
          <cell r="C610" t="str">
            <v>7AM157</v>
          </cell>
        </row>
        <row r="611">
          <cell r="A611" t="str">
            <v>陈云瑶</v>
          </cell>
        </row>
        <row r="611">
          <cell r="C611" t="str">
            <v>7AM181</v>
          </cell>
        </row>
        <row r="612">
          <cell r="A612" t="str">
            <v>许林峰</v>
          </cell>
        </row>
        <row r="612">
          <cell r="C612" t="str">
            <v>7AM185</v>
          </cell>
        </row>
        <row r="613">
          <cell r="A613" t="str">
            <v>孔伊帆</v>
          </cell>
        </row>
        <row r="613">
          <cell r="C613" t="str">
            <v>7AM192</v>
          </cell>
        </row>
        <row r="614">
          <cell r="A614" t="str">
            <v>倪维澄</v>
          </cell>
        </row>
        <row r="614">
          <cell r="C614" t="str">
            <v>7AM206</v>
          </cell>
        </row>
        <row r="615">
          <cell r="A615" t="str">
            <v>潘文凯</v>
          </cell>
        </row>
        <row r="615">
          <cell r="C615" t="str">
            <v>7AM331</v>
          </cell>
        </row>
        <row r="616">
          <cell r="A616" t="str">
            <v>黄楚翘</v>
          </cell>
        </row>
        <row r="616">
          <cell r="C616" t="str">
            <v>7AO289</v>
          </cell>
        </row>
        <row r="617">
          <cell r="A617" t="str">
            <v>奕晓欣</v>
          </cell>
        </row>
        <row r="617">
          <cell r="C617" t="str">
            <v>7AO294</v>
          </cell>
        </row>
        <row r="618">
          <cell r="A618" t="str">
            <v>吴浩</v>
          </cell>
        </row>
        <row r="618">
          <cell r="C618" t="str">
            <v>7AO023</v>
          </cell>
        </row>
        <row r="619">
          <cell r="A619" t="str">
            <v>左子懿</v>
          </cell>
        </row>
        <row r="619">
          <cell r="C619" t="str">
            <v>7AO025</v>
          </cell>
        </row>
        <row r="620">
          <cell r="A620" t="str">
            <v>谢文霞</v>
          </cell>
        </row>
        <row r="620">
          <cell r="C620" t="str">
            <v>7AO026</v>
          </cell>
        </row>
        <row r="621">
          <cell r="A621" t="str">
            <v>黄锦帅</v>
          </cell>
        </row>
        <row r="621">
          <cell r="C621" t="str">
            <v>7AO215</v>
          </cell>
        </row>
        <row r="622">
          <cell r="A622" t="str">
            <v>胡婉婷</v>
          </cell>
        </row>
        <row r="622">
          <cell r="C622" t="str">
            <v>7AO216</v>
          </cell>
        </row>
        <row r="623">
          <cell r="A623" t="str">
            <v>季慧珍</v>
          </cell>
        </row>
        <row r="623">
          <cell r="C623" t="str">
            <v>7AO217</v>
          </cell>
        </row>
        <row r="624">
          <cell r="A624" t="str">
            <v>李渊苗</v>
          </cell>
        </row>
        <row r="624">
          <cell r="C624" t="str">
            <v>7AO230</v>
          </cell>
        </row>
        <row r="625">
          <cell r="A625" t="str">
            <v>潘坚</v>
          </cell>
        </row>
        <row r="625">
          <cell r="C625" t="str">
            <v>7AO235</v>
          </cell>
        </row>
        <row r="626">
          <cell r="A626" t="str">
            <v>庄欣</v>
          </cell>
        </row>
        <row r="626">
          <cell r="C626" t="str">
            <v>7AO257</v>
          </cell>
        </row>
        <row r="627">
          <cell r="A627" t="str">
            <v>邹尚朴</v>
          </cell>
        </row>
        <row r="627">
          <cell r="C627" t="str">
            <v>7AO258</v>
          </cell>
        </row>
        <row r="628">
          <cell r="A628" t="str">
            <v>官建敢</v>
          </cell>
        </row>
        <row r="628">
          <cell r="C628" t="str">
            <v>7AO262</v>
          </cell>
        </row>
        <row r="629">
          <cell r="A629" t="str">
            <v>王宝鑫</v>
          </cell>
        </row>
        <row r="629">
          <cell r="C629" t="str">
            <v>7AO286</v>
          </cell>
        </row>
        <row r="630">
          <cell r="A630" t="str">
            <v>李雯雯</v>
          </cell>
        </row>
        <row r="630">
          <cell r="C630">
            <v>123003</v>
          </cell>
        </row>
        <row r="631">
          <cell r="A631" t="str">
            <v>梁诗琦</v>
          </cell>
        </row>
        <row r="631">
          <cell r="C631">
            <v>123009</v>
          </cell>
        </row>
        <row r="632">
          <cell r="A632" t="str">
            <v>牛孝辉</v>
          </cell>
        </row>
        <row r="632">
          <cell r="C632">
            <v>623015</v>
          </cell>
        </row>
        <row r="633">
          <cell r="A633" t="str">
            <v>卢逸伦</v>
          </cell>
        </row>
        <row r="633">
          <cell r="C633">
            <v>123002</v>
          </cell>
        </row>
        <row r="634">
          <cell r="A634" t="str">
            <v>陈静5</v>
          </cell>
        </row>
        <row r="634">
          <cell r="C634" t="str">
            <v>732L33</v>
          </cell>
        </row>
        <row r="635">
          <cell r="A635" t="str">
            <v>陈婵2</v>
          </cell>
        </row>
        <row r="635">
          <cell r="C635" t="str">
            <v>732L29</v>
          </cell>
        </row>
        <row r="636">
          <cell r="A636" t="str">
            <v>金沙雨</v>
          </cell>
        </row>
        <row r="636">
          <cell r="C636" t="str">
            <v>732L62</v>
          </cell>
        </row>
        <row r="637">
          <cell r="A637" t="str">
            <v>吴紫晶</v>
          </cell>
        </row>
        <row r="637">
          <cell r="C637" t="str">
            <v>733L46</v>
          </cell>
        </row>
        <row r="638">
          <cell r="A638" t="str">
            <v>曾韩</v>
          </cell>
        </row>
        <row r="638">
          <cell r="C638" t="str">
            <v>732L28</v>
          </cell>
        </row>
        <row r="639">
          <cell r="A639" t="str">
            <v>陈祥伟</v>
          </cell>
        </row>
        <row r="639">
          <cell r="C639" t="str">
            <v>732L38</v>
          </cell>
        </row>
        <row r="640">
          <cell r="A640" t="str">
            <v>金璐瑶</v>
          </cell>
        </row>
        <row r="640">
          <cell r="C640" t="str">
            <v>732L61</v>
          </cell>
        </row>
        <row r="641">
          <cell r="A641" t="str">
            <v>李想</v>
          </cell>
        </row>
        <row r="641">
          <cell r="C641" t="str">
            <v>732L68</v>
          </cell>
        </row>
        <row r="642">
          <cell r="A642" t="str">
            <v>吕慧慧</v>
          </cell>
        </row>
        <row r="642">
          <cell r="C642" t="str">
            <v>733L40</v>
          </cell>
        </row>
        <row r="643">
          <cell r="A643" t="str">
            <v>沈文育</v>
          </cell>
        </row>
        <row r="643">
          <cell r="C643" t="str">
            <v>732L85</v>
          </cell>
        </row>
        <row r="644">
          <cell r="A644" t="str">
            <v>王楚逸</v>
          </cell>
        </row>
        <row r="644">
          <cell r="C644" t="str">
            <v>732L88</v>
          </cell>
        </row>
        <row r="645">
          <cell r="A645" t="str">
            <v>王群潇</v>
          </cell>
        </row>
        <row r="645">
          <cell r="C645" t="str">
            <v>732L90</v>
          </cell>
        </row>
        <row r="646">
          <cell r="A646" t="str">
            <v>赵晨琛</v>
          </cell>
        </row>
        <row r="646">
          <cell r="C646" t="str">
            <v>730L76</v>
          </cell>
        </row>
        <row r="647">
          <cell r="A647" t="str">
            <v>李文静</v>
          </cell>
        </row>
        <row r="647">
          <cell r="C647" t="str">
            <v>7AM296</v>
          </cell>
        </row>
        <row r="648">
          <cell r="A648" t="str">
            <v>朱培</v>
          </cell>
        </row>
        <row r="648">
          <cell r="C648" t="str">
            <v>7AO346</v>
          </cell>
        </row>
        <row r="649">
          <cell r="A649" t="str">
            <v>陶春文</v>
          </cell>
        </row>
        <row r="649">
          <cell r="C649">
            <v>623035</v>
          </cell>
        </row>
        <row r="650">
          <cell r="A650" t="str">
            <v>金子群</v>
          </cell>
        </row>
        <row r="650">
          <cell r="C650" t="str">
            <v>732L63</v>
          </cell>
        </row>
        <row r="651">
          <cell r="A651" t="str">
            <v>钟婷婷</v>
          </cell>
        </row>
        <row r="651">
          <cell r="C651" t="str">
            <v>733L29</v>
          </cell>
        </row>
        <row r="652">
          <cell r="A652" t="str">
            <v>蔡超</v>
          </cell>
        </row>
        <row r="652">
          <cell r="C652">
            <v>621010</v>
          </cell>
        </row>
        <row r="653">
          <cell r="A653" t="str">
            <v>林程辉</v>
          </cell>
        </row>
        <row r="653">
          <cell r="C653" t="str">
            <v>727L86</v>
          </cell>
        </row>
        <row r="654">
          <cell r="A654" t="str">
            <v>冯琳雅</v>
          </cell>
        </row>
        <row r="654">
          <cell r="C654">
            <v>122008</v>
          </cell>
        </row>
        <row r="655">
          <cell r="A655" t="str">
            <v>黄宝俊</v>
          </cell>
        </row>
        <row r="655">
          <cell r="C655">
            <v>122007</v>
          </cell>
        </row>
        <row r="656">
          <cell r="A656" t="str">
            <v>叶彬彬</v>
          </cell>
        </row>
        <row r="656">
          <cell r="C656" t="str">
            <v>730L51</v>
          </cell>
        </row>
        <row r="657">
          <cell r="A657" t="str">
            <v>倪茜茜</v>
          </cell>
        </row>
        <row r="657">
          <cell r="C657">
            <v>622026</v>
          </cell>
        </row>
        <row r="658">
          <cell r="A658" t="str">
            <v>韩正源</v>
          </cell>
        </row>
        <row r="658">
          <cell r="C658" t="str">
            <v>7AM357</v>
          </cell>
        </row>
        <row r="659">
          <cell r="A659" t="str">
            <v>徐骞</v>
          </cell>
        </row>
        <row r="659">
          <cell r="C659" t="str">
            <v>7AM370</v>
          </cell>
        </row>
        <row r="660">
          <cell r="A660" t="str">
            <v>潘琳瑜</v>
          </cell>
        </row>
        <row r="660">
          <cell r="C660" t="str">
            <v>7AM170</v>
          </cell>
        </row>
        <row r="661">
          <cell r="A661" t="str">
            <v>林心怡</v>
          </cell>
        </row>
        <row r="661">
          <cell r="C661" t="str">
            <v>7AM174</v>
          </cell>
        </row>
        <row r="662">
          <cell r="A662" t="str">
            <v>张新蕾</v>
          </cell>
        </row>
        <row r="662">
          <cell r="C662" t="str">
            <v>7AM205</v>
          </cell>
        </row>
        <row r="663">
          <cell r="A663" t="str">
            <v>陆李平</v>
          </cell>
        </row>
        <row r="663">
          <cell r="C663" t="str">
            <v>7AO356</v>
          </cell>
        </row>
        <row r="664">
          <cell r="A664" t="str">
            <v>谢淑媛</v>
          </cell>
        </row>
        <row r="664">
          <cell r="C664" t="str">
            <v>7AO362</v>
          </cell>
        </row>
        <row r="665">
          <cell r="A665" t="str">
            <v>裘佳存</v>
          </cell>
        </row>
        <row r="665">
          <cell r="C665" t="str">
            <v>7AO002</v>
          </cell>
        </row>
        <row r="666">
          <cell r="A666" t="str">
            <v>应耀哲</v>
          </cell>
        </row>
        <row r="666">
          <cell r="C666" t="str">
            <v>7AO003</v>
          </cell>
        </row>
        <row r="667">
          <cell r="A667" t="str">
            <v>刘晨阳</v>
          </cell>
        </row>
        <row r="667">
          <cell r="C667" t="str">
            <v>7AO225</v>
          </cell>
        </row>
        <row r="668">
          <cell r="A668" t="str">
            <v>卢德宇</v>
          </cell>
        </row>
        <row r="668">
          <cell r="C668" t="str">
            <v>7AO231</v>
          </cell>
        </row>
        <row r="669">
          <cell r="A669" t="str">
            <v>武紫霁</v>
          </cell>
        </row>
        <row r="669">
          <cell r="C669" t="str">
            <v>7AO245</v>
          </cell>
        </row>
        <row r="670">
          <cell r="A670" t="str">
            <v>余琦</v>
          </cell>
        </row>
        <row r="670">
          <cell r="C670" t="str">
            <v>7AO252</v>
          </cell>
        </row>
        <row r="671">
          <cell r="A671" t="str">
            <v>廖何童</v>
          </cell>
          <cell r="B671" t="str">
            <v>卓越中心</v>
          </cell>
          <cell r="C671" t="str">
            <v>7AO455</v>
          </cell>
        </row>
        <row r="672">
          <cell r="A672" t="str">
            <v>周德璞</v>
          </cell>
        </row>
        <row r="672">
          <cell r="C672">
            <v>623012</v>
          </cell>
        </row>
        <row r="673">
          <cell r="A673" t="str">
            <v>何洁</v>
          </cell>
        </row>
        <row r="673">
          <cell r="C673">
            <v>623042</v>
          </cell>
        </row>
        <row r="674">
          <cell r="A674" t="str">
            <v>黄李欣</v>
          </cell>
        </row>
        <row r="674">
          <cell r="C674" t="str">
            <v>732L57</v>
          </cell>
        </row>
        <row r="675">
          <cell r="A675" t="str">
            <v>王婷婷5</v>
          </cell>
        </row>
        <row r="675">
          <cell r="C675" t="str">
            <v>732L94</v>
          </cell>
        </row>
        <row r="676">
          <cell r="A676" t="str">
            <v>扎西卓玛</v>
          </cell>
        </row>
        <row r="676">
          <cell r="C676" t="str">
            <v>733L60</v>
          </cell>
        </row>
        <row r="677">
          <cell r="A677" t="str">
            <v>曲珍</v>
          </cell>
        </row>
        <row r="677">
          <cell r="C677" t="str">
            <v>733L57</v>
          </cell>
        </row>
        <row r="678">
          <cell r="A678" t="str">
            <v>达珍</v>
          </cell>
        </row>
        <row r="678">
          <cell r="C678" t="str">
            <v>733L58</v>
          </cell>
        </row>
        <row r="679">
          <cell r="A679" t="str">
            <v>郑伊茹</v>
          </cell>
        </row>
        <row r="679">
          <cell r="C679" t="str">
            <v>7AM363</v>
          </cell>
        </row>
        <row r="680">
          <cell r="A680" t="str">
            <v>臧旗超</v>
          </cell>
        </row>
        <row r="680">
          <cell r="C680" t="str">
            <v>7AM247</v>
          </cell>
        </row>
        <row r="681">
          <cell r="A681" t="str">
            <v>胡石云</v>
          </cell>
        </row>
        <row r="681">
          <cell r="C681" t="str">
            <v>7AM248</v>
          </cell>
        </row>
        <row r="682">
          <cell r="A682" t="str">
            <v>王伊宁</v>
          </cell>
        </row>
        <row r="682">
          <cell r="C682" t="str">
            <v>7AM249</v>
          </cell>
        </row>
        <row r="683">
          <cell r="A683" t="str">
            <v>詹思玉</v>
          </cell>
        </row>
        <row r="683">
          <cell r="C683" t="str">
            <v>7AM250</v>
          </cell>
        </row>
        <row r="684">
          <cell r="A684" t="str">
            <v>武文强</v>
          </cell>
        </row>
        <row r="684">
          <cell r="C684" t="str">
            <v>7AO291</v>
          </cell>
        </row>
        <row r="685">
          <cell r="A685" t="str">
            <v>宣宁宁</v>
          </cell>
        </row>
        <row r="685">
          <cell r="C685" t="str">
            <v>7AO292</v>
          </cell>
        </row>
        <row r="686">
          <cell r="A686" t="str">
            <v>杨玉琪</v>
          </cell>
        </row>
        <row r="686">
          <cell r="C686" t="str">
            <v>7AO293</v>
          </cell>
        </row>
        <row r="687">
          <cell r="A687" t="str">
            <v>董旭彬</v>
          </cell>
        </row>
        <row r="687">
          <cell r="C687">
            <v>121022</v>
          </cell>
        </row>
        <row r="688">
          <cell r="A688" t="str">
            <v>胡忠耀</v>
          </cell>
        </row>
        <row r="688">
          <cell r="C688" t="str">
            <v>729L79</v>
          </cell>
        </row>
        <row r="689">
          <cell r="A689" t="str">
            <v>陆英杰</v>
          </cell>
        </row>
        <row r="689">
          <cell r="C689" t="str">
            <v>7AM385</v>
          </cell>
        </row>
        <row r="690">
          <cell r="A690" t="str">
            <v>陈泽</v>
          </cell>
        </row>
        <row r="690">
          <cell r="C690" t="str">
            <v>7AM240</v>
          </cell>
        </row>
        <row r="691">
          <cell r="A691" t="str">
            <v>韩铖</v>
          </cell>
        </row>
        <row r="691">
          <cell r="C691" t="str">
            <v>7AM266</v>
          </cell>
        </row>
        <row r="692">
          <cell r="A692" t="str">
            <v>潘智博</v>
          </cell>
        </row>
        <row r="692">
          <cell r="C692" t="str">
            <v>7AO314</v>
          </cell>
        </row>
        <row r="693">
          <cell r="A693" t="str">
            <v>谢昌楠</v>
          </cell>
        </row>
        <row r="693">
          <cell r="C693">
            <v>623028</v>
          </cell>
        </row>
        <row r="694">
          <cell r="A694" t="str">
            <v>潘如璐</v>
          </cell>
        </row>
        <row r="694">
          <cell r="C694">
            <v>623023</v>
          </cell>
        </row>
        <row r="695">
          <cell r="A695" t="str">
            <v>樊心芮</v>
          </cell>
        </row>
        <row r="695">
          <cell r="C695" t="str">
            <v>732L48</v>
          </cell>
        </row>
        <row r="696">
          <cell r="A696" t="str">
            <v>林鑫炜</v>
          </cell>
        </row>
        <row r="696">
          <cell r="C696" t="str">
            <v>732L71</v>
          </cell>
        </row>
        <row r="697">
          <cell r="A697" t="str">
            <v>吴恩泽</v>
          </cell>
        </row>
        <row r="697">
          <cell r="C697" t="str">
            <v>732L96</v>
          </cell>
        </row>
        <row r="698">
          <cell r="A698" t="str">
            <v>吴昊4</v>
          </cell>
        </row>
        <row r="698">
          <cell r="C698" t="str">
            <v>732L97</v>
          </cell>
        </row>
        <row r="699">
          <cell r="A699" t="str">
            <v>郑文清</v>
          </cell>
        </row>
        <row r="699">
          <cell r="C699" t="str">
            <v>733L27</v>
          </cell>
        </row>
        <row r="700">
          <cell r="A700" t="str">
            <v>赵婉意</v>
          </cell>
        </row>
        <row r="700">
          <cell r="C700">
            <v>623032</v>
          </cell>
        </row>
        <row r="701">
          <cell r="A701" t="str">
            <v>吴继延</v>
          </cell>
        </row>
        <row r="701">
          <cell r="C701" t="str">
            <v>7AM383</v>
          </cell>
        </row>
        <row r="702">
          <cell r="A702" t="str">
            <v>姜雪</v>
          </cell>
        </row>
        <row r="702">
          <cell r="C702" t="str">
            <v>7AM326</v>
          </cell>
        </row>
        <row r="703">
          <cell r="A703" t="str">
            <v>宋思琦</v>
          </cell>
        </row>
        <row r="703">
          <cell r="C703" t="str">
            <v>7AM330</v>
          </cell>
        </row>
        <row r="704">
          <cell r="A704" t="str">
            <v>赵婉意</v>
          </cell>
        </row>
        <row r="704">
          <cell r="C704">
            <v>623032</v>
          </cell>
        </row>
        <row r="705">
          <cell r="A705" t="str">
            <v>陈映妤</v>
          </cell>
        </row>
        <row r="705">
          <cell r="C705" t="str">
            <v>733L36</v>
          </cell>
        </row>
        <row r="706">
          <cell r="A706" t="str">
            <v>陈训泽</v>
          </cell>
        </row>
        <row r="706">
          <cell r="C706" t="str">
            <v>732L39</v>
          </cell>
        </row>
        <row r="707">
          <cell r="A707" t="str">
            <v>苏芬芬</v>
          </cell>
        </row>
        <row r="707">
          <cell r="C707" t="str">
            <v>727L87</v>
          </cell>
        </row>
        <row r="708">
          <cell r="A708" t="str">
            <v>卓白雪</v>
          </cell>
        </row>
        <row r="708">
          <cell r="C708" t="str">
            <v>727L82</v>
          </cell>
        </row>
        <row r="709">
          <cell r="A709" t="str">
            <v>郑普</v>
          </cell>
        </row>
        <row r="709">
          <cell r="C709" t="str">
            <v>730L63</v>
          </cell>
        </row>
        <row r="710">
          <cell r="A710" t="str">
            <v>李彩芳</v>
          </cell>
        </row>
        <row r="710">
          <cell r="C710" t="str">
            <v>729L85</v>
          </cell>
        </row>
        <row r="711">
          <cell r="A711" t="str">
            <v>钱欣茹</v>
          </cell>
        </row>
        <row r="711">
          <cell r="C711" t="str">
            <v>730L19</v>
          </cell>
        </row>
        <row r="712">
          <cell r="A712" t="str">
            <v>陈梓宁</v>
          </cell>
        </row>
        <row r="712">
          <cell r="C712" t="str">
            <v>730L77</v>
          </cell>
        </row>
        <row r="713">
          <cell r="A713" t="str">
            <v>王庆格</v>
          </cell>
        </row>
        <row r="713">
          <cell r="C713" t="str">
            <v>730L28</v>
          </cell>
        </row>
        <row r="714">
          <cell r="A714" t="str">
            <v>谢雅洁</v>
          </cell>
        </row>
        <row r="714">
          <cell r="C714" t="str">
            <v>730L42</v>
          </cell>
        </row>
        <row r="715">
          <cell r="A715" t="str">
            <v>余明泉</v>
          </cell>
        </row>
        <row r="715">
          <cell r="C715" t="str">
            <v>730L54</v>
          </cell>
        </row>
        <row r="716">
          <cell r="A716" t="str">
            <v>曾青青</v>
          </cell>
        </row>
        <row r="716">
          <cell r="C716" t="str">
            <v>729L59</v>
          </cell>
        </row>
        <row r="717">
          <cell r="A717" t="str">
            <v>许家辉</v>
          </cell>
        </row>
        <row r="717">
          <cell r="C717" t="str">
            <v>7AM379</v>
          </cell>
        </row>
        <row r="718">
          <cell r="A718" t="str">
            <v>周雪花</v>
          </cell>
        </row>
        <row r="718">
          <cell r="C718" t="str">
            <v>7AM163</v>
          </cell>
        </row>
        <row r="719">
          <cell r="A719" t="str">
            <v>沈彪</v>
          </cell>
        </row>
        <row r="719">
          <cell r="C719" t="str">
            <v>7AM175</v>
          </cell>
        </row>
        <row r="720">
          <cell r="A720" t="str">
            <v>王彬钟</v>
          </cell>
        </row>
        <row r="720">
          <cell r="C720" t="str">
            <v>7AM180</v>
          </cell>
        </row>
        <row r="721">
          <cell r="A721" t="str">
            <v>陈洁</v>
          </cell>
        </row>
        <row r="721">
          <cell r="C721" t="str">
            <v>7AM184</v>
          </cell>
        </row>
        <row r="722">
          <cell r="A722" t="str">
            <v>陈洪</v>
          </cell>
        </row>
        <row r="722">
          <cell r="C722" t="str">
            <v>7AO045</v>
          </cell>
        </row>
        <row r="723">
          <cell r="A723" t="str">
            <v>杨凯乾</v>
          </cell>
        </row>
        <row r="723">
          <cell r="C723" t="str">
            <v>7AO059</v>
          </cell>
        </row>
        <row r="724">
          <cell r="A724" t="str">
            <v>刘依</v>
          </cell>
        </row>
        <row r="724">
          <cell r="C724" t="str">
            <v>7AO227</v>
          </cell>
        </row>
        <row r="725">
          <cell r="A725" t="str">
            <v>徐淑瑶</v>
          </cell>
        </row>
        <row r="725">
          <cell r="C725" t="str">
            <v>7AO248</v>
          </cell>
        </row>
        <row r="726">
          <cell r="A726" t="str">
            <v>方哲</v>
          </cell>
        </row>
        <row r="726">
          <cell r="C726" t="str">
            <v>732L50</v>
          </cell>
        </row>
        <row r="727">
          <cell r="A727" t="str">
            <v>齐帆</v>
          </cell>
        </row>
        <row r="727">
          <cell r="C727" t="str">
            <v>732L83</v>
          </cell>
        </row>
        <row r="728">
          <cell r="A728" t="str">
            <v>金尤凯</v>
          </cell>
        </row>
        <row r="728">
          <cell r="C728" t="str">
            <v>7AM166</v>
          </cell>
        </row>
        <row r="729">
          <cell r="A729" t="str">
            <v>罗燕</v>
          </cell>
        </row>
        <row r="729">
          <cell r="C729" t="str">
            <v>7AM167</v>
          </cell>
        </row>
        <row r="730">
          <cell r="A730" t="str">
            <v>袁欣迪</v>
          </cell>
        </row>
        <row r="730">
          <cell r="C730" t="str">
            <v>7AM178</v>
          </cell>
        </row>
        <row r="731">
          <cell r="A731" t="str">
            <v>李淑敏</v>
          </cell>
        </row>
        <row r="731">
          <cell r="C731">
            <v>623009</v>
          </cell>
        </row>
        <row r="732">
          <cell r="A732" t="str">
            <v>苏立晃</v>
          </cell>
        </row>
        <row r="732">
          <cell r="C732">
            <v>623010</v>
          </cell>
        </row>
        <row r="733">
          <cell r="A733" t="str">
            <v>屠卓隆</v>
          </cell>
        </row>
        <row r="733">
          <cell r="C733">
            <v>121034</v>
          </cell>
        </row>
        <row r="734">
          <cell r="A734" t="str">
            <v>郦佳男</v>
          </cell>
        </row>
        <row r="734">
          <cell r="C734" t="str">
            <v>7AM267</v>
          </cell>
        </row>
        <row r="735">
          <cell r="A735" t="str">
            <v>陈格尔</v>
          </cell>
        </row>
        <row r="735">
          <cell r="C735" t="str">
            <v>7AO297</v>
          </cell>
        </row>
        <row r="736">
          <cell r="A736" t="str">
            <v>周一楠</v>
          </cell>
        </row>
        <row r="736">
          <cell r="C736" t="str">
            <v>7AO022</v>
          </cell>
        </row>
        <row r="737">
          <cell r="A737" t="str">
            <v>行朕萩</v>
          </cell>
        </row>
        <row r="737">
          <cell r="C737" t="str">
            <v>7AO029</v>
          </cell>
        </row>
        <row r="738">
          <cell r="A738" t="str">
            <v>傅家栋</v>
          </cell>
        </row>
        <row r="738">
          <cell r="C738" t="str">
            <v>7AO304</v>
          </cell>
        </row>
        <row r="739">
          <cell r="A739" t="str">
            <v>胡小伟</v>
          </cell>
        </row>
        <row r="739">
          <cell r="C739" t="str">
            <v>7AO310</v>
          </cell>
        </row>
        <row r="740">
          <cell r="A740" t="str">
            <v>毛灵波</v>
          </cell>
        </row>
        <row r="740">
          <cell r="C740" t="str">
            <v>7AO313</v>
          </cell>
        </row>
        <row r="741">
          <cell r="A741" t="str">
            <v>王佳乐</v>
          </cell>
        </row>
        <row r="741">
          <cell r="C741" t="str">
            <v>7AO319</v>
          </cell>
        </row>
        <row r="742">
          <cell r="A742" t="str">
            <v>徐凡杰</v>
          </cell>
        </row>
        <row r="742">
          <cell r="C742" t="str">
            <v>7AO326</v>
          </cell>
        </row>
        <row r="743">
          <cell r="A743" t="str">
            <v>杨索</v>
          </cell>
        </row>
        <row r="743">
          <cell r="C743" t="str">
            <v>7AO024</v>
          </cell>
        </row>
        <row r="744">
          <cell r="A744" t="str">
            <v>周钰</v>
          </cell>
        </row>
        <row r="744">
          <cell r="C744" t="str">
            <v>7AM257</v>
          </cell>
        </row>
        <row r="745">
          <cell r="A745" t="str">
            <v>陈显武</v>
          </cell>
        </row>
        <row r="745">
          <cell r="C745">
            <v>623025</v>
          </cell>
        </row>
        <row r="746">
          <cell r="A746" t="str">
            <v>陈一鹏</v>
          </cell>
        </row>
        <row r="746">
          <cell r="C746" t="str">
            <v>732L40</v>
          </cell>
        </row>
        <row r="747">
          <cell r="A747" t="str">
            <v>黄辰昊</v>
          </cell>
        </row>
        <row r="747">
          <cell r="C747" t="str">
            <v>732L56</v>
          </cell>
        </row>
        <row r="748">
          <cell r="A748" t="str">
            <v>叶朋朋</v>
          </cell>
        </row>
        <row r="748">
          <cell r="C748" t="str">
            <v>733L14</v>
          </cell>
        </row>
        <row r="749">
          <cell r="A749" t="str">
            <v>张安琪</v>
          </cell>
        </row>
        <row r="749">
          <cell r="C749">
            <v>621020</v>
          </cell>
        </row>
        <row r="750">
          <cell r="A750" t="str">
            <v>郑思思1</v>
          </cell>
        </row>
        <row r="750">
          <cell r="C750">
            <v>621019</v>
          </cell>
        </row>
        <row r="751">
          <cell r="A751" t="str">
            <v>李佳男</v>
          </cell>
        </row>
        <row r="751">
          <cell r="C751" t="str">
            <v>727L78</v>
          </cell>
        </row>
        <row r="752">
          <cell r="A752" t="str">
            <v>林心如</v>
          </cell>
        </row>
        <row r="752">
          <cell r="C752" t="str">
            <v>7AM299</v>
          </cell>
        </row>
        <row r="753">
          <cell r="A753" t="str">
            <v>王鸿波</v>
          </cell>
        </row>
        <row r="753">
          <cell r="C753" t="str">
            <v>7AO361</v>
          </cell>
        </row>
        <row r="754">
          <cell r="A754" t="str">
            <v>张忠威</v>
          </cell>
        </row>
        <row r="754">
          <cell r="C754" t="str">
            <v>733L22</v>
          </cell>
        </row>
        <row r="755">
          <cell r="A755" t="str">
            <v>钱元晨</v>
          </cell>
        </row>
        <row r="755">
          <cell r="C755" t="str">
            <v>727L70</v>
          </cell>
        </row>
        <row r="756">
          <cell r="A756" t="str">
            <v>周宇婕</v>
          </cell>
        </row>
        <row r="756">
          <cell r="C756" t="str">
            <v>727L72</v>
          </cell>
        </row>
        <row r="757">
          <cell r="A757" t="str">
            <v>张洋洋</v>
          </cell>
        </row>
        <row r="757">
          <cell r="C757" t="str">
            <v>727L71</v>
          </cell>
        </row>
        <row r="758">
          <cell r="A758" t="str">
            <v>丁函超</v>
          </cell>
        </row>
        <row r="758">
          <cell r="C758" t="str">
            <v>729L69</v>
          </cell>
        </row>
        <row r="759">
          <cell r="A759" t="str">
            <v>林丹雅</v>
          </cell>
        </row>
        <row r="759">
          <cell r="C759" t="str">
            <v>729L94</v>
          </cell>
        </row>
        <row r="760">
          <cell r="A760" t="str">
            <v>吴忠友</v>
          </cell>
        </row>
        <row r="760">
          <cell r="C760" t="str">
            <v>730L38</v>
          </cell>
        </row>
        <row r="761">
          <cell r="A761" t="str">
            <v>章碧雪</v>
          </cell>
        </row>
        <row r="761">
          <cell r="C761" t="str">
            <v>730L59</v>
          </cell>
        </row>
        <row r="762">
          <cell r="A762" t="str">
            <v>周紫馨</v>
          </cell>
        </row>
        <row r="762">
          <cell r="C762" t="str">
            <v>730L69</v>
          </cell>
        </row>
        <row r="763">
          <cell r="A763" t="str">
            <v>廖利民</v>
          </cell>
        </row>
        <row r="763">
          <cell r="C763" t="str">
            <v>729L92</v>
          </cell>
        </row>
        <row r="764">
          <cell r="A764" t="str">
            <v>刘佳丽</v>
          </cell>
        </row>
        <row r="764">
          <cell r="C764" t="str">
            <v>730L01</v>
          </cell>
        </row>
        <row r="765">
          <cell r="A765" t="str">
            <v>王海鸥2</v>
          </cell>
        </row>
        <row r="765">
          <cell r="C765" t="str">
            <v>730L24</v>
          </cell>
        </row>
        <row r="766">
          <cell r="A766" t="str">
            <v>温在份</v>
          </cell>
        </row>
        <row r="766">
          <cell r="C766" t="str">
            <v>730L35</v>
          </cell>
        </row>
        <row r="767">
          <cell r="A767" t="str">
            <v>曹子欣</v>
          </cell>
        </row>
        <row r="767">
          <cell r="C767" t="str">
            <v>7AM341</v>
          </cell>
        </row>
        <row r="768">
          <cell r="A768" t="str">
            <v>王邱恬</v>
          </cell>
        </row>
        <row r="768">
          <cell r="C768" t="str">
            <v>7AM342</v>
          </cell>
        </row>
        <row r="769">
          <cell r="A769" t="str">
            <v>许文杰</v>
          </cell>
        </row>
        <row r="769">
          <cell r="C769" t="str">
            <v>7AM343</v>
          </cell>
        </row>
        <row r="770">
          <cell r="A770" t="str">
            <v>袁乐萍</v>
          </cell>
        </row>
        <row r="770">
          <cell r="C770" t="str">
            <v>7AM344</v>
          </cell>
        </row>
        <row r="771">
          <cell r="A771" t="str">
            <v>吴冰洁</v>
          </cell>
        </row>
        <row r="771">
          <cell r="C771" t="str">
            <v>7AM345</v>
          </cell>
        </row>
        <row r="772">
          <cell r="A772" t="str">
            <v>吴芷薇</v>
          </cell>
        </row>
        <row r="772">
          <cell r="C772" t="str">
            <v>7AM346</v>
          </cell>
        </row>
        <row r="773">
          <cell r="A773" t="str">
            <v>黄良夫</v>
          </cell>
        </row>
        <row r="773">
          <cell r="C773" t="str">
            <v>7AO392</v>
          </cell>
        </row>
        <row r="774">
          <cell r="A774" t="str">
            <v>黄雅洁</v>
          </cell>
        </row>
        <row r="774">
          <cell r="C774" t="str">
            <v>7AO393</v>
          </cell>
        </row>
        <row r="775">
          <cell r="A775" t="str">
            <v>姚慧玉</v>
          </cell>
        </row>
        <row r="775">
          <cell r="C775" t="str">
            <v>7AO394</v>
          </cell>
        </row>
        <row r="776">
          <cell r="A776" t="str">
            <v>陈曼丽</v>
          </cell>
        </row>
        <row r="776">
          <cell r="C776" t="str">
            <v>732L35</v>
          </cell>
        </row>
        <row r="777">
          <cell r="A777" t="str">
            <v>陈奕君</v>
          </cell>
        </row>
        <row r="777">
          <cell r="C777" t="str">
            <v>732L41</v>
          </cell>
        </row>
        <row r="778">
          <cell r="A778" t="str">
            <v>戴余杰</v>
          </cell>
        </row>
        <row r="778">
          <cell r="C778" t="str">
            <v>732L44</v>
          </cell>
        </row>
        <row r="779">
          <cell r="A779" t="str">
            <v>董竞</v>
          </cell>
        </row>
        <row r="779">
          <cell r="C779" t="str">
            <v>732L46</v>
          </cell>
        </row>
        <row r="780">
          <cell r="A780" t="str">
            <v>范梁贞</v>
          </cell>
        </row>
        <row r="780">
          <cell r="C780" t="str">
            <v>732L49</v>
          </cell>
        </row>
        <row r="781">
          <cell r="A781" t="str">
            <v>梅之寒</v>
          </cell>
        </row>
        <row r="781">
          <cell r="C781" t="str">
            <v>732L77</v>
          </cell>
        </row>
        <row r="782">
          <cell r="A782" t="str">
            <v>潘俊杰2</v>
          </cell>
        </row>
        <row r="782">
          <cell r="C782" t="str">
            <v>732L81</v>
          </cell>
        </row>
        <row r="783">
          <cell r="A783" t="str">
            <v>王婷婷4</v>
          </cell>
        </row>
        <row r="783">
          <cell r="C783" t="str">
            <v>732L93</v>
          </cell>
        </row>
        <row r="784">
          <cell r="A784" t="str">
            <v>徐则遥</v>
          </cell>
        </row>
        <row r="784">
          <cell r="C784" t="str">
            <v>733L06</v>
          </cell>
        </row>
        <row r="785">
          <cell r="A785" t="str">
            <v>叶少政</v>
          </cell>
        </row>
        <row r="785">
          <cell r="C785" t="str">
            <v>733L15</v>
          </cell>
        </row>
        <row r="786">
          <cell r="A786" t="str">
            <v>尤修洋</v>
          </cell>
        </row>
        <row r="786">
          <cell r="C786" t="str">
            <v>733L17</v>
          </cell>
        </row>
        <row r="787">
          <cell r="A787" t="str">
            <v>张振华2</v>
          </cell>
        </row>
        <row r="787">
          <cell r="C787" t="str">
            <v>733L21</v>
          </cell>
        </row>
        <row r="788">
          <cell r="A788" t="str">
            <v>郑慧慧2</v>
          </cell>
        </row>
        <row r="788">
          <cell r="C788" t="str">
            <v>733L24</v>
          </cell>
        </row>
        <row r="789">
          <cell r="A789" t="str">
            <v>周桦</v>
          </cell>
        </row>
        <row r="789">
          <cell r="C789" t="str">
            <v>733L31</v>
          </cell>
        </row>
        <row r="790">
          <cell r="A790" t="str">
            <v>朱莹莹2</v>
          </cell>
        </row>
        <row r="790">
          <cell r="C790" t="str">
            <v>733L35</v>
          </cell>
        </row>
        <row r="791">
          <cell r="A791" t="str">
            <v>刘思文</v>
          </cell>
        </row>
        <row r="791">
          <cell r="C791">
            <v>923088</v>
          </cell>
        </row>
        <row r="792">
          <cell r="A792" t="str">
            <v>郑浩1</v>
          </cell>
        </row>
        <row r="792">
          <cell r="C792" t="str">
            <v>727L57</v>
          </cell>
        </row>
        <row r="793">
          <cell r="A793" t="str">
            <v>黄璜</v>
          </cell>
        </row>
        <row r="793">
          <cell r="C793" t="str">
            <v>729L80</v>
          </cell>
        </row>
        <row r="794">
          <cell r="A794" t="str">
            <v>王文进</v>
          </cell>
        </row>
        <row r="794">
          <cell r="C794" t="str">
            <v>730L31</v>
          </cell>
        </row>
        <row r="795">
          <cell r="A795" t="str">
            <v>卢立浩</v>
          </cell>
        </row>
        <row r="795">
          <cell r="C795" t="str">
            <v>730L04</v>
          </cell>
        </row>
        <row r="796">
          <cell r="A796" t="str">
            <v>陈帅男</v>
          </cell>
        </row>
        <row r="796">
          <cell r="C796" t="str">
            <v>7AM381</v>
          </cell>
        </row>
        <row r="797">
          <cell r="A797" t="str">
            <v>陈梦姣</v>
          </cell>
        </row>
        <row r="797">
          <cell r="C797" t="str">
            <v>7AM297</v>
          </cell>
        </row>
        <row r="798">
          <cell r="A798" t="str">
            <v>刘茜</v>
          </cell>
        </row>
        <row r="798">
          <cell r="C798" t="str">
            <v>7AM298</v>
          </cell>
        </row>
        <row r="799">
          <cell r="A799" t="str">
            <v>费益娇</v>
          </cell>
        </row>
        <row r="799">
          <cell r="C799" t="str">
            <v>7AO347</v>
          </cell>
        </row>
        <row r="800">
          <cell r="A800" t="str">
            <v>黄泽楚</v>
          </cell>
        </row>
        <row r="800">
          <cell r="C800" t="str">
            <v>7AO348</v>
          </cell>
        </row>
        <row r="801">
          <cell r="A801" t="str">
            <v>厉茹洁</v>
          </cell>
        </row>
        <row r="801">
          <cell r="C801" t="str">
            <v>7AO349</v>
          </cell>
        </row>
        <row r="802">
          <cell r="A802" t="str">
            <v>茹逸雨</v>
          </cell>
        </row>
        <row r="802">
          <cell r="C802" t="str">
            <v>7AO350</v>
          </cell>
        </row>
        <row r="803">
          <cell r="A803" t="str">
            <v>杨煜锋</v>
          </cell>
        </row>
        <row r="803">
          <cell r="C803" t="str">
            <v>7AO351</v>
          </cell>
        </row>
        <row r="804">
          <cell r="A804" t="str">
            <v>俞鑫茹</v>
          </cell>
        </row>
        <row r="804">
          <cell r="C804" t="str">
            <v>7AO352</v>
          </cell>
        </row>
        <row r="805">
          <cell r="A805" t="str">
            <v>周挺锋</v>
          </cell>
        </row>
        <row r="805">
          <cell r="C805" t="str">
            <v>7AO353</v>
          </cell>
        </row>
        <row r="806">
          <cell r="A806" t="str">
            <v>李洁3</v>
          </cell>
        </row>
        <row r="806">
          <cell r="C806" t="str">
            <v>732L66</v>
          </cell>
        </row>
        <row r="807">
          <cell r="A807" t="str">
            <v>杨安琦</v>
          </cell>
        </row>
        <row r="807">
          <cell r="C807" t="str">
            <v>733L11</v>
          </cell>
        </row>
        <row r="808">
          <cell r="A808" t="str">
            <v>赵美佳</v>
          </cell>
        </row>
        <row r="808">
          <cell r="C808" t="str">
            <v>733L23</v>
          </cell>
        </row>
        <row r="809">
          <cell r="A809" t="str">
            <v>钟正楼</v>
          </cell>
        </row>
        <row r="809">
          <cell r="C809" t="str">
            <v>733L30</v>
          </cell>
        </row>
        <row r="810">
          <cell r="A810" t="str">
            <v>项昱程</v>
          </cell>
        </row>
        <row r="810">
          <cell r="C810">
            <v>121027</v>
          </cell>
        </row>
        <row r="811">
          <cell r="A811" t="str">
            <v>吕昊阳</v>
          </cell>
        </row>
        <row r="811">
          <cell r="C811" t="str">
            <v>7AM366</v>
          </cell>
        </row>
        <row r="812">
          <cell r="A812" t="str">
            <v>陆以乔</v>
          </cell>
        </row>
        <row r="812">
          <cell r="C812" t="str">
            <v>7AM371</v>
          </cell>
        </row>
        <row r="813">
          <cell r="A813" t="str">
            <v>蔡众明</v>
          </cell>
        </row>
        <row r="813">
          <cell r="C813" t="str">
            <v>7AM405</v>
          </cell>
        </row>
        <row r="814">
          <cell r="A814" t="str">
            <v>潘侃</v>
          </cell>
        </row>
        <row r="814">
          <cell r="C814" t="str">
            <v>7AO047</v>
          </cell>
        </row>
        <row r="815">
          <cell r="A815" t="str">
            <v>王高毅</v>
          </cell>
        </row>
        <row r="815">
          <cell r="C815" t="str">
            <v>7AO318</v>
          </cell>
        </row>
        <row r="816">
          <cell r="A816" t="str">
            <v>赵婉意</v>
          </cell>
        </row>
        <row r="816">
          <cell r="C816">
            <v>623032</v>
          </cell>
        </row>
        <row r="817">
          <cell r="A817" t="str">
            <v>厉灵妍</v>
          </cell>
        </row>
        <row r="817">
          <cell r="C817" t="str">
            <v>727L59</v>
          </cell>
        </row>
        <row r="818">
          <cell r="A818" t="str">
            <v>谢佳庚</v>
          </cell>
        </row>
        <row r="818">
          <cell r="C818" t="str">
            <v>7AM339</v>
          </cell>
        </row>
        <row r="819">
          <cell r="A819" t="str">
            <v>云旦加措</v>
          </cell>
        </row>
        <row r="819">
          <cell r="C819" t="str">
            <v>729L35</v>
          </cell>
        </row>
        <row r="820">
          <cell r="A820" t="str">
            <v>廖红兵</v>
          </cell>
        </row>
        <row r="820">
          <cell r="C820" t="str">
            <v>7AM362</v>
          </cell>
        </row>
        <row r="821">
          <cell r="A821" t="str">
            <v>岑威</v>
          </cell>
        </row>
        <row r="821">
          <cell r="C821" t="str">
            <v>7AM386</v>
          </cell>
        </row>
        <row r="822">
          <cell r="A822" t="str">
            <v>陈雪娇</v>
          </cell>
        </row>
        <row r="822">
          <cell r="C822" t="str">
            <v>7AM254</v>
          </cell>
        </row>
        <row r="823">
          <cell r="A823" t="str">
            <v>周禹宸</v>
          </cell>
        </row>
        <row r="823">
          <cell r="C823" t="str">
            <v>7AM263</v>
          </cell>
        </row>
        <row r="824">
          <cell r="A824" t="str">
            <v>郑旭志</v>
          </cell>
        </row>
        <row r="824">
          <cell r="C824" t="str">
            <v>7AM271</v>
          </cell>
        </row>
        <row r="825">
          <cell r="A825" t="str">
            <v>董泽涛</v>
          </cell>
        </row>
        <row r="825">
          <cell r="C825" t="str">
            <v>7AM289</v>
          </cell>
        </row>
        <row r="826">
          <cell r="A826" t="str">
            <v>胡骏浩</v>
          </cell>
        </row>
        <row r="826">
          <cell r="C826" t="str">
            <v>7AO027</v>
          </cell>
        </row>
        <row r="827">
          <cell r="A827" t="str">
            <v>黄明智</v>
          </cell>
        </row>
        <row r="827">
          <cell r="C827" t="str">
            <v>7AO308</v>
          </cell>
        </row>
        <row r="828">
          <cell r="A828" t="str">
            <v>孙忱</v>
          </cell>
        </row>
        <row r="828">
          <cell r="C828" t="str">
            <v>7AO317</v>
          </cell>
        </row>
        <row r="829">
          <cell r="A829" t="str">
            <v>王亮博</v>
          </cell>
        </row>
        <row r="829">
          <cell r="C829">
            <v>123006</v>
          </cell>
        </row>
        <row r="830">
          <cell r="A830" t="str">
            <v>陈世威</v>
          </cell>
        </row>
        <row r="830">
          <cell r="C830" t="str">
            <v>732L36</v>
          </cell>
        </row>
        <row r="831">
          <cell r="A831" t="str">
            <v>潘昊</v>
          </cell>
        </row>
        <row r="831">
          <cell r="C831">
            <v>121029</v>
          </cell>
        </row>
        <row r="832">
          <cell r="A832" t="str">
            <v>程倩倩</v>
          </cell>
        </row>
        <row r="832">
          <cell r="C832" t="str">
            <v>727L63</v>
          </cell>
        </row>
        <row r="833">
          <cell r="A833" t="str">
            <v>钱进富</v>
          </cell>
        </row>
        <row r="833">
          <cell r="C833">
            <v>121009</v>
          </cell>
        </row>
        <row r="834">
          <cell r="A834" t="str">
            <v>侯超尘</v>
          </cell>
        </row>
        <row r="834">
          <cell r="C834" t="str">
            <v>727L85</v>
          </cell>
        </row>
        <row r="835">
          <cell r="A835" t="str">
            <v>王强1</v>
          </cell>
        </row>
        <row r="835">
          <cell r="C835" t="str">
            <v>727L88</v>
          </cell>
        </row>
        <row r="836">
          <cell r="A836" t="str">
            <v>赵文博</v>
          </cell>
        </row>
        <row r="836">
          <cell r="C836" t="str">
            <v>728L11</v>
          </cell>
        </row>
        <row r="837">
          <cell r="A837" t="str">
            <v>吴婉玲</v>
          </cell>
        </row>
        <row r="837">
          <cell r="C837" t="str">
            <v>728L10</v>
          </cell>
        </row>
        <row r="838">
          <cell r="A838" t="str">
            <v>陈昌准</v>
          </cell>
        </row>
        <row r="838">
          <cell r="C838" t="str">
            <v>729L61</v>
          </cell>
        </row>
        <row r="839">
          <cell r="A839" t="str">
            <v>张锬</v>
          </cell>
        </row>
        <row r="839">
          <cell r="C839">
            <v>622009</v>
          </cell>
        </row>
        <row r="840">
          <cell r="A840" t="str">
            <v>戴张安</v>
          </cell>
        </row>
        <row r="840">
          <cell r="C840">
            <v>122079</v>
          </cell>
        </row>
        <row r="841">
          <cell r="A841" t="str">
            <v>陈温静</v>
          </cell>
        </row>
        <row r="841">
          <cell r="C841">
            <v>122070</v>
          </cell>
        </row>
        <row r="842">
          <cell r="A842" t="str">
            <v>格旦旺姆</v>
          </cell>
        </row>
        <row r="842">
          <cell r="C842" t="str">
            <v>729L29</v>
          </cell>
        </row>
        <row r="843">
          <cell r="A843" t="str">
            <v>拉姆次仁2</v>
          </cell>
        </row>
        <row r="843">
          <cell r="C843" t="str">
            <v>729L28</v>
          </cell>
        </row>
        <row r="844">
          <cell r="A844" t="str">
            <v>央青拉姆</v>
          </cell>
        </row>
        <row r="844">
          <cell r="C844" t="str">
            <v>729L33</v>
          </cell>
        </row>
        <row r="845">
          <cell r="A845" t="str">
            <v>顾恺尔</v>
          </cell>
        </row>
        <row r="845">
          <cell r="C845" t="str">
            <v>7AM367</v>
          </cell>
        </row>
        <row r="846">
          <cell r="A846" t="str">
            <v>林思诗</v>
          </cell>
        </row>
        <row r="846">
          <cell r="C846" t="str">
            <v>7AM369</v>
          </cell>
        </row>
        <row r="847">
          <cell r="A847" t="str">
            <v>邵心恬</v>
          </cell>
        </row>
        <row r="847">
          <cell r="C847" t="str">
            <v>7AM406</v>
          </cell>
        </row>
        <row r="848">
          <cell r="A848" t="str">
            <v>陈雨涵</v>
          </cell>
        </row>
        <row r="848">
          <cell r="C848" t="str">
            <v>7AM160</v>
          </cell>
        </row>
        <row r="849">
          <cell r="A849" t="str">
            <v>翁锣琪</v>
          </cell>
        </row>
        <row r="849">
          <cell r="C849" t="str">
            <v>7AM161</v>
          </cell>
        </row>
        <row r="850">
          <cell r="A850" t="str">
            <v>章赟杰</v>
          </cell>
        </row>
        <row r="850">
          <cell r="C850" t="str">
            <v>7AM195</v>
          </cell>
        </row>
        <row r="851">
          <cell r="A851" t="str">
            <v>曾榴威</v>
          </cell>
        </row>
        <row r="851">
          <cell r="C851" t="str">
            <v>7AM199</v>
          </cell>
        </row>
        <row r="852">
          <cell r="A852" t="str">
            <v>陈卓艳</v>
          </cell>
        </row>
        <row r="852">
          <cell r="C852" t="str">
            <v>7AM200</v>
          </cell>
        </row>
        <row r="853">
          <cell r="A853" t="str">
            <v>施三凌</v>
          </cell>
        </row>
        <row r="853">
          <cell r="C853" t="str">
            <v>7AM207</v>
          </cell>
        </row>
        <row r="854">
          <cell r="A854" t="str">
            <v>陆旭聪</v>
          </cell>
        </row>
        <row r="854">
          <cell r="C854" t="str">
            <v>7AM211</v>
          </cell>
        </row>
        <row r="855">
          <cell r="A855" t="str">
            <v>詹露倩</v>
          </cell>
        </row>
        <row r="855">
          <cell r="C855" t="str">
            <v>7AM214</v>
          </cell>
        </row>
        <row r="856">
          <cell r="A856" t="str">
            <v>孙依玲</v>
          </cell>
        </row>
        <row r="856">
          <cell r="C856" t="str">
            <v>7AM222</v>
          </cell>
        </row>
        <row r="857">
          <cell r="A857" t="str">
            <v>金伊丽</v>
          </cell>
        </row>
        <row r="857">
          <cell r="C857" t="str">
            <v>7AM236</v>
          </cell>
        </row>
        <row r="858">
          <cell r="A858" t="str">
            <v>陈明航</v>
          </cell>
        </row>
        <row r="858">
          <cell r="C858" t="str">
            <v>7AM284</v>
          </cell>
        </row>
        <row r="859">
          <cell r="A859" t="str">
            <v>梁先荣</v>
          </cell>
        </row>
        <row r="859">
          <cell r="C859" t="str">
            <v>7AM287</v>
          </cell>
        </row>
        <row r="860">
          <cell r="A860" t="str">
            <v>潘舒畅</v>
          </cell>
        </row>
        <row r="860">
          <cell r="C860" t="str">
            <v>7AO290</v>
          </cell>
        </row>
        <row r="861">
          <cell r="A861" t="str">
            <v>赵浩杰</v>
          </cell>
        </row>
        <row r="861">
          <cell r="C861" t="str">
            <v>7AO366</v>
          </cell>
        </row>
        <row r="862">
          <cell r="A862" t="str">
            <v>王莎燕</v>
          </cell>
        </row>
        <row r="862">
          <cell r="C862" t="str">
            <v>7AO016</v>
          </cell>
        </row>
        <row r="863">
          <cell r="A863" t="str">
            <v>傅钰洁</v>
          </cell>
        </row>
        <row r="863">
          <cell r="C863" t="str">
            <v>7AO214</v>
          </cell>
        </row>
        <row r="864">
          <cell r="A864" t="str">
            <v>邵睿寅</v>
          </cell>
        </row>
        <row r="864">
          <cell r="C864" t="str">
            <v>7AO236</v>
          </cell>
        </row>
        <row r="865">
          <cell r="A865" t="str">
            <v>邓萍</v>
          </cell>
        </row>
        <row r="865">
          <cell r="C865" t="str">
            <v>7AO062</v>
          </cell>
        </row>
        <row r="866">
          <cell r="A866" t="str">
            <v>李宗泽</v>
          </cell>
        </row>
        <row r="866">
          <cell r="C866" t="str">
            <v>7AO311</v>
          </cell>
        </row>
        <row r="867">
          <cell r="A867" t="str">
            <v>吴雪</v>
          </cell>
        </row>
        <row r="867">
          <cell r="C867" t="str">
            <v>7AO382</v>
          </cell>
        </row>
        <row r="868">
          <cell r="A868" t="str">
            <v>陈帆</v>
          </cell>
        </row>
        <row r="868">
          <cell r="C868" t="str">
            <v>732L31</v>
          </cell>
        </row>
        <row r="869">
          <cell r="A869" t="str">
            <v>吴静文</v>
          </cell>
        </row>
        <row r="869">
          <cell r="C869" t="str">
            <v>732L98</v>
          </cell>
        </row>
        <row r="870">
          <cell r="A870" t="str">
            <v>陈玲巧</v>
          </cell>
        </row>
        <row r="870">
          <cell r="C870" t="str">
            <v>7AK004</v>
          </cell>
        </row>
        <row r="871">
          <cell r="A871" t="str">
            <v>林涛涛</v>
          </cell>
        </row>
        <row r="871">
          <cell r="C871" t="str">
            <v>7AO281</v>
          </cell>
        </row>
        <row r="872">
          <cell r="A872" t="str">
            <v>卢立浩</v>
          </cell>
        </row>
        <row r="872">
          <cell r="C872" t="str">
            <v>730L04</v>
          </cell>
        </row>
        <row r="873">
          <cell r="A873" t="str">
            <v>任一辰</v>
          </cell>
          <cell r="B873" t="str">
            <v>727L31</v>
          </cell>
          <cell r="C873" t="str">
            <v>727L31</v>
          </cell>
        </row>
        <row r="874">
          <cell r="A874" t="str">
            <v>叶梦瑶</v>
          </cell>
          <cell r="B874" t="str">
            <v>727L30</v>
          </cell>
          <cell r="C874" t="str">
            <v>727L30</v>
          </cell>
        </row>
        <row r="875">
          <cell r="A875" t="str">
            <v>邵琳雅</v>
          </cell>
          <cell r="B875" t="str">
            <v>727L29</v>
          </cell>
          <cell r="C875" t="str">
            <v>727L29</v>
          </cell>
        </row>
        <row r="876">
          <cell r="A876" t="str">
            <v>江久曲珍</v>
          </cell>
          <cell r="B876" t="str">
            <v>727L18</v>
          </cell>
          <cell r="C876" t="str">
            <v>727L18</v>
          </cell>
        </row>
        <row r="877">
          <cell r="A877" t="str">
            <v>贾自强</v>
          </cell>
          <cell r="B877" t="str">
            <v>727L21</v>
          </cell>
          <cell r="C877" t="str">
            <v>727L21</v>
          </cell>
        </row>
        <row r="878">
          <cell r="A878" t="str">
            <v>扎拉次旦</v>
          </cell>
          <cell r="B878" t="str">
            <v>727L19</v>
          </cell>
          <cell r="C878" t="str">
            <v>727L19</v>
          </cell>
        </row>
        <row r="879">
          <cell r="A879" t="str">
            <v>其美旺姆</v>
          </cell>
          <cell r="B879" t="str">
            <v>727L20</v>
          </cell>
          <cell r="C879" t="str">
            <v>727L20</v>
          </cell>
        </row>
        <row r="880">
          <cell r="A880" t="str">
            <v>扎西平措</v>
          </cell>
          <cell r="B880" t="str">
            <v>727L23</v>
          </cell>
          <cell r="C880" t="str">
            <v>727L23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住培学员 在培学员排班表（所有人）请假等数据已更新到23.6"/>
      <sheetName val="住培学员 特殊情况汇总"/>
      <sheetName val="住培学员 附二、检生来我院短期轮转"/>
      <sheetName val="住培学员 外送学员（中医系统）"/>
      <sheetName val="住培学员 已结业人员名单"/>
      <sheetName val="住培学员 已中止、转培训基地人员名单+待办理手续名单"/>
    </sheetNames>
    <sheetDataSet>
      <sheetData sheetId="0">
        <row r="4">
          <cell r="F4" t="str">
            <v>终身码</v>
          </cell>
          <cell r="G4" t="str">
            <v>ID</v>
          </cell>
          <cell r="H4" t="str">
            <v>医师代码</v>
          </cell>
          <cell r="I4" t="str">
            <v>饭卡</v>
          </cell>
          <cell r="J4" t="str">
            <v>身份证号码</v>
          </cell>
          <cell r="K4" t="str">
            <v>性别</v>
          </cell>
          <cell r="L4" t="str">
            <v>年龄</v>
          </cell>
          <cell r="M4" t="str">
            <v>出身年月</v>
          </cell>
          <cell r="N4" t="str">
            <v>科室/单位</v>
          </cell>
          <cell r="O4" t="str">
            <v>培训学科（底稿）</v>
          </cell>
          <cell r="P4" t="str">
            <v>培训学科（招录版）</v>
          </cell>
          <cell r="Q4" t="str">
            <v>学员电话号码</v>
          </cell>
          <cell r="R4" t="str">
            <v>培训年限</v>
          </cell>
          <cell r="S4" t="str">
            <v>进院年份</v>
          </cell>
          <cell r="T4" t="str">
            <v>规培导师姓名</v>
          </cell>
          <cell r="U4" t="str">
            <v>规培导师ID</v>
          </cell>
          <cell r="V4" t="str">
            <v>规培导师联系方式</v>
          </cell>
          <cell r="W4" t="str">
            <v>规培导师科室</v>
          </cell>
          <cell r="X4" t="str">
            <v>属性</v>
          </cell>
        </row>
        <row r="5">
          <cell r="F5" t="str">
            <v>724L06</v>
          </cell>
          <cell r="G5">
            <v>13215</v>
          </cell>
          <cell r="H5" t="str">
            <v>724L06</v>
          </cell>
          <cell r="I5">
            <v>325</v>
          </cell>
          <cell r="J5" t="str">
            <v>542421199204160551</v>
          </cell>
          <cell r="K5" t="str">
            <v>男</v>
          </cell>
          <cell r="L5">
            <v>31</v>
          </cell>
          <cell r="M5" t="str">
            <v>19920416</v>
          </cell>
          <cell r="N5" t="str">
            <v>西藏双湖县人民医院</v>
          </cell>
          <cell r="O5" t="str">
            <v>外科</v>
          </cell>
          <cell r="P5" t="str">
            <v>外科</v>
          </cell>
          <cell r="Q5">
            <v>17789066884</v>
          </cell>
          <cell r="R5">
            <v>3</v>
          </cell>
          <cell r="S5" t="str">
            <v>2018年</v>
          </cell>
          <cell r="T5" t="str">
            <v>陈宗静</v>
          </cell>
          <cell r="U5">
            <v>19415</v>
          </cell>
          <cell r="V5">
            <v>13706660766</v>
          </cell>
          <cell r="W5" t="str">
            <v>肝胆外科</v>
          </cell>
          <cell r="X5" t="str">
            <v>住院医师-外院-西藏</v>
          </cell>
        </row>
        <row r="6">
          <cell r="F6" t="str">
            <v>723L71</v>
          </cell>
          <cell r="G6">
            <v>13102</v>
          </cell>
          <cell r="H6" t="str">
            <v>723l71</v>
          </cell>
          <cell r="I6" t="str">
            <v>G120</v>
          </cell>
          <cell r="J6" t="str">
            <v>33030219931121795x</v>
          </cell>
          <cell r="K6" t="str">
            <v>男</v>
          </cell>
          <cell r="L6">
            <v>30</v>
          </cell>
          <cell r="M6" t="str">
            <v>19931121</v>
          </cell>
          <cell r="N6" t="str">
            <v>温州医科大学附属第二医院</v>
          </cell>
          <cell r="O6" t="str">
            <v>核医学科</v>
          </cell>
          <cell r="P6" t="str">
            <v>核医学科</v>
          </cell>
          <cell r="Q6">
            <v>18857839282</v>
          </cell>
          <cell r="R6">
            <v>3</v>
          </cell>
          <cell r="S6" t="str">
            <v>2018年</v>
          </cell>
          <cell r="T6" t="str">
            <v>李焕斌</v>
          </cell>
          <cell r="U6">
            <v>10401</v>
          </cell>
          <cell r="V6">
            <v>13868303929</v>
          </cell>
          <cell r="W6" t="str">
            <v>核医学科</v>
          </cell>
          <cell r="X6" t="str">
            <v>住院医师-外院</v>
          </cell>
        </row>
        <row r="7">
          <cell r="F7" t="str">
            <v>724L72</v>
          </cell>
          <cell r="G7">
            <v>13991</v>
          </cell>
          <cell r="H7" t="str">
            <v>724L72</v>
          </cell>
          <cell r="I7">
            <v>301</v>
          </cell>
          <cell r="J7" t="str">
            <v>52018119930515004x</v>
          </cell>
          <cell r="K7" t="str">
            <v>女</v>
          </cell>
          <cell r="L7">
            <v>30</v>
          </cell>
          <cell r="M7" t="str">
            <v>19930515</v>
          </cell>
          <cell r="N7" t="str">
            <v>洞头县人民医院</v>
          </cell>
          <cell r="O7" t="str">
            <v>内科</v>
          </cell>
          <cell r="P7" t="str">
            <v>内科</v>
          </cell>
          <cell r="Q7">
            <v>15988763298</v>
          </cell>
          <cell r="R7">
            <v>3</v>
          </cell>
          <cell r="S7" t="str">
            <v>2019年</v>
          </cell>
          <cell r="T7" t="str">
            <v>金尹</v>
          </cell>
          <cell r="U7">
            <v>7633</v>
          </cell>
          <cell r="V7">
            <v>13819710889</v>
          </cell>
          <cell r="W7" t="str">
            <v>消化内一科</v>
          </cell>
          <cell r="X7" t="str">
            <v>住院医师-外院</v>
          </cell>
        </row>
        <row r="8">
          <cell r="F8" t="str">
            <v>724L86</v>
          </cell>
          <cell r="G8">
            <v>14005</v>
          </cell>
          <cell r="H8" t="str">
            <v>724L86</v>
          </cell>
          <cell r="I8">
            <v>323</v>
          </cell>
          <cell r="J8" t="str">
            <v>330328199504053414</v>
          </cell>
          <cell r="K8" t="str">
            <v>男</v>
          </cell>
          <cell r="L8">
            <v>28</v>
          </cell>
          <cell r="M8" t="str">
            <v>19950405</v>
          </cell>
          <cell r="N8" t="str">
            <v>文成县珊溪镇卫生院</v>
          </cell>
          <cell r="O8" t="str">
            <v>全科医学科</v>
          </cell>
          <cell r="P8" t="str">
            <v>全科医学科</v>
          </cell>
          <cell r="Q8">
            <v>15258736207</v>
          </cell>
          <cell r="R8">
            <v>3</v>
          </cell>
          <cell r="S8" t="str">
            <v>2019年</v>
          </cell>
          <cell r="T8" t="str">
            <v>蒋亦燕</v>
          </cell>
          <cell r="U8">
            <v>19934</v>
          </cell>
          <cell r="V8">
            <v>13968891236</v>
          </cell>
          <cell r="W8" t="str">
            <v>全科医学科</v>
          </cell>
          <cell r="X8" t="str">
            <v>住院医师-外院</v>
          </cell>
        </row>
        <row r="9">
          <cell r="F9" t="str">
            <v>725L84</v>
          </cell>
          <cell r="G9">
            <v>14111</v>
          </cell>
          <cell r="H9" t="str">
            <v>725L84</v>
          </cell>
          <cell r="I9">
            <v>607</v>
          </cell>
          <cell r="J9" t="str">
            <v>542324199607016064</v>
          </cell>
          <cell r="K9" t="str">
            <v>女</v>
          </cell>
          <cell r="L9">
            <v>27</v>
          </cell>
          <cell r="M9" t="str">
            <v>19960701</v>
          </cell>
          <cell r="N9" t="str">
            <v>西藏那曲索县亚拉镇卫生院</v>
          </cell>
          <cell r="O9" t="str">
            <v>全科医学科</v>
          </cell>
          <cell r="P9" t="str">
            <v>全科医学科</v>
          </cell>
          <cell r="Q9">
            <v>18689088684</v>
          </cell>
          <cell r="R9">
            <v>3</v>
          </cell>
          <cell r="S9" t="str">
            <v>2019年</v>
          </cell>
          <cell r="T9" t="str">
            <v>陈素秀</v>
          </cell>
          <cell r="U9">
            <v>18951</v>
          </cell>
          <cell r="V9">
            <v>13806540703</v>
          </cell>
          <cell r="W9" t="str">
            <v>全科医学科</v>
          </cell>
          <cell r="X9" t="str">
            <v>住院医师-外院-西藏</v>
          </cell>
        </row>
        <row r="10">
          <cell r="F10" t="str">
            <v>722L82</v>
          </cell>
          <cell r="G10">
            <v>13014</v>
          </cell>
          <cell r="H10" t="str">
            <v>722l82</v>
          </cell>
          <cell r="I10">
            <v>664</v>
          </cell>
          <cell r="J10" t="str">
            <v>36232919930606081x</v>
          </cell>
          <cell r="K10" t="str">
            <v>男</v>
          </cell>
          <cell r="L10">
            <v>30</v>
          </cell>
          <cell r="M10" t="str">
            <v>19930606</v>
          </cell>
          <cell r="N10" t="str">
            <v>文成县人民医院</v>
          </cell>
          <cell r="O10" t="str">
            <v>耳鼻咽喉科</v>
          </cell>
          <cell r="P10" t="str">
            <v>耳鼻咽喉科</v>
          </cell>
          <cell r="Q10">
            <v>15397888450</v>
          </cell>
          <cell r="R10">
            <v>3</v>
          </cell>
          <cell r="S10" t="str">
            <v>2018年</v>
          </cell>
          <cell r="T10" t="str">
            <v>方渭清</v>
          </cell>
          <cell r="U10">
            <v>18711</v>
          </cell>
          <cell r="V10">
            <v>13968822431</v>
          </cell>
          <cell r="W10" t="str">
            <v>耳鼻喉科</v>
          </cell>
          <cell r="X10" t="str">
            <v>住院医师-外院</v>
          </cell>
        </row>
        <row r="11">
          <cell r="F11" t="str">
            <v>725L11</v>
          </cell>
          <cell r="G11">
            <v>14029</v>
          </cell>
          <cell r="H11" t="str">
            <v>725L11</v>
          </cell>
          <cell r="I11">
            <v>558</v>
          </cell>
          <cell r="J11" t="str">
            <v>330324199509060394</v>
          </cell>
          <cell r="K11" t="str">
            <v>男</v>
          </cell>
          <cell r="L11">
            <v>28</v>
          </cell>
          <cell r="M11" t="str">
            <v>19950906</v>
          </cell>
          <cell r="N11" t="str">
            <v>永嘉县人民医院</v>
          </cell>
          <cell r="O11" t="str">
            <v>全科医学科</v>
          </cell>
          <cell r="P11" t="str">
            <v>全科医学科</v>
          </cell>
          <cell r="Q11">
            <v>18368700588</v>
          </cell>
          <cell r="R11">
            <v>3</v>
          </cell>
          <cell r="S11" t="str">
            <v>2019年</v>
          </cell>
          <cell r="T11" t="str">
            <v>周颖2</v>
          </cell>
          <cell r="U11">
            <v>19932</v>
          </cell>
          <cell r="V11">
            <v>13587688006</v>
          </cell>
          <cell r="W11" t="str">
            <v>呼吸与危重症医学科</v>
          </cell>
          <cell r="X11" t="str">
            <v>住院医师-外院</v>
          </cell>
        </row>
        <row r="12">
          <cell r="F12" t="str">
            <v>725L21</v>
          </cell>
          <cell r="G12">
            <v>14039</v>
          </cell>
          <cell r="H12" t="str">
            <v>725L21</v>
          </cell>
          <cell r="I12">
            <v>788</v>
          </cell>
          <cell r="J12" t="str">
            <v>330324199302096816</v>
          </cell>
          <cell r="K12" t="str">
            <v>男</v>
          </cell>
          <cell r="L12">
            <v>30</v>
          </cell>
          <cell r="M12" t="str">
            <v>19930209</v>
          </cell>
          <cell r="N12" t="str">
            <v>温州市瓯海区第三人民医院</v>
          </cell>
          <cell r="O12" t="str">
            <v>外科</v>
          </cell>
          <cell r="P12" t="str">
            <v>外科</v>
          </cell>
          <cell r="Q12">
            <v>15067809029</v>
          </cell>
          <cell r="R12">
            <v>3</v>
          </cell>
          <cell r="S12" t="str">
            <v>2019年</v>
          </cell>
          <cell r="T12" t="str">
            <v>余正平</v>
          </cell>
          <cell r="U12">
            <v>18705</v>
          </cell>
          <cell r="V12">
            <v>13706661727</v>
          </cell>
          <cell r="W12" t="str">
            <v>肝胆外科</v>
          </cell>
          <cell r="X12" t="str">
            <v>住院医师-外院</v>
          </cell>
        </row>
        <row r="13">
          <cell r="F13" t="str">
            <v>725L31</v>
          </cell>
          <cell r="G13">
            <v>14048</v>
          </cell>
          <cell r="H13" t="str">
            <v>725L31</v>
          </cell>
          <cell r="I13">
            <v>797</v>
          </cell>
          <cell r="J13" t="str">
            <v>330382199404130492</v>
          </cell>
          <cell r="K13" t="str">
            <v>男</v>
          </cell>
          <cell r="L13">
            <v>29</v>
          </cell>
          <cell r="M13" t="str">
            <v>19940413</v>
          </cell>
          <cell r="N13" t="str">
            <v>乐清市第三人民医院</v>
          </cell>
          <cell r="O13" t="str">
            <v>外科（泌尿外科）</v>
          </cell>
          <cell r="P13" t="str">
            <v>外科</v>
          </cell>
          <cell r="Q13">
            <v>15805779589</v>
          </cell>
          <cell r="R13">
            <v>3</v>
          </cell>
          <cell r="S13" t="str">
            <v>2019年</v>
          </cell>
          <cell r="T13" t="str">
            <v>郑克文</v>
          </cell>
          <cell r="U13">
            <v>10598</v>
          </cell>
          <cell r="V13">
            <v>13587867090</v>
          </cell>
          <cell r="W13" t="str">
            <v>泌尿外科</v>
          </cell>
          <cell r="X13" t="str">
            <v>住院医师-外院</v>
          </cell>
        </row>
        <row r="14">
          <cell r="F14" t="str">
            <v>722L65</v>
          </cell>
          <cell r="G14">
            <v>12997</v>
          </cell>
          <cell r="H14" t="str">
            <v>722l65</v>
          </cell>
          <cell r="I14">
            <v>647</v>
          </cell>
          <cell r="J14" t="str">
            <v>340104199401024012</v>
          </cell>
          <cell r="K14" t="str">
            <v>男</v>
          </cell>
          <cell r="L14">
            <v>29</v>
          </cell>
          <cell r="M14" t="str">
            <v>19940102</v>
          </cell>
          <cell r="N14" t="str">
            <v>文成县人民医院</v>
          </cell>
          <cell r="O14" t="str">
            <v>放射科</v>
          </cell>
          <cell r="P14" t="str">
            <v>放射科</v>
          </cell>
          <cell r="Q14">
            <v>18756067202</v>
          </cell>
          <cell r="R14">
            <v>3</v>
          </cell>
          <cell r="S14" t="str">
            <v>2018年</v>
          </cell>
          <cell r="T14" t="str">
            <v>李瑞</v>
          </cell>
          <cell r="U14">
            <v>5198</v>
          </cell>
          <cell r="V14">
            <v>15058786663</v>
          </cell>
          <cell r="W14" t="str">
            <v>放射科</v>
          </cell>
          <cell r="X14" t="str">
            <v>住院医师-外院</v>
          </cell>
        </row>
        <row r="15">
          <cell r="F15" t="str">
            <v>722L46</v>
          </cell>
          <cell r="G15">
            <v>12978</v>
          </cell>
          <cell r="H15" t="str">
            <v>722l46</v>
          </cell>
          <cell r="I15">
            <v>628</v>
          </cell>
          <cell r="J15" t="str">
            <v>330324199506264324</v>
          </cell>
          <cell r="K15" t="str">
            <v>女</v>
          </cell>
          <cell r="L15">
            <v>28</v>
          </cell>
          <cell r="M15" t="str">
            <v>19950626</v>
          </cell>
          <cell r="N15" t="str">
            <v>永嘉县人民医院</v>
          </cell>
          <cell r="O15" t="str">
            <v>全科医学科</v>
          </cell>
          <cell r="P15" t="str">
            <v>全科医学科</v>
          </cell>
          <cell r="Q15">
            <v>18312915580</v>
          </cell>
          <cell r="R15">
            <v>3</v>
          </cell>
          <cell r="S15" t="str">
            <v>2018年</v>
          </cell>
          <cell r="T15" t="str">
            <v>陈雄</v>
          </cell>
          <cell r="U15">
            <v>5843</v>
          </cell>
          <cell r="V15">
            <v>13758711528</v>
          </cell>
          <cell r="W15" t="str">
            <v>内分泌科</v>
          </cell>
          <cell r="X15" t="str">
            <v>住院医师-外院</v>
          </cell>
        </row>
        <row r="16">
          <cell r="F16" t="str">
            <v>722L41</v>
          </cell>
          <cell r="G16">
            <v>12973</v>
          </cell>
          <cell r="H16" t="str">
            <v>722l41</v>
          </cell>
          <cell r="I16">
            <v>393</v>
          </cell>
          <cell r="J16" t="str">
            <v>331021199509220031</v>
          </cell>
          <cell r="K16" t="str">
            <v>男</v>
          </cell>
          <cell r="L16">
            <v>28</v>
          </cell>
          <cell r="M16" t="str">
            <v>19950922</v>
          </cell>
          <cell r="N16" t="str">
            <v>玉环县人民医院</v>
          </cell>
          <cell r="O16" t="str">
            <v>外科（神经外科方向）</v>
          </cell>
          <cell r="P16" t="str">
            <v>外科（神经外科方向）</v>
          </cell>
          <cell r="Q16">
            <v>15268872299</v>
          </cell>
          <cell r="R16">
            <v>3</v>
          </cell>
          <cell r="S16" t="str">
            <v>2018年</v>
          </cell>
          <cell r="T16" t="str">
            <v>李则群</v>
          </cell>
          <cell r="U16">
            <v>6623</v>
          </cell>
          <cell r="V16">
            <v>15988785110</v>
          </cell>
          <cell r="W16" t="str">
            <v>神经外科</v>
          </cell>
          <cell r="X16" t="str">
            <v>住院医师-外院</v>
          </cell>
        </row>
        <row r="17">
          <cell r="F17" t="str">
            <v>722L10</v>
          </cell>
          <cell r="G17">
            <v>12941</v>
          </cell>
          <cell r="H17" t="str">
            <v>722l10</v>
          </cell>
          <cell r="I17">
            <v>208</v>
          </cell>
          <cell r="J17" t="str">
            <v>330382199505121413</v>
          </cell>
          <cell r="K17" t="str">
            <v>男</v>
          </cell>
          <cell r="L17">
            <v>28</v>
          </cell>
          <cell r="M17" t="str">
            <v>19950512</v>
          </cell>
          <cell r="N17" t="str">
            <v>乐清市第三人民医院</v>
          </cell>
          <cell r="O17" t="str">
            <v>外科</v>
          </cell>
          <cell r="P17" t="str">
            <v>外科</v>
          </cell>
          <cell r="Q17">
            <v>13456221512</v>
          </cell>
          <cell r="R17">
            <v>3</v>
          </cell>
          <cell r="S17" t="str">
            <v>2018年</v>
          </cell>
          <cell r="T17" t="str">
            <v>章晓东</v>
          </cell>
          <cell r="U17">
            <v>6652</v>
          </cell>
          <cell r="V17">
            <v>13777763007</v>
          </cell>
          <cell r="W17" t="str">
            <v>结直肠肛门外科</v>
          </cell>
          <cell r="X17" t="str">
            <v>住院医师-外院</v>
          </cell>
        </row>
        <row r="18">
          <cell r="F18" t="str">
            <v>724L23</v>
          </cell>
          <cell r="G18">
            <v>13943</v>
          </cell>
          <cell r="H18" t="str">
            <v>724L23</v>
          </cell>
          <cell r="I18">
            <v>217</v>
          </cell>
          <cell r="J18" t="str">
            <v>330326199311103611</v>
          </cell>
          <cell r="K18" t="str">
            <v>男</v>
          </cell>
          <cell r="L18">
            <v>30</v>
          </cell>
          <cell r="M18" t="str">
            <v>19931110</v>
          </cell>
          <cell r="N18" t="str">
            <v>平阳县中医院</v>
          </cell>
          <cell r="O18" t="str">
            <v>放射科</v>
          </cell>
          <cell r="P18" t="str">
            <v>放射科</v>
          </cell>
          <cell r="Q18">
            <v>13646513252</v>
          </cell>
          <cell r="R18">
            <v>3</v>
          </cell>
          <cell r="S18" t="str">
            <v>2019年</v>
          </cell>
          <cell r="T18" t="str">
            <v>贾秀芬</v>
          </cell>
          <cell r="U18">
            <v>4583</v>
          </cell>
          <cell r="V18">
            <v>13758798389</v>
          </cell>
          <cell r="W18" t="str">
            <v>放射科</v>
          </cell>
          <cell r="X18" t="str">
            <v>住院医师-外院</v>
          </cell>
        </row>
        <row r="19">
          <cell r="F19" t="str">
            <v>724L66</v>
          </cell>
          <cell r="G19">
            <v>13985</v>
          </cell>
          <cell r="H19" t="str">
            <v>724L66</v>
          </cell>
          <cell r="I19">
            <v>293</v>
          </cell>
          <cell r="J19" t="str">
            <v>330382199408160402</v>
          </cell>
          <cell r="K19" t="str">
            <v>女</v>
          </cell>
          <cell r="L19">
            <v>29</v>
          </cell>
          <cell r="M19" t="str">
            <v>19940816</v>
          </cell>
          <cell r="N19" t="str">
            <v>乐清市第三人民医院</v>
          </cell>
          <cell r="O19" t="str">
            <v>急诊科</v>
          </cell>
          <cell r="P19" t="str">
            <v>急诊科</v>
          </cell>
          <cell r="Q19">
            <v>18367873250</v>
          </cell>
          <cell r="R19">
            <v>3</v>
          </cell>
          <cell r="S19" t="str">
            <v>2019年</v>
          </cell>
          <cell r="T19" t="str">
            <v>高秋琦</v>
          </cell>
          <cell r="U19">
            <v>19815</v>
          </cell>
          <cell r="V19">
            <v>13857778007</v>
          </cell>
          <cell r="W19" t="str">
            <v>ICU</v>
          </cell>
          <cell r="X19" t="str">
            <v>住院医师-外院</v>
          </cell>
        </row>
        <row r="20">
          <cell r="F20" t="str">
            <v>725L76</v>
          </cell>
          <cell r="G20">
            <v>14091</v>
          </cell>
          <cell r="H20" t="str">
            <v>725L76</v>
          </cell>
          <cell r="I20">
            <v>266</v>
          </cell>
          <cell r="J20" t="str">
            <v>330381199301306540</v>
          </cell>
          <cell r="K20" t="str">
            <v>女</v>
          </cell>
          <cell r="L20">
            <v>30</v>
          </cell>
          <cell r="M20" t="str">
            <v>19930130</v>
          </cell>
          <cell r="N20" t="str">
            <v>丽水市第二人民医院</v>
          </cell>
          <cell r="O20" t="str">
            <v>精神科</v>
          </cell>
          <cell r="P20" t="str">
            <v>精神科</v>
          </cell>
          <cell r="Q20">
            <v>15158658600</v>
          </cell>
          <cell r="R20">
            <v>3</v>
          </cell>
          <cell r="S20" t="str">
            <v>2019年</v>
          </cell>
          <cell r="T20" t="str">
            <v>郭晗峰</v>
          </cell>
          <cell r="U20">
            <v>68801</v>
          </cell>
          <cell r="V20">
            <v>13706660632</v>
          </cell>
          <cell r="W20" t="str">
            <v>精神卫生科</v>
          </cell>
          <cell r="X20" t="str">
            <v>住院医师-外院</v>
          </cell>
        </row>
        <row r="21">
          <cell r="F21" t="str">
            <v>720L17</v>
          </cell>
          <cell r="G21">
            <v>12121</v>
          </cell>
          <cell r="H21" t="str">
            <v>720L17</v>
          </cell>
          <cell r="I21">
            <v>264</v>
          </cell>
          <cell r="J21" t="str">
            <v>330382199402180939</v>
          </cell>
          <cell r="K21" t="str">
            <v>男</v>
          </cell>
          <cell r="L21">
            <v>29</v>
          </cell>
          <cell r="M21" t="str">
            <v>19940218</v>
          </cell>
          <cell r="N21" t="str">
            <v>乐清市人民医院</v>
          </cell>
          <cell r="O21" t="str">
            <v>临床病理科</v>
          </cell>
          <cell r="P21" t="str">
            <v>临床病理科</v>
          </cell>
          <cell r="Q21">
            <v>18367815719</v>
          </cell>
          <cell r="R21">
            <v>3</v>
          </cell>
          <cell r="S21" t="str">
            <v>2019年</v>
          </cell>
          <cell r="T21" t="str">
            <v>王蓉蓉</v>
          </cell>
          <cell r="U21">
            <v>5678</v>
          </cell>
          <cell r="V21">
            <v>13676583228</v>
          </cell>
          <cell r="W21" t="str">
            <v>病理科</v>
          </cell>
          <cell r="X21" t="str">
            <v>住院医师-外院</v>
          </cell>
        </row>
        <row r="22">
          <cell r="F22" t="str">
            <v>725L32</v>
          </cell>
          <cell r="G22">
            <v>14049</v>
          </cell>
          <cell r="H22" t="str">
            <v>725L32</v>
          </cell>
          <cell r="I22">
            <v>798</v>
          </cell>
          <cell r="J22" t="str">
            <v>330327199509220617</v>
          </cell>
          <cell r="K22" t="str">
            <v>男</v>
          </cell>
          <cell r="L22">
            <v>28</v>
          </cell>
          <cell r="M22" t="str">
            <v>19950922</v>
          </cell>
          <cell r="N22" t="str">
            <v>永嘉县人民医院</v>
          </cell>
          <cell r="O22" t="str">
            <v>外科</v>
          </cell>
          <cell r="P22" t="str">
            <v>外科</v>
          </cell>
          <cell r="Q22">
            <v>15105875804</v>
          </cell>
          <cell r="R22">
            <v>3</v>
          </cell>
          <cell r="S22" t="str">
            <v>2019年</v>
          </cell>
          <cell r="T22" t="str">
            <v>吴广宇</v>
          </cell>
          <cell r="U22">
            <v>19011</v>
          </cell>
          <cell r="V22">
            <v>13968844888</v>
          </cell>
          <cell r="W22" t="str">
            <v>创伤外科</v>
          </cell>
          <cell r="X22" t="str">
            <v>住院医师-外院</v>
          </cell>
        </row>
        <row r="23">
          <cell r="F23" t="str">
            <v>725L80</v>
          </cell>
          <cell r="G23">
            <v>14107</v>
          </cell>
          <cell r="H23" t="str">
            <v>725L80</v>
          </cell>
          <cell r="I23">
            <v>434</v>
          </cell>
          <cell r="J23" t="str">
            <v>542223199507180017</v>
          </cell>
          <cell r="K23" t="str">
            <v>男</v>
          </cell>
          <cell r="L23">
            <v>28</v>
          </cell>
          <cell r="M23" t="str">
            <v>19950718</v>
          </cell>
          <cell r="N23" t="str">
            <v>西藏扎囊县桑耶镇卫生院</v>
          </cell>
          <cell r="O23" t="str">
            <v>全科医学科</v>
          </cell>
          <cell r="P23" t="str">
            <v>全科医学科</v>
          </cell>
          <cell r="Q23">
            <v>15289008223</v>
          </cell>
          <cell r="R23">
            <v>3</v>
          </cell>
          <cell r="S23" t="str">
            <v>2019年</v>
          </cell>
          <cell r="T23" t="str">
            <v>全世超</v>
          </cell>
          <cell r="U23">
            <v>883</v>
          </cell>
          <cell r="V23">
            <v>13957785456</v>
          </cell>
          <cell r="W23" t="str">
            <v>全科医学科</v>
          </cell>
          <cell r="X23" t="str">
            <v>住院医师-外院-西藏</v>
          </cell>
        </row>
        <row r="24">
          <cell r="F24">
            <v>120104</v>
          </cell>
          <cell r="G24">
            <v>14349</v>
          </cell>
          <cell r="H24" t="str">
            <v>ZQY17</v>
          </cell>
        </row>
        <row r="24">
          <cell r="J24" t="str">
            <v>330302199311212024</v>
          </cell>
          <cell r="K24" t="str">
            <v>女</v>
          </cell>
          <cell r="L24">
            <v>30</v>
          </cell>
          <cell r="M24" t="str">
            <v>19931121</v>
          </cell>
          <cell r="N24" t="str">
            <v>病理科</v>
          </cell>
          <cell r="O24" t="str">
            <v>临床病理科</v>
          </cell>
          <cell r="P24" t="str">
            <v>临床病理科</v>
          </cell>
          <cell r="Q24">
            <v>13758715853</v>
          </cell>
          <cell r="R24">
            <v>3</v>
          </cell>
          <cell r="S24" t="str">
            <v>2020年</v>
          </cell>
          <cell r="T24" t="str">
            <v>卢山珊</v>
          </cell>
          <cell r="U24">
            <v>19124</v>
          </cell>
          <cell r="V24">
            <v>13958937000</v>
          </cell>
          <cell r="W24" t="str">
            <v>病理科</v>
          </cell>
          <cell r="X24" t="str">
            <v>住院医师-本院</v>
          </cell>
        </row>
        <row r="25">
          <cell r="F25" t="str">
            <v>726L04</v>
          </cell>
          <cell r="G25">
            <v>14444</v>
          </cell>
          <cell r="H25" t="str">
            <v>726L04</v>
          </cell>
          <cell r="I25" t="str">
            <v>080</v>
          </cell>
          <cell r="J25" t="str">
            <v>330381199202024548</v>
          </cell>
          <cell r="K25" t="str">
            <v>女</v>
          </cell>
          <cell r="L25">
            <v>31</v>
          </cell>
          <cell r="M25" t="str">
            <v>19920202</v>
          </cell>
          <cell r="N25" t="str">
            <v>瑞安市飞云街道社区卫生服务中心</v>
          </cell>
          <cell r="O25" t="str">
            <v>超声医学科</v>
          </cell>
          <cell r="P25" t="str">
            <v>超声医学科</v>
          </cell>
          <cell r="Q25">
            <v>15258402907</v>
          </cell>
          <cell r="R25">
            <v>3</v>
          </cell>
          <cell r="S25" t="str">
            <v>2020年</v>
          </cell>
          <cell r="T25" t="str">
            <v>管丽洁</v>
          </cell>
          <cell r="U25">
            <v>19816</v>
          </cell>
          <cell r="V25">
            <v>13857740982</v>
          </cell>
          <cell r="W25" t="str">
            <v>超声影像科</v>
          </cell>
          <cell r="X25" t="str">
            <v>住院医师-外院</v>
          </cell>
        </row>
        <row r="26">
          <cell r="F26" t="str">
            <v>726L06</v>
          </cell>
          <cell r="G26">
            <v>14446</v>
          </cell>
          <cell r="H26" t="str">
            <v>726L06</v>
          </cell>
          <cell r="I26" t="str">
            <v>088</v>
          </cell>
          <cell r="J26" t="str">
            <v>622421199602270828</v>
          </cell>
          <cell r="K26" t="str">
            <v>女</v>
          </cell>
          <cell r="L26">
            <v>27</v>
          </cell>
          <cell r="M26" t="str">
            <v>19960227</v>
          </cell>
          <cell r="N26" t="str">
            <v>文成县人民医院</v>
          </cell>
          <cell r="O26" t="str">
            <v>超声医学科</v>
          </cell>
          <cell r="P26" t="str">
            <v>超声医学科</v>
          </cell>
          <cell r="Q26">
            <v>18787235958</v>
          </cell>
          <cell r="R26">
            <v>3</v>
          </cell>
          <cell r="S26" t="str">
            <v>2020年</v>
          </cell>
          <cell r="T26" t="str">
            <v>管丽洁</v>
          </cell>
          <cell r="U26">
            <v>19816</v>
          </cell>
          <cell r="V26">
            <v>13857740982</v>
          </cell>
          <cell r="W26" t="str">
            <v>超声影像科</v>
          </cell>
          <cell r="X26" t="str">
            <v>住院医师-外院</v>
          </cell>
        </row>
        <row r="27">
          <cell r="F27" t="str">
            <v>726L09</v>
          </cell>
          <cell r="G27">
            <v>14449</v>
          </cell>
          <cell r="H27" t="str">
            <v>726L09</v>
          </cell>
          <cell r="I27" t="str">
            <v>152</v>
          </cell>
          <cell r="J27" t="str">
            <v>330382199504247321</v>
          </cell>
          <cell r="K27" t="str">
            <v>女</v>
          </cell>
          <cell r="L27">
            <v>28</v>
          </cell>
          <cell r="M27" t="str">
            <v>19950424</v>
          </cell>
          <cell r="N27" t="str">
            <v>龙港市人民医院</v>
          </cell>
          <cell r="O27" t="str">
            <v>耳鼻咽喉科</v>
          </cell>
          <cell r="P27" t="str">
            <v>耳鼻咽喉科</v>
          </cell>
          <cell r="Q27">
            <v>15558816360</v>
          </cell>
          <cell r="R27">
            <v>3</v>
          </cell>
          <cell r="S27" t="str">
            <v>2020年</v>
          </cell>
          <cell r="T27" t="str">
            <v>吴贤敏</v>
          </cell>
          <cell r="U27">
            <v>6195</v>
          </cell>
          <cell r="V27">
            <v>15888293329</v>
          </cell>
          <cell r="W27" t="str">
            <v>耳鼻喉科</v>
          </cell>
          <cell r="X27" t="str">
            <v>住院医师-外院</v>
          </cell>
        </row>
        <row r="28">
          <cell r="F28" t="str">
            <v>726L13</v>
          </cell>
          <cell r="G28">
            <v>14453</v>
          </cell>
          <cell r="H28" t="str">
            <v>726L13</v>
          </cell>
          <cell r="I28" t="str">
            <v>317</v>
          </cell>
          <cell r="J28" t="str">
            <v>230221199708232816</v>
          </cell>
          <cell r="K28" t="str">
            <v>男</v>
          </cell>
          <cell r="L28">
            <v>26</v>
          </cell>
          <cell r="M28" t="str">
            <v>19970823</v>
          </cell>
          <cell r="N28" t="str">
            <v>龙港市人民医院</v>
          </cell>
          <cell r="O28" t="str">
            <v>放射科</v>
          </cell>
          <cell r="P28" t="str">
            <v>放射科</v>
          </cell>
          <cell r="Q28">
            <v>15663162753</v>
          </cell>
          <cell r="R28">
            <v>3</v>
          </cell>
          <cell r="S28" t="str">
            <v>2020年</v>
          </cell>
          <cell r="T28" t="str">
            <v>陈勇春</v>
          </cell>
          <cell r="U28">
            <v>6281</v>
          </cell>
          <cell r="V28">
            <v>13587690489</v>
          </cell>
          <cell r="W28" t="str">
            <v>放射科</v>
          </cell>
          <cell r="X28" t="str">
            <v>住院医师-外院</v>
          </cell>
        </row>
        <row r="29">
          <cell r="F29" t="str">
            <v>727L47</v>
          </cell>
          <cell r="G29">
            <v>14647</v>
          </cell>
          <cell r="H29" t="str">
            <v>WJC5</v>
          </cell>
          <cell r="I29">
            <v>11</v>
          </cell>
          <cell r="J29" t="str">
            <v>330304199509269766</v>
          </cell>
          <cell r="K29" t="str">
            <v>女</v>
          </cell>
          <cell r="L29">
            <v>28</v>
          </cell>
          <cell r="M29" t="str">
            <v>19950926</v>
          </cell>
          <cell r="N29" t="str">
            <v>温州市中西医结合医院</v>
          </cell>
          <cell r="O29" t="str">
            <v>放射科</v>
          </cell>
          <cell r="P29" t="str">
            <v>放射科</v>
          </cell>
          <cell r="Q29">
            <v>15757791416</v>
          </cell>
          <cell r="R29">
            <v>3</v>
          </cell>
          <cell r="S29" t="str">
            <v>2020年</v>
          </cell>
          <cell r="T29" t="str">
            <v>潘克华</v>
          </cell>
          <cell r="U29">
            <v>2692</v>
          </cell>
          <cell r="V29">
            <v>13777784390</v>
          </cell>
          <cell r="W29" t="str">
            <v>放射科</v>
          </cell>
          <cell r="X29" t="str">
            <v>住院医师-外院</v>
          </cell>
        </row>
        <row r="30">
          <cell r="F30" t="str">
            <v>726L19</v>
          </cell>
          <cell r="G30">
            <v>14459</v>
          </cell>
          <cell r="H30" t="str">
            <v>726L19</v>
          </cell>
          <cell r="I30" t="str">
            <v>479</v>
          </cell>
          <cell r="J30" t="str">
            <v>330382199412191439</v>
          </cell>
          <cell r="K30" t="str">
            <v>男</v>
          </cell>
          <cell r="L30">
            <v>29</v>
          </cell>
          <cell r="M30" t="str">
            <v>19941219</v>
          </cell>
          <cell r="N30" t="str">
            <v>乐清市第三人民医院</v>
          </cell>
          <cell r="O30" t="str">
            <v>骨科</v>
          </cell>
          <cell r="P30" t="str">
            <v>骨科</v>
          </cell>
          <cell r="Q30">
            <v>13968755009</v>
          </cell>
          <cell r="R30">
            <v>3</v>
          </cell>
          <cell r="S30" t="str">
            <v>2020年</v>
          </cell>
          <cell r="T30" t="str">
            <v>周凯2</v>
          </cell>
          <cell r="U30">
            <v>7658</v>
          </cell>
          <cell r="V30">
            <v>15967715835</v>
          </cell>
          <cell r="W30" t="str">
            <v>骨科</v>
          </cell>
          <cell r="X30" t="str">
            <v>住院医师-外院</v>
          </cell>
        </row>
        <row r="31">
          <cell r="F31">
            <v>120003</v>
          </cell>
          <cell r="G31">
            <v>14247</v>
          </cell>
          <cell r="H31" t="str">
            <v>LJJ27</v>
          </cell>
        </row>
        <row r="31">
          <cell r="J31" t="str">
            <v>330327199306150284</v>
          </cell>
          <cell r="K31" t="str">
            <v>女</v>
          </cell>
          <cell r="L31">
            <v>30</v>
          </cell>
          <cell r="M31" t="str">
            <v>19930615</v>
          </cell>
          <cell r="N31" t="str">
            <v>急诊科</v>
          </cell>
          <cell r="O31" t="str">
            <v>急诊科</v>
          </cell>
          <cell r="P31" t="str">
            <v>急诊科</v>
          </cell>
          <cell r="Q31">
            <v>13396777782</v>
          </cell>
          <cell r="R31">
            <v>3</v>
          </cell>
          <cell r="S31" t="str">
            <v>2020年</v>
          </cell>
          <cell r="T31" t="str">
            <v>黄唯佳</v>
          </cell>
          <cell r="U31">
            <v>19504</v>
          </cell>
          <cell r="V31">
            <v>13858895088</v>
          </cell>
          <cell r="W31" t="str">
            <v>急诊科</v>
          </cell>
          <cell r="X31" t="str">
            <v>住院医师-本院</v>
          </cell>
        </row>
        <row r="32">
          <cell r="F32" t="str">
            <v>726L25</v>
          </cell>
          <cell r="G32">
            <v>14464</v>
          </cell>
          <cell r="H32" t="str">
            <v>726L25</v>
          </cell>
          <cell r="I32" t="str">
            <v>447</v>
          </cell>
          <cell r="J32" t="str">
            <v>342425199604245245</v>
          </cell>
          <cell r="K32" t="str">
            <v>女</v>
          </cell>
          <cell r="L32">
            <v>27</v>
          </cell>
          <cell r="M32" t="str">
            <v>19960424</v>
          </cell>
          <cell r="N32" t="str">
            <v>瑞安市第五人民医院(社区卫生服务中心)</v>
          </cell>
          <cell r="O32" t="str">
            <v>精神科</v>
          </cell>
          <cell r="P32" t="str">
            <v>精神科</v>
          </cell>
          <cell r="Q32">
            <v>18056517026</v>
          </cell>
          <cell r="R32">
            <v>3</v>
          </cell>
          <cell r="S32" t="str">
            <v>2020年</v>
          </cell>
          <cell r="T32" t="str">
            <v>杨闯</v>
          </cell>
          <cell r="U32">
            <v>4519</v>
          </cell>
          <cell r="V32">
            <v>13857752070</v>
          </cell>
          <cell r="W32" t="str">
            <v>精神卫生科</v>
          </cell>
          <cell r="X32" t="str">
            <v>住院医师-外院</v>
          </cell>
        </row>
        <row r="33">
          <cell r="F33" t="str">
            <v>729L25</v>
          </cell>
          <cell r="G33">
            <v>15099</v>
          </cell>
          <cell r="H33" t="str">
            <v>729L25</v>
          </cell>
          <cell r="I33" t="str">
            <v>G071</v>
          </cell>
          <cell r="J33" t="str">
            <v>330327199410050814</v>
          </cell>
          <cell r="K33" t="str">
            <v>男</v>
          </cell>
          <cell r="L33">
            <v>29</v>
          </cell>
          <cell r="M33" t="str">
            <v>19941005</v>
          </cell>
          <cell r="N33" t="str">
            <v>龙港市人民医院</v>
          </cell>
          <cell r="O33" t="str">
            <v>临床病理科</v>
          </cell>
          <cell r="P33" t="str">
            <v>临床病理科</v>
          </cell>
          <cell r="Q33">
            <v>18858808802</v>
          </cell>
          <cell r="R33">
            <v>3</v>
          </cell>
          <cell r="S33" t="str">
            <v>2020年</v>
          </cell>
          <cell r="T33" t="str">
            <v>李鹏</v>
          </cell>
          <cell r="U33">
            <v>5176</v>
          </cell>
          <cell r="V33">
            <v>13857715312</v>
          </cell>
          <cell r="W33" t="str">
            <v>病理科</v>
          </cell>
          <cell r="X33" t="str">
            <v>住院医师-外院</v>
          </cell>
        </row>
        <row r="34">
          <cell r="F34">
            <v>120021</v>
          </cell>
          <cell r="G34">
            <v>14265</v>
          </cell>
          <cell r="H34" t="str">
            <v>HFF7</v>
          </cell>
        </row>
        <row r="34">
          <cell r="J34" t="str">
            <v>330326199407283020</v>
          </cell>
          <cell r="K34" t="str">
            <v>女</v>
          </cell>
          <cell r="L34">
            <v>29</v>
          </cell>
          <cell r="M34" t="str">
            <v>19940728</v>
          </cell>
          <cell r="N34" t="str">
            <v>肾内科</v>
          </cell>
          <cell r="O34" t="str">
            <v>内科</v>
          </cell>
          <cell r="P34" t="str">
            <v>内科</v>
          </cell>
          <cell r="Q34">
            <v>13958956015</v>
          </cell>
          <cell r="R34">
            <v>3</v>
          </cell>
          <cell r="S34" t="str">
            <v>2020年</v>
          </cell>
          <cell r="T34" t="str">
            <v>苏震</v>
          </cell>
          <cell r="U34">
            <v>19205</v>
          </cell>
          <cell r="V34">
            <v>13738309187</v>
          </cell>
          <cell r="W34" t="str">
            <v>肾内科</v>
          </cell>
          <cell r="X34" t="str">
            <v>住院医师-本院</v>
          </cell>
        </row>
        <row r="35">
          <cell r="F35">
            <v>120016</v>
          </cell>
          <cell r="G35">
            <v>14260</v>
          </cell>
          <cell r="H35" t="str">
            <v>HJ18</v>
          </cell>
        </row>
        <row r="35">
          <cell r="J35" t="str">
            <v>330302198908092438</v>
          </cell>
          <cell r="K35" t="str">
            <v>男</v>
          </cell>
          <cell r="L35">
            <v>34</v>
          </cell>
          <cell r="M35" t="str">
            <v>19890809</v>
          </cell>
          <cell r="N35" t="str">
            <v>心血管内科</v>
          </cell>
          <cell r="O35" t="str">
            <v>内科</v>
          </cell>
          <cell r="P35" t="str">
            <v>内科</v>
          </cell>
          <cell r="Q35">
            <v>17706663598</v>
          </cell>
          <cell r="R35">
            <v>3</v>
          </cell>
          <cell r="S35" t="str">
            <v>2020年</v>
          </cell>
          <cell r="T35" t="str">
            <v>周浩</v>
          </cell>
          <cell r="U35">
            <v>1545</v>
          </cell>
          <cell r="V35">
            <v>13968801939</v>
          </cell>
          <cell r="W35" t="str">
            <v>心血管内科</v>
          </cell>
          <cell r="X35" t="str">
            <v>住院医师-本院</v>
          </cell>
        </row>
        <row r="36">
          <cell r="F36">
            <v>120024</v>
          </cell>
          <cell r="G36">
            <v>14268</v>
          </cell>
          <cell r="H36" t="str">
            <v>HLZ1</v>
          </cell>
        </row>
        <row r="36">
          <cell r="J36" t="str">
            <v>330324199403020028</v>
          </cell>
          <cell r="K36" t="str">
            <v>女</v>
          </cell>
          <cell r="L36">
            <v>29</v>
          </cell>
          <cell r="M36" t="str">
            <v>19940302</v>
          </cell>
          <cell r="N36" t="str">
            <v>风湿免疫科</v>
          </cell>
          <cell r="O36" t="str">
            <v>内科</v>
          </cell>
          <cell r="P36" t="str">
            <v>内科</v>
          </cell>
          <cell r="Q36">
            <v>18367813912</v>
          </cell>
          <cell r="R36">
            <v>3</v>
          </cell>
          <cell r="S36" t="str">
            <v>2020年</v>
          </cell>
          <cell r="T36" t="str">
            <v>孙莉</v>
          </cell>
          <cell r="U36">
            <v>19722</v>
          </cell>
          <cell r="V36">
            <v>13777750055</v>
          </cell>
          <cell r="W36" t="str">
            <v>风湿免疫科</v>
          </cell>
          <cell r="X36" t="str">
            <v>住院医师-本院</v>
          </cell>
        </row>
        <row r="37">
          <cell r="F37">
            <v>120010</v>
          </cell>
          <cell r="G37">
            <v>14254</v>
          </cell>
          <cell r="H37" t="str">
            <v>LLJ11</v>
          </cell>
        </row>
        <row r="37">
          <cell r="J37" t="str">
            <v>330328199311252126</v>
          </cell>
          <cell r="K37" t="str">
            <v>女</v>
          </cell>
          <cell r="L37">
            <v>30</v>
          </cell>
          <cell r="M37" t="str">
            <v>19931125</v>
          </cell>
          <cell r="N37" t="str">
            <v>呼吸与危重症医学科</v>
          </cell>
          <cell r="O37" t="str">
            <v>内科</v>
          </cell>
          <cell r="P37" t="str">
            <v>内科</v>
          </cell>
          <cell r="Q37">
            <v>13868355865</v>
          </cell>
          <cell r="R37">
            <v>3</v>
          </cell>
          <cell r="S37" t="str">
            <v>2020年</v>
          </cell>
          <cell r="T37" t="str">
            <v>陈成水</v>
          </cell>
          <cell r="U37">
            <v>68901</v>
          </cell>
          <cell r="V37">
            <v>13968846798</v>
          </cell>
          <cell r="W37" t="str">
            <v>党政综合办公室</v>
          </cell>
          <cell r="X37" t="str">
            <v>住院医师-本院</v>
          </cell>
        </row>
        <row r="38">
          <cell r="F38" t="str">
            <v>726L55</v>
          </cell>
          <cell r="G38">
            <v>14493</v>
          </cell>
          <cell r="H38" t="str">
            <v>726L55</v>
          </cell>
          <cell r="I38" t="str">
            <v>495</v>
          </cell>
          <cell r="J38" t="str">
            <v>211381199410260223</v>
          </cell>
          <cell r="K38" t="str">
            <v>女</v>
          </cell>
          <cell r="L38">
            <v>29</v>
          </cell>
          <cell r="M38" t="str">
            <v>19941026</v>
          </cell>
          <cell r="N38" t="str">
            <v>龙湾区第一人民医院</v>
          </cell>
          <cell r="O38" t="str">
            <v>内科</v>
          </cell>
          <cell r="P38" t="str">
            <v>内科</v>
          </cell>
          <cell r="Q38">
            <v>18698661136</v>
          </cell>
          <cell r="R38">
            <v>3</v>
          </cell>
          <cell r="S38" t="str">
            <v>2020年</v>
          </cell>
          <cell r="T38" t="str">
            <v>卢瑶</v>
          </cell>
          <cell r="U38">
            <v>5657</v>
          </cell>
          <cell r="V38">
            <v>13777775292</v>
          </cell>
          <cell r="W38" t="str">
            <v>呼吸与危重症医学科</v>
          </cell>
          <cell r="X38" t="str">
            <v>住院医师-外院</v>
          </cell>
        </row>
        <row r="39">
          <cell r="F39" t="str">
            <v>727L30</v>
          </cell>
          <cell r="G39">
            <v>14592</v>
          </cell>
          <cell r="H39" t="str">
            <v>727L30</v>
          </cell>
          <cell r="I39">
            <v>627</v>
          </cell>
          <cell r="J39" t="str">
            <v>330303199304270927</v>
          </cell>
          <cell r="K39" t="str">
            <v>女</v>
          </cell>
          <cell r="L39">
            <v>30</v>
          </cell>
          <cell r="M39" t="str">
            <v>19930427</v>
          </cell>
          <cell r="N39" t="str">
            <v>温州市中西医结合医院</v>
          </cell>
          <cell r="O39" t="str">
            <v>内科</v>
          </cell>
          <cell r="P39" t="str">
            <v>内科</v>
          </cell>
          <cell r="Q39">
            <v>15216655706</v>
          </cell>
          <cell r="R39">
            <v>3</v>
          </cell>
          <cell r="S39" t="str">
            <v>2020年</v>
          </cell>
          <cell r="T39" t="str">
            <v>吴文俊</v>
          </cell>
          <cell r="U39">
            <v>1646</v>
          </cell>
          <cell r="V39">
            <v>13758711832</v>
          </cell>
          <cell r="W39" t="str">
            <v>内分泌科</v>
          </cell>
          <cell r="X39" t="str">
            <v>住院医师-外院</v>
          </cell>
        </row>
        <row r="40">
          <cell r="F40">
            <v>120023</v>
          </cell>
          <cell r="G40">
            <v>14267</v>
          </cell>
          <cell r="H40" t="str">
            <v>HPP5</v>
          </cell>
        </row>
        <row r="40">
          <cell r="J40" t="str">
            <v>33032419940210342x</v>
          </cell>
          <cell r="K40" t="str">
            <v>女</v>
          </cell>
          <cell r="L40">
            <v>29</v>
          </cell>
          <cell r="M40" t="str">
            <v>19940210</v>
          </cell>
          <cell r="N40" t="str">
            <v>全科医学科</v>
          </cell>
          <cell r="O40" t="str">
            <v>全科医学科</v>
          </cell>
          <cell r="P40" t="str">
            <v>全科医学科</v>
          </cell>
          <cell r="Q40">
            <v>15868717196</v>
          </cell>
          <cell r="R40">
            <v>3</v>
          </cell>
          <cell r="S40" t="str">
            <v>2020年</v>
          </cell>
          <cell r="T40" t="str">
            <v>李苏霞</v>
          </cell>
          <cell r="U40">
            <v>5177</v>
          </cell>
          <cell r="V40">
            <v>13777799062</v>
          </cell>
          <cell r="W40" t="str">
            <v>全科医学科</v>
          </cell>
          <cell r="X40" t="str">
            <v>住院医师-本院</v>
          </cell>
        </row>
        <row r="41">
          <cell r="F41" t="str">
            <v>726L67</v>
          </cell>
          <cell r="G41">
            <v>14505</v>
          </cell>
          <cell r="H41" t="str">
            <v>726L67</v>
          </cell>
          <cell r="I41" t="str">
            <v>424</v>
          </cell>
          <cell r="J41" t="str">
            <v>330328199707155111</v>
          </cell>
          <cell r="K41" t="str">
            <v>男</v>
          </cell>
          <cell r="L41">
            <v>26</v>
          </cell>
          <cell r="M41" t="str">
            <v>19970715</v>
          </cell>
          <cell r="N41" t="str">
            <v>文成县玉壶镇卫生院</v>
          </cell>
          <cell r="O41" t="str">
            <v>全科医学科</v>
          </cell>
          <cell r="P41" t="str">
            <v>全科医学科</v>
          </cell>
          <cell r="Q41">
            <v>15906871838</v>
          </cell>
          <cell r="R41">
            <v>3</v>
          </cell>
          <cell r="S41" t="str">
            <v>2020年</v>
          </cell>
          <cell r="T41" t="str">
            <v>贺强贵</v>
          </cell>
          <cell r="U41">
            <v>5699</v>
          </cell>
          <cell r="V41">
            <v>13506669826</v>
          </cell>
          <cell r="W41" t="str">
            <v>创伤外科</v>
          </cell>
          <cell r="X41" t="str">
            <v>住院医师-外院</v>
          </cell>
        </row>
        <row r="42">
          <cell r="F42" t="str">
            <v>726L69</v>
          </cell>
          <cell r="G42">
            <v>14507</v>
          </cell>
          <cell r="H42" t="str">
            <v>726L69</v>
          </cell>
          <cell r="I42" t="str">
            <v>438</v>
          </cell>
          <cell r="J42" t="str">
            <v>330329199501273637</v>
          </cell>
          <cell r="K42" t="str">
            <v>男</v>
          </cell>
          <cell r="L42">
            <v>28</v>
          </cell>
          <cell r="M42" t="str">
            <v>19950127</v>
          </cell>
          <cell r="N42" t="str">
            <v>泰顺县彭溪中心卫生院</v>
          </cell>
          <cell r="O42" t="str">
            <v>全科医学科</v>
          </cell>
          <cell r="P42" t="str">
            <v>全科医学科</v>
          </cell>
          <cell r="Q42">
            <v>15967412229</v>
          </cell>
          <cell r="R42">
            <v>3</v>
          </cell>
          <cell r="S42" t="str">
            <v>2020年</v>
          </cell>
          <cell r="T42" t="str">
            <v>卢瑶</v>
          </cell>
          <cell r="U42">
            <v>5657</v>
          </cell>
          <cell r="V42">
            <v>13777775292</v>
          </cell>
          <cell r="W42" t="str">
            <v>呼吸与危重症医学科</v>
          </cell>
          <cell r="X42" t="str">
            <v>住院医师-外院</v>
          </cell>
        </row>
        <row r="43">
          <cell r="F43" t="str">
            <v>726L70</v>
          </cell>
          <cell r="G43">
            <v>14508</v>
          </cell>
          <cell r="H43" t="str">
            <v>726L70</v>
          </cell>
          <cell r="I43" t="str">
            <v>490</v>
          </cell>
          <cell r="J43" t="str">
            <v>330304199603019763</v>
          </cell>
          <cell r="K43" t="str">
            <v>女</v>
          </cell>
          <cell r="L43">
            <v>27</v>
          </cell>
          <cell r="M43" t="str">
            <v>19960301</v>
          </cell>
          <cell r="N43" t="str">
            <v>瑞安市安阳街道卫生院（社区卫生服务中心）</v>
          </cell>
          <cell r="O43" t="str">
            <v>全科医学科</v>
          </cell>
          <cell r="P43" t="str">
            <v>全科医学科</v>
          </cell>
          <cell r="Q43">
            <v>13588147491</v>
          </cell>
          <cell r="R43">
            <v>3</v>
          </cell>
          <cell r="S43" t="str">
            <v>2020年</v>
          </cell>
          <cell r="T43" t="str">
            <v>黄尔炯</v>
          </cell>
          <cell r="U43">
            <v>7632</v>
          </cell>
          <cell r="V43">
            <v>15088587899</v>
          </cell>
          <cell r="W43" t="str">
            <v>消化内一科</v>
          </cell>
          <cell r="X43" t="str">
            <v>住院医师-外院</v>
          </cell>
        </row>
        <row r="44">
          <cell r="F44" t="str">
            <v>726L72</v>
          </cell>
          <cell r="G44">
            <v>14510</v>
          </cell>
          <cell r="H44" t="str">
            <v>726L72</v>
          </cell>
          <cell r="I44" t="str">
            <v>448</v>
          </cell>
          <cell r="J44" t="str">
            <v>330329199702166248</v>
          </cell>
          <cell r="K44" t="str">
            <v>女</v>
          </cell>
          <cell r="L44">
            <v>26</v>
          </cell>
          <cell r="M44" t="str">
            <v>19970216</v>
          </cell>
          <cell r="N44" t="str">
            <v>泰顺县筱村中心卫生院</v>
          </cell>
          <cell r="O44" t="str">
            <v>全科医学科</v>
          </cell>
          <cell r="P44" t="str">
            <v>全科医学科</v>
          </cell>
          <cell r="Q44">
            <v>15867730420</v>
          </cell>
          <cell r="R44">
            <v>3</v>
          </cell>
          <cell r="S44" t="str">
            <v>2020年</v>
          </cell>
          <cell r="T44" t="str">
            <v>郑高暑</v>
          </cell>
          <cell r="U44">
            <v>5719</v>
          </cell>
          <cell r="V44">
            <v>13566128813</v>
          </cell>
          <cell r="W44" t="str">
            <v>心血管内科</v>
          </cell>
          <cell r="X44" t="str">
            <v>住院医师-外院</v>
          </cell>
        </row>
        <row r="45">
          <cell r="F45" t="str">
            <v>726L76</v>
          </cell>
          <cell r="G45">
            <v>14514</v>
          </cell>
          <cell r="H45" t="str">
            <v>726L76</v>
          </cell>
          <cell r="I45" t="str">
            <v>470</v>
          </cell>
          <cell r="J45" t="str">
            <v>330624199503040049</v>
          </cell>
          <cell r="K45" t="str">
            <v>女</v>
          </cell>
          <cell r="L45">
            <v>28</v>
          </cell>
          <cell r="M45" t="str">
            <v>19950304</v>
          </cell>
          <cell r="N45" t="str">
            <v>新昌县儒岙镇卫生院</v>
          </cell>
          <cell r="O45" t="str">
            <v>全科医学科</v>
          </cell>
          <cell r="P45" t="str">
            <v>全科医学科</v>
          </cell>
          <cell r="Q45">
            <v>15157769330</v>
          </cell>
          <cell r="R45">
            <v>3</v>
          </cell>
          <cell r="S45" t="str">
            <v>2020年</v>
          </cell>
          <cell r="T45" t="str">
            <v>杨学志</v>
          </cell>
          <cell r="U45">
            <v>1679</v>
          </cell>
          <cell r="V45">
            <v>13587683370</v>
          </cell>
          <cell r="W45" t="str">
            <v>神经内二科</v>
          </cell>
          <cell r="X45" t="str">
            <v>住院医师-外院</v>
          </cell>
        </row>
        <row r="46">
          <cell r="F46" t="str">
            <v>726L84</v>
          </cell>
          <cell r="G46">
            <v>14522</v>
          </cell>
          <cell r="H46" t="str">
            <v>726L84</v>
          </cell>
          <cell r="I46" t="str">
            <v>541</v>
          </cell>
          <cell r="J46" t="str">
            <v>330329199604155430</v>
          </cell>
          <cell r="K46" t="str">
            <v>男</v>
          </cell>
          <cell r="L46">
            <v>27</v>
          </cell>
          <cell r="M46" t="str">
            <v>19960415</v>
          </cell>
          <cell r="N46" t="str">
            <v>泰顺县龟湖镇卫生院</v>
          </cell>
          <cell r="O46" t="str">
            <v>全科医学科</v>
          </cell>
          <cell r="P46" t="str">
            <v>全科医学科</v>
          </cell>
          <cell r="Q46">
            <v>18324236667</v>
          </cell>
          <cell r="R46">
            <v>3</v>
          </cell>
          <cell r="S46" t="str">
            <v>2020年</v>
          </cell>
          <cell r="T46" t="str">
            <v>潘晓燕</v>
          </cell>
          <cell r="U46">
            <v>218</v>
          </cell>
          <cell r="V46">
            <v>13857735773</v>
          </cell>
          <cell r="W46" t="str">
            <v>内分泌科</v>
          </cell>
          <cell r="X46" t="str">
            <v>住院医师-外院</v>
          </cell>
        </row>
        <row r="47">
          <cell r="F47" t="str">
            <v>726L85</v>
          </cell>
          <cell r="G47">
            <v>14523</v>
          </cell>
          <cell r="H47" t="str">
            <v>726L85</v>
          </cell>
          <cell r="I47" t="str">
            <v>521</v>
          </cell>
          <cell r="J47" t="str">
            <v>330328199710060017</v>
          </cell>
          <cell r="K47" t="str">
            <v>男</v>
          </cell>
          <cell r="L47">
            <v>26</v>
          </cell>
          <cell r="M47" t="str">
            <v>19971006</v>
          </cell>
          <cell r="N47" t="str">
            <v>文成县大峃镇卫生院</v>
          </cell>
          <cell r="O47" t="str">
            <v>全科医学科</v>
          </cell>
          <cell r="P47" t="str">
            <v>全科医学科</v>
          </cell>
          <cell r="Q47">
            <v>13362705297</v>
          </cell>
          <cell r="R47">
            <v>3</v>
          </cell>
          <cell r="S47" t="str">
            <v>2020年</v>
          </cell>
          <cell r="T47" t="str">
            <v>陈彦凡</v>
          </cell>
          <cell r="U47">
            <v>19459</v>
          </cell>
          <cell r="V47">
            <v>13600666600</v>
          </cell>
          <cell r="W47" t="str">
            <v>呼吸与危重症医学科</v>
          </cell>
          <cell r="X47" t="str">
            <v>住院医师-外院</v>
          </cell>
        </row>
        <row r="48">
          <cell r="F48" t="str">
            <v>726L86</v>
          </cell>
          <cell r="G48">
            <v>14524</v>
          </cell>
          <cell r="H48" t="str">
            <v>726L86</v>
          </cell>
          <cell r="I48" t="str">
            <v>515</v>
          </cell>
          <cell r="J48" t="str">
            <v>33032819970220472x</v>
          </cell>
          <cell r="K48" t="str">
            <v>女</v>
          </cell>
          <cell r="L48">
            <v>26</v>
          </cell>
          <cell r="M48" t="str">
            <v>19970220</v>
          </cell>
          <cell r="N48" t="str">
            <v>文成县玉壶镇卫生院</v>
          </cell>
          <cell r="O48" t="str">
            <v>全科医学科</v>
          </cell>
          <cell r="P48" t="str">
            <v>全科医学科</v>
          </cell>
          <cell r="Q48">
            <v>18267839708</v>
          </cell>
          <cell r="R48">
            <v>3</v>
          </cell>
          <cell r="S48" t="str">
            <v>2020年</v>
          </cell>
          <cell r="T48" t="str">
            <v>朱奇涵</v>
          </cell>
          <cell r="U48">
            <v>7261</v>
          </cell>
          <cell r="V48">
            <v>13506518971</v>
          </cell>
          <cell r="W48" t="str">
            <v>内分泌科</v>
          </cell>
          <cell r="X48" t="str">
            <v>住院医师-外院</v>
          </cell>
        </row>
        <row r="49">
          <cell r="F49">
            <v>620015</v>
          </cell>
          <cell r="G49">
            <v>14433</v>
          </cell>
          <cell r="H49" t="str">
            <v>NHQ1</v>
          </cell>
        </row>
        <row r="49">
          <cell r="J49" t="str">
            <v>330382199212012870</v>
          </cell>
          <cell r="K49" t="str">
            <v>男</v>
          </cell>
          <cell r="L49">
            <v>31</v>
          </cell>
          <cell r="M49" t="str">
            <v>19921201</v>
          </cell>
          <cell r="N49" t="str">
            <v>神经外科</v>
          </cell>
          <cell r="O49" t="str">
            <v>外科（神经外科方向）</v>
          </cell>
          <cell r="P49" t="str">
            <v>外科（神经外科方向）</v>
          </cell>
          <cell r="Q49">
            <v>15067896730</v>
          </cell>
          <cell r="R49">
            <v>3</v>
          </cell>
          <cell r="S49" t="str">
            <v>2020年</v>
          </cell>
          <cell r="T49" t="str">
            <v>诸葛启钏</v>
          </cell>
          <cell r="U49">
            <v>18707</v>
          </cell>
          <cell r="V49">
            <v>13676768666</v>
          </cell>
          <cell r="W49" t="str">
            <v>党政综合办公室</v>
          </cell>
          <cell r="X49" t="str">
            <v>住院医师-本院</v>
          </cell>
        </row>
        <row r="50">
          <cell r="F50">
            <v>620009</v>
          </cell>
          <cell r="G50">
            <v>14428</v>
          </cell>
          <cell r="H50" t="str">
            <v>ZJ48</v>
          </cell>
        </row>
        <row r="50">
          <cell r="J50" t="str">
            <v>330322199204050010</v>
          </cell>
          <cell r="K50" t="str">
            <v>男</v>
          </cell>
          <cell r="L50">
            <v>31</v>
          </cell>
          <cell r="M50" t="str">
            <v>19920405</v>
          </cell>
          <cell r="N50" t="str">
            <v>肝胆外科</v>
          </cell>
          <cell r="O50" t="str">
            <v>外科</v>
          </cell>
          <cell r="P50" t="str">
            <v>外科</v>
          </cell>
          <cell r="Q50">
            <v>15258682372</v>
          </cell>
          <cell r="R50">
            <v>3</v>
          </cell>
          <cell r="S50" t="str">
            <v>2020年</v>
          </cell>
          <cell r="T50" t="str">
            <v>孙洪伟</v>
          </cell>
          <cell r="U50">
            <v>6659</v>
          </cell>
          <cell r="V50">
            <v>13857793103</v>
          </cell>
          <cell r="W50" t="str">
            <v>肝胆外科</v>
          </cell>
          <cell r="X50" t="str">
            <v>住院医师-本院</v>
          </cell>
        </row>
        <row r="51">
          <cell r="F51">
            <v>622001</v>
          </cell>
          <cell r="G51">
            <v>13540</v>
          </cell>
          <cell r="H51" t="str">
            <v>LZ27</v>
          </cell>
        </row>
        <row r="51">
          <cell r="J51" t="str">
            <v>330381199110115725</v>
          </cell>
          <cell r="K51" t="str">
            <v>女</v>
          </cell>
          <cell r="L51">
            <v>32</v>
          </cell>
          <cell r="M51" t="str">
            <v>19911011</v>
          </cell>
          <cell r="N51" t="str">
            <v>眼科</v>
          </cell>
          <cell r="O51" t="str">
            <v>眼科</v>
          </cell>
          <cell r="P51" t="str">
            <v>眼科</v>
          </cell>
          <cell r="Q51">
            <v>13695891917</v>
          </cell>
          <cell r="R51">
            <v>3</v>
          </cell>
          <cell r="S51" t="str">
            <v>2020年</v>
          </cell>
          <cell r="T51" t="str">
            <v>朱乐如</v>
          </cell>
          <cell r="U51">
            <v>5695</v>
          </cell>
          <cell r="V51">
            <v>13968822096</v>
          </cell>
          <cell r="W51" t="str">
            <v>眼科</v>
          </cell>
          <cell r="X51" t="str">
            <v>住院医师-本院</v>
          </cell>
        </row>
        <row r="52">
          <cell r="F52">
            <v>121111</v>
          </cell>
          <cell r="G52">
            <v>14721</v>
          </cell>
          <cell r="H52" t="str">
            <v>ZL56</v>
          </cell>
        </row>
        <row r="52">
          <cell r="J52" t="str">
            <v>330381199502262951</v>
          </cell>
          <cell r="K52" t="str">
            <v>男</v>
          </cell>
          <cell r="L52">
            <v>28</v>
          </cell>
          <cell r="M52" t="str">
            <v>19950226</v>
          </cell>
          <cell r="N52" t="str">
            <v>超声科</v>
          </cell>
          <cell r="O52" t="str">
            <v>超声医学科</v>
          </cell>
          <cell r="P52" t="str">
            <v>超声医学科</v>
          </cell>
          <cell r="Q52">
            <v>15888270742</v>
          </cell>
          <cell r="R52">
            <v>3</v>
          </cell>
          <cell r="S52" t="str">
            <v>2021年</v>
          </cell>
          <cell r="T52" t="str">
            <v>谢作流</v>
          </cell>
          <cell r="U52">
            <v>5191</v>
          </cell>
          <cell r="V52">
            <v>13777797690</v>
          </cell>
          <cell r="W52" t="str">
            <v>超声科</v>
          </cell>
          <cell r="X52" t="str">
            <v>住院医师-本院</v>
          </cell>
        </row>
        <row r="53">
          <cell r="F53" t="str">
            <v>727L53</v>
          </cell>
          <cell r="G53">
            <v>15020</v>
          </cell>
          <cell r="H53" t="str">
            <v>727L53</v>
          </cell>
          <cell r="I53" t="str">
            <v>G005</v>
          </cell>
          <cell r="J53" t="str">
            <v>33032719981121172x</v>
          </cell>
          <cell r="K53" t="str">
            <v>女</v>
          </cell>
          <cell r="L53">
            <v>25</v>
          </cell>
          <cell r="M53" t="str">
            <v>19981121</v>
          </cell>
          <cell r="N53" t="str">
            <v>龙港市人民医院</v>
          </cell>
          <cell r="O53" t="str">
            <v>超声医学科</v>
          </cell>
          <cell r="P53" t="str">
            <v>超声医学科</v>
          </cell>
          <cell r="Q53" t="str">
            <v>13758848681</v>
          </cell>
          <cell r="R53">
            <v>3</v>
          </cell>
          <cell r="S53" t="str">
            <v>2021年</v>
          </cell>
          <cell r="T53" t="str">
            <v>林晓</v>
          </cell>
          <cell r="U53">
            <v>5195</v>
          </cell>
          <cell r="V53">
            <v>13857708130</v>
          </cell>
          <cell r="W53" t="str">
            <v>超声科</v>
          </cell>
          <cell r="X53" t="str">
            <v>住院医师-外院</v>
          </cell>
        </row>
        <row r="54">
          <cell r="F54" t="str">
            <v>727L55</v>
          </cell>
          <cell r="G54">
            <v>15023</v>
          </cell>
          <cell r="H54" t="str">
            <v>727L55</v>
          </cell>
          <cell r="I54" t="str">
            <v>G007</v>
          </cell>
          <cell r="J54" t="str">
            <v>330304199412272723</v>
          </cell>
          <cell r="K54" t="str">
            <v>女</v>
          </cell>
          <cell r="L54">
            <v>29</v>
          </cell>
          <cell r="M54" t="str">
            <v>19941227</v>
          </cell>
          <cell r="N54" t="str">
            <v>龙湾区中西医结合医院</v>
          </cell>
          <cell r="O54" t="str">
            <v>超声医学科</v>
          </cell>
          <cell r="P54" t="str">
            <v>超声医学科</v>
          </cell>
          <cell r="Q54" t="str">
            <v>13968851638</v>
          </cell>
          <cell r="R54">
            <v>3</v>
          </cell>
          <cell r="S54" t="str">
            <v>2021年</v>
          </cell>
          <cell r="T54" t="str">
            <v>林晓</v>
          </cell>
          <cell r="U54">
            <v>5195</v>
          </cell>
          <cell r="V54">
            <v>13857708130</v>
          </cell>
          <cell r="W54" t="str">
            <v>超声科</v>
          </cell>
          <cell r="X54" t="str">
            <v>住院医师-外院</v>
          </cell>
        </row>
        <row r="55">
          <cell r="F55" t="str">
            <v>727L52</v>
          </cell>
          <cell r="G55">
            <v>15021</v>
          </cell>
          <cell r="H55" t="str">
            <v>727L52</v>
          </cell>
          <cell r="I55" t="str">
            <v>G004</v>
          </cell>
          <cell r="J55" t="str">
            <v>330381199605241416</v>
          </cell>
          <cell r="K55" t="str">
            <v>男</v>
          </cell>
          <cell r="L55">
            <v>27</v>
          </cell>
          <cell r="M55" t="str">
            <v>19960524</v>
          </cell>
          <cell r="N55" t="str">
            <v>瑞安市第五人民医院(社区卫生服务中心)</v>
          </cell>
          <cell r="O55" t="str">
            <v>超声医学科</v>
          </cell>
          <cell r="P55" t="str">
            <v>超声医学科</v>
          </cell>
          <cell r="Q55" t="str">
            <v>13967728355</v>
          </cell>
          <cell r="R55">
            <v>3</v>
          </cell>
          <cell r="S55" t="str">
            <v>2021年</v>
          </cell>
          <cell r="T55" t="str">
            <v>廖书生</v>
          </cell>
          <cell r="U55">
            <v>6631</v>
          </cell>
          <cell r="V55">
            <v>13567796055</v>
          </cell>
          <cell r="W55" t="str">
            <v>超声科</v>
          </cell>
          <cell r="X55" t="str">
            <v>住院医师-外院</v>
          </cell>
        </row>
        <row r="56">
          <cell r="F56" t="str">
            <v>727L54</v>
          </cell>
          <cell r="G56">
            <v>15022</v>
          </cell>
          <cell r="H56" t="str">
            <v>727L54</v>
          </cell>
          <cell r="I56" t="str">
            <v>G006</v>
          </cell>
          <cell r="J56" t="str">
            <v>330327199603252893</v>
          </cell>
          <cell r="K56" t="str">
            <v>男</v>
          </cell>
          <cell r="L56">
            <v>27</v>
          </cell>
          <cell r="M56" t="str">
            <v>19960325</v>
          </cell>
          <cell r="N56" t="str">
            <v>龙港市人民医院</v>
          </cell>
          <cell r="O56" t="str">
            <v>超声医学科</v>
          </cell>
          <cell r="P56" t="str">
            <v>超声医学科</v>
          </cell>
          <cell r="Q56" t="str">
            <v>15258427782</v>
          </cell>
          <cell r="R56">
            <v>3</v>
          </cell>
          <cell r="S56" t="str">
            <v>2021年</v>
          </cell>
          <cell r="T56" t="str">
            <v>廖书生</v>
          </cell>
          <cell r="U56">
            <v>6631</v>
          </cell>
          <cell r="V56">
            <v>13567796055</v>
          </cell>
          <cell r="W56" t="str">
            <v>超声科</v>
          </cell>
          <cell r="X56" t="str">
            <v>住院医师-外院</v>
          </cell>
        </row>
        <row r="57">
          <cell r="F57" t="str">
            <v>727L56</v>
          </cell>
          <cell r="G57">
            <v>15024</v>
          </cell>
          <cell r="H57" t="str">
            <v>727L56</v>
          </cell>
          <cell r="I57" t="str">
            <v>G008</v>
          </cell>
          <cell r="J57" t="str">
            <v>330327199807133028</v>
          </cell>
          <cell r="K57" t="str">
            <v>女</v>
          </cell>
          <cell r="L57">
            <v>25</v>
          </cell>
          <cell r="M57" t="str">
            <v>19980713</v>
          </cell>
          <cell r="N57" t="str">
            <v>龙港市人民医院</v>
          </cell>
          <cell r="O57" t="str">
            <v>儿科</v>
          </cell>
          <cell r="P57" t="str">
            <v>儿科</v>
          </cell>
          <cell r="Q57">
            <v>15888767808</v>
          </cell>
          <cell r="R57">
            <v>3</v>
          </cell>
          <cell r="S57" t="str">
            <v>2021年</v>
          </cell>
          <cell r="T57" t="str">
            <v>张玲玲</v>
          </cell>
          <cell r="U57">
            <v>9799</v>
          </cell>
          <cell r="V57">
            <v>13566296616</v>
          </cell>
          <cell r="W57" t="str">
            <v>儿科</v>
          </cell>
          <cell r="X57" t="str">
            <v>住院医师-外院</v>
          </cell>
        </row>
        <row r="58">
          <cell r="F58" t="str">
            <v>727L57</v>
          </cell>
          <cell r="G58">
            <v>15025</v>
          </cell>
          <cell r="H58" t="str">
            <v>727L57</v>
          </cell>
          <cell r="I58" t="str">
            <v>G009</v>
          </cell>
          <cell r="J58" t="str">
            <v>330382199901064019</v>
          </cell>
          <cell r="K58" t="str">
            <v>男</v>
          </cell>
          <cell r="L58">
            <v>24</v>
          </cell>
          <cell r="M58" t="str">
            <v>19990106</v>
          </cell>
          <cell r="N58" t="str">
            <v>乐清市第五人民医院</v>
          </cell>
          <cell r="O58" t="str">
            <v>耳鼻咽喉科</v>
          </cell>
          <cell r="P58" t="str">
            <v>耳鼻咽喉科</v>
          </cell>
          <cell r="Q58">
            <v>15888767103</v>
          </cell>
          <cell r="R58">
            <v>3</v>
          </cell>
          <cell r="S58" t="str">
            <v>2021年</v>
          </cell>
          <cell r="T58" t="str">
            <v>杜瀚</v>
          </cell>
          <cell r="U58">
            <v>19042</v>
          </cell>
          <cell r="V58">
            <v>13858840700</v>
          </cell>
          <cell r="W58" t="str">
            <v>耳鼻咽喉科</v>
          </cell>
          <cell r="X58" t="str">
            <v>住院医师-外院</v>
          </cell>
        </row>
        <row r="59">
          <cell r="F59" t="str">
            <v>727L59</v>
          </cell>
          <cell r="G59">
            <v>15027</v>
          </cell>
          <cell r="H59" t="str">
            <v>727L59</v>
          </cell>
          <cell r="I59" t="str">
            <v>G011</v>
          </cell>
          <cell r="J59" t="str">
            <v>33032419980308002x</v>
          </cell>
          <cell r="K59" t="str">
            <v>女</v>
          </cell>
          <cell r="L59">
            <v>25</v>
          </cell>
          <cell r="M59" t="str">
            <v>19980308</v>
          </cell>
          <cell r="N59" t="str">
            <v>温州市中西医结合医院</v>
          </cell>
          <cell r="O59" t="str">
            <v>放射科</v>
          </cell>
          <cell r="P59" t="str">
            <v>放射科</v>
          </cell>
          <cell r="Q59" t="str">
            <v>15167750387</v>
          </cell>
          <cell r="R59">
            <v>3</v>
          </cell>
          <cell r="S59" t="str">
            <v>2021年</v>
          </cell>
          <cell r="T59" t="str">
            <v>叶彩儿</v>
          </cell>
          <cell r="U59">
            <v>19616</v>
          </cell>
          <cell r="V59">
            <v>13867700502</v>
          </cell>
          <cell r="W59" t="str">
            <v>放射科</v>
          </cell>
          <cell r="X59" t="str">
            <v>住院医师-外院</v>
          </cell>
        </row>
        <row r="60">
          <cell r="F60" t="str">
            <v>727L58</v>
          </cell>
          <cell r="G60">
            <v>15026</v>
          </cell>
          <cell r="H60" t="str">
            <v>727L58</v>
          </cell>
          <cell r="I60" t="str">
            <v>G010</v>
          </cell>
          <cell r="J60" t="str">
            <v>330304198508290315</v>
          </cell>
          <cell r="K60" t="str">
            <v>男</v>
          </cell>
          <cell r="L60">
            <v>38</v>
          </cell>
          <cell r="M60" t="str">
            <v>19850829</v>
          </cell>
          <cell r="N60" t="str">
            <v>温州市鹿城区人民医院</v>
          </cell>
          <cell r="O60" t="str">
            <v>放射科</v>
          </cell>
          <cell r="P60" t="str">
            <v>放射科</v>
          </cell>
          <cell r="Q60" t="str">
            <v>13587660773</v>
          </cell>
          <cell r="R60">
            <v>3</v>
          </cell>
          <cell r="S60" t="str">
            <v>2021年</v>
          </cell>
          <cell r="T60" t="str">
            <v>潘克华</v>
          </cell>
          <cell r="U60">
            <v>2692</v>
          </cell>
          <cell r="V60">
            <v>13777784390</v>
          </cell>
          <cell r="W60" t="str">
            <v>放射科</v>
          </cell>
          <cell r="X60" t="str">
            <v>住院医师-外院</v>
          </cell>
        </row>
        <row r="61">
          <cell r="F61" t="str">
            <v>729L22</v>
          </cell>
          <cell r="G61">
            <v>15091</v>
          </cell>
          <cell r="H61" t="str">
            <v>729L22</v>
          </cell>
          <cell r="I61" t="str">
            <v>G073</v>
          </cell>
          <cell r="J61" t="str">
            <v>330722199909282147</v>
          </cell>
          <cell r="K61" t="str">
            <v>女</v>
          </cell>
          <cell r="L61">
            <v>24</v>
          </cell>
          <cell r="M61" t="str">
            <v>19990928</v>
          </cell>
          <cell r="N61" t="str">
            <v>永康市第六人民医院</v>
          </cell>
          <cell r="O61" t="str">
            <v>放射科</v>
          </cell>
          <cell r="P61" t="str">
            <v>放射科</v>
          </cell>
          <cell r="Q61" t="str">
            <v>18267098282</v>
          </cell>
          <cell r="R61" t="str">
            <v>3</v>
          </cell>
          <cell r="S61" t="str">
            <v>2021年</v>
          </cell>
          <cell r="T61" t="str">
            <v>黄杨见</v>
          </cell>
          <cell r="U61">
            <v>19808</v>
          </cell>
          <cell r="V61">
            <v>13605775831</v>
          </cell>
          <cell r="W61" t="str">
            <v>放射科</v>
          </cell>
          <cell r="X61" t="str">
            <v>住院医师-外院</v>
          </cell>
        </row>
        <row r="62">
          <cell r="F62" t="str">
            <v>729L21</v>
          </cell>
          <cell r="G62">
            <v>15086</v>
          </cell>
          <cell r="H62" t="str">
            <v>729L21</v>
          </cell>
          <cell r="I62" t="str">
            <v>G072</v>
          </cell>
          <cell r="J62" t="str">
            <v>330681199806142066</v>
          </cell>
          <cell r="K62" t="str">
            <v>女</v>
          </cell>
          <cell r="L62">
            <v>25</v>
          </cell>
          <cell r="M62" t="str">
            <v>19980614</v>
          </cell>
          <cell r="N62" t="str">
            <v>诸暨市中医医院</v>
          </cell>
          <cell r="O62" t="str">
            <v>放射科</v>
          </cell>
          <cell r="P62" t="str">
            <v>放射科</v>
          </cell>
          <cell r="Q62" t="str">
            <v>18358542047</v>
          </cell>
          <cell r="R62" t="str">
            <v>3</v>
          </cell>
          <cell r="S62" t="str">
            <v>2021年</v>
          </cell>
          <cell r="T62" t="str">
            <v>孙厚长</v>
          </cell>
          <cell r="U62">
            <v>5648</v>
          </cell>
          <cell r="V62">
            <v>13587654042</v>
          </cell>
          <cell r="W62" t="str">
            <v>放射科</v>
          </cell>
          <cell r="X62" t="str">
            <v>住院医师-外院</v>
          </cell>
        </row>
        <row r="63">
          <cell r="F63" t="str">
            <v>727L60</v>
          </cell>
          <cell r="G63">
            <v>15028</v>
          </cell>
          <cell r="H63" t="str">
            <v>727L60</v>
          </cell>
          <cell r="I63" t="str">
            <v>G012</v>
          </cell>
          <cell r="J63" t="str">
            <v>330326199703066020</v>
          </cell>
          <cell r="K63" t="str">
            <v>女</v>
          </cell>
          <cell r="L63">
            <v>26</v>
          </cell>
          <cell r="M63" t="str">
            <v>19970306</v>
          </cell>
          <cell r="N63" t="str">
            <v>温州市鹿城区人民医院</v>
          </cell>
          <cell r="O63" t="str">
            <v>妇产科</v>
          </cell>
          <cell r="P63" t="str">
            <v>妇产科</v>
          </cell>
          <cell r="Q63" t="str">
            <v>15057708275</v>
          </cell>
          <cell r="R63">
            <v>3</v>
          </cell>
          <cell r="S63" t="str">
            <v>2021年</v>
          </cell>
          <cell r="T63" t="str">
            <v>钱旭芳</v>
          </cell>
          <cell r="U63">
            <v>19215</v>
          </cell>
          <cell r="V63">
            <v>13957721059</v>
          </cell>
          <cell r="W63" t="str">
            <v>产科</v>
          </cell>
          <cell r="X63" t="str">
            <v>住院医师-外院</v>
          </cell>
        </row>
        <row r="64">
          <cell r="F64">
            <v>121029</v>
          </cell>
          <cell r="G64">
            <v>14693</v>
          </cell>
          <cell r="H64" t="str">
            <v>PH10</v>
          </cell>
        </row>
        <row r="64">
          <cell r="J64" t="str">
            <v>330302199508310015</v>
          </cell>
          <cell r="K64" t="str">
            <v>男</v>
          </cell>
          <cell r="L64">
            <v>28</v>
          </cell>
          <cell r="M64" t="str">
            <v>19950831</v>
          </cell>
          <cell r="N64" t="str">
            <v>骨科（创伤/关节外科）</v>
          </cell>
          <cell r="O64" t="str">
            <v>骨科</v>
          </cell>
          <cell r="P64" t="str">
            <v>骨科</v>
          </cell>
          <cell r="Q64">
            <v>13732050655</v>
          </cell>
          <cell r="R64">
            <v>3</v>
          </cell>
          <cell r="S64" t="str">
            <v>2021年</v>
          </cell>
          <cell r="T64" t="str">
            <v>陈雷</v>
          </cell>
          <cell r="U64">
            <v>19003</v>
          </cell>
          <cell r="V64">
            <v>13957789595</v>
          </cell>
          <cell r="W64" t="str">
            <v>骨科</v>
          </cell>
          <cell r="X64" t="str">
            <v>住院医师-本院</v>
          </cell>
        </row>
        <row r="65">
          <cell r="F65">
            <v>121033</v>
          </cell>
          <cell r="G65">
            <v>14697</v>
          </cell>
          <cell r="H65" t="str">
            <v>WWQ5</v>
          </cell>
        </row>
        <row r="65">
          <cell r="J65" t="str">
            <v>330304199502273914</v>
          </cell>
          <cell r="K65" t="str">
            <v>男</v>
          </cell>
          <cell r="L65">
            <v>28</v>
          </cell>
          <cell r="M65" t="str">
            <v>19950227</v>
          </cell>
          <cell r="N65" t="str">
            <v>骨科（手外/周围神经外科）</v>
          </cell>
          <cell r="O65" t="str">
            <v>骨科</v>
          </cell>
          <cell r="P65" t="str">
            <v>骨科</v>
          </cell>
          <cell r="Q65">
            <v>13567785233</v>
          </cell>
          <cell r="R65">
            <v>3</v>
          </cell>
          <cell r="S65" t="str">
            <v>2021年</v>
          </cell>
          <cell r="T65" t="str">
            <v>张怀保</v>
          </cell>
          <cell r="U65">
            <v>2259</v>
          </cell>
          <cell r="V65">
            <v>13566253246</v>
          </cell>
          <cell r="W65" t="str">
            <v>骨科</v>
          </cell>
          <cell r="X65" t="str">
            <v>住院医师-本院</v>
          </cell>
        </row>
        <row r="66">
          <cell r="F66" t="str">
            <v>727L61</v>
          </cell>
          <cell r="G66">
            <v>15029</v>
          </cell>
          <cell r="H66" t="str">
            <v>727L61</v>
          </cell>
          <cell r="I66" t="str">
            <v>G013</v>
          </cell>
          <cell r="J66" t="str">
            <v>330326199409253212</v>
          </cell>
          <cell r="K66" t="str">
            <v>男</v>
          </cell>
          <cell r="L66">
            <v>29</v>
          </cell>
          <cell r="M66" t="str">
            <v>19940925</v>
          </cell>
          <cell r="N66" t="str">
            <v>社会人</v>
          </cell>
          <cell r="O66" t="str">
            <v>骨科</v>
          </cell>
          <cell r="P66" t="str">
            <v>骨科</v>
          </cell>
          <cell r="Q66" t="str">
            <v>19817500917</v>
          </cell>
          <cell r="R66">
            <v>3</v>
          </cell>
          <cell r="S66" t="str">
            <v>2021年</v>
          </cell>
          <cell r="T66" t="str">
            <v>周海波</v>
          </cell>
          <cell r="U66">
            <v>6614</v>
          </cell>
          <cell r="V66">
            <v>13957718381</v>
          </cell>
          <cell r="W66" t="str">
            <v>骨科</v>
          </cell>
          <cell r="X66" t="str">
            <v>住院医师-外院</v>
          </cell>
        </row>
        <row r="67">
          <cell r="F67" t="str">
            <v>727L62</v>
          </cell>
          <cell r="G67">
            <v>15030</v>
          </cell>
          <cell r="H67" t="str">
            <v>727L62</v>
          </cell>
          <cell r="I67" t="str">
            <v>G014</v>
          </cell>
          <cell r="J67" t="str">
            <v>33032719950427371x</v>
          </cell>
          <cell r="K67" t="str">
            <v>男</v>
          </cell>
          <cell r="L67">
            <v>28</v>
          </cell>
          <cell r="M67" t="str">
            <v>19950427</v>
          </cell>
          <cell r="N67" t="str">
            <v>龙港市人民医院</v>
          </cell>
          <cell r="O67" t="str">
            <v>骨科</v>
          </cell>
          <cell r="P67" t="str">
            <v>骨科</v>
          </cell>
          <cell r="Q67" t="str">
            <v>15058381700</v>
          </cell>
          <cell r="R67">
            <v>3</v>
          </cell>
          <cell r="S67" t="str">
            <v>2021年</v>
          </cell>
          <cell r="T67" t="str">
            <v>王宇</v>
          </cell>
          <cell r="U67">
            <v>9907</v>
          </cell>
          <cell r="V67">
            <v>13600667903</v>
          </cell>
          <cell r="W67" t="str">
            <v>骨科</v>
          </cell>
          <cell r="X67" t="str">
            <v>住院医师-外院</v>
          </cell>
        </row>
        <row r="68">
          <cell r="F68" t="str">
            <v>727L66</v>
          </cell>
          <cell r="G68">
            <v>15034</v>
          </cell>
          <cell r="H68" t="str">
            <v>727L66</v>
          </cell>
          <cell r="I68" t="str">
            <v>G018</v>
          </cell>
          <cell r="J68" t="str">
            <v>342901199808185615</v>
          </cell>
          <cell r="K68" t="str">
            <v>男</v>
          </cell>
          <cell r="L68">
            <v>25</v>
          </cell>
          <cell r="M68" t="str">
            <v>19980818</v>
          </cell>
          <cell r="N68" t="str">
            <v>瑞安市第五人民医院(社区卫生服务中心)</v>
          </cell>
          <cell r="O68" t="str">
            <v>精神科</v>
          </cell>
          <cell r="P68" t="str">
            <v>精神科</v>
          </cell>
          <cell r="Q68" t="str">
            <v>15755213776</v>
          </cell>
          <cell r="R68">
            <v>3</v>
          </cell>
          <cell r="S68" t="str">
            <v>2021年</v>
          </cell>
          <cell r="T68" t="str">
            <v>陈宏2</v>
          </cell>
          <cell r="U68">
            <v>69901</v>
          </cell>
          <cell r="V68">
            <v>13566257067</v>
          </cell>
          <cell r="W68" t="str">
            <v>精神卫生科</v>
          </cell>
          <cell r="X68" t="str">
            <v>住院医师-外院</v>
          </cell>
        </row>
        <row r="69">
          <cell r="F69" t="str">
            <v>727L68</v>
          </cell>
          <cell r="G69">
            <v>15036</v>
          </cell>
          <cell r="H69" t="str">
            <v>727L68</v>
          </cell>
          <cell r="I69" t="str">
            <v>G020</v>
          </cell>
          <cell r="J69" t="str">
            <v>342622199806176817</v>
          </cell>
          <cell r="K69" t="str">
            <v>男</v>
          </cell>
          <cell r="L69">
            <v>25</v>
          </cell>
          <cell r="M69" t="str">
            <v>19980617</v>
          </cell>
          <cell r="N69" t="str">
            <v>瑞安市第五人民医院(社区卫生服务中心)</v>
          </cell>
          <cell r="O69" t="str">
            <v>精神科</v>
          </cell>
          <cell r="P69" t="str">
            <v>精神科</v>
          </cell>
          <cell r="Q69" t="str">
            <v>13966358483</v>
          </cell>
          <cell r="R69">
            <v>3</v>
          </cell>
          <cell r="S69" t="str">
            <v>2021年</v>
          </cell>
          <cell r="T69" t="str">
            <v>陈宏2</v>
          </cell>
          <cell r="U69">
            <v>69901</v>
          </cell>
          <cell r="V69">
            <v>13566257067</v>
          </cell>
          <cell r="W69" t="str">
            <v>精神卫生科</v>
          </cell>
          <cell r="X69" t="str">
            <v>住院医师-外院</v>
          </cell>
        </row>
        <row r="70">
          <cell r="F70" t="str">
            <v>727L67</v>
          </cell>
          <cell r="G70">
            <v>15035</v>
          </cell>
          <cell r="H70" t="str">
            <v>727L67</v>
          </cell>
          <cell r="I70" t="str">
            <v>G019</v>
          </cell>
          <cell r="J70" t="str">
            <v>330328199503090029</v>
          </cell>
          <cell r="K70" t="str">
            <v>女</v>
          </cell>
          <cell r="L70">
            <v>28</v>
          </cell>
          <cell r="M70" t="str">
            <v>19950309</v>
          </cell>
          <cell r="N70" t="str">
            <v>温州市第七人民医院</v>
          </cell>
          <cell r="O70" t="str">
            <v>精神科</v>
          </cell>
          <cell r="P70" t="str">
            <v>精神科</v>
          </cell>
          <cell r="Q70" t="str">
            <v>18057798277</v>
          </cell>
          <cell r="R70">
            <v>3</v>
          </cell>
          <cell r="S70" t="str">
            <v>2021年</v>
          </cell>
          <cell r="T70" t="str">
            <v>郭晗峰</v>
          </cell>
          <cell r="U70">
            <v>68801</v>
          </cell>
          <cell r="V70">
            <v>13706660632</v>
          </cell>
          <cell r="W70" t="str">
            <v>精神卫生科</v>
          </cell>
          <cell r="X70" t="str">
            <v>住院医师-外院</v>
          </cell>
        </row>
        <row r="71">
          <cell r="F71" t="str">
            <v>727L63</v>
          </cell>
          <cell r="G71">
            <v>15031</v>
          </cell>
          <cell r="H71" t="str">
            <v>727L63</v>
          </cell>
          <cell r="I71" t="str">
            <v>G015</v>
          </cell>
          <cell r="J71" t="str">
            <v>330328199505180626</v>
          </cell>
          <cell r="K71" t="str">
            <v>女</v>
          </cell>
          <cell r="L71">
            <v>28</v>
          </cell>
          <cell r="M71" t="str">
            <v>19950518</v>
          </cell>
          <cell r="N71" t="str">
            <v>温州市第七人民医院</v>
          </cell>
          <cell r="O71" t="str">
            <v>精神科</v>
          </cell>
          <cell r="P71" t="str">
            <v>精神科</v>
          </cell>
          <cell r="Q71" t="str">
            <v>17769504550</v>
          </cell>
          <cell r="R71">
            <v>3</v>
          </cell>
          <cell r="S71" t="str">
            <v>2021年</v>
          </cell>
          <cell r="T71" t="str">
            <v>赵永忠</v>
          </cell>
          <cell r="U71">
            <v>2628</v>
          </cell>
          <cell r="V71">
            <v>13777760339</v>
          </cell>
          <cell r="W71" t="str">
            <v>精神卫生科</v>
          </cell>
          <cell r="X71" t="str">
            <v>住院医师-外院</v>
          </cell>
        </row>
        <row r="72">
          <cell r="F72" t="str">
            <v>727L69</v>
          </cell>
          <cell r="G72">
            <v>15037</v>
          </cell>
          <cell r="H72" t="str">
            <v>727L69</v>
          </cell>
          <cell r="I72" t="str">
            <v>G021</v>
          </cell>
          <cell r="J72" t="str">
            <v>330304199408185424</v>
          </cell>
          <cell r="K72" t="str">
            <v>女</v>
          </cell>
          <cell r="L72">
            <v>29</v>
          </cell>
          <cell r="M72" t="str">
            <v>19940818</v>
          </cell>
          <cell r="N72" t="str">
            <v>温州市第七人民医院</v>
          </cell>
          <cell r="O72" t="str">
            <v>精神科</v>
          </cell>
          <cell r="P72" t="str">
            <v>精神科</v>
          </cell>
          <cell r="Q72" t="str">
            <v>15825640327</v>
          </cell>
          <cell r="R72">
            <v>3</v>
          </cell>
          <cell r="S72" t="str">
            <v>2021年</v>
          </cell>
          <cell r="T72" t="str">
            <v>赵永忠</v>
          </cell>
          <cell r="U72">
            <v>2628</v>
          </cell>
          <cell r="V72">
            <v>13777760339</v>
          </cell>
          <cell r="W72" t="str">
            <v>精神卫生科</v>
          </cell>
          <cell r="X72" t="str">
            <v>住院医师-外院</v>
          </cell>
        </row>
        <row r="73">
          <cell r="F73" t="str">
            <v>727L65</v>
          </cell>
          <cell r="G73">
            <v>15033</v>
          </cell>
          <cell r="H73" t="str">
            <v>727L65</v>
          </cell>
          <cell r="I73" t="str">
            <v>G017</v>
          </cell>
          <cell r="J73" t="str">
            <v>330327198411060630</v>
          </cell>
          <cell r="K73" t="str">
            <v>男</v>
          </cell>
          <cell r="L73">
            <v>39</v>
          </cell>
          <cell r="M73" t="str">
            <v>19841106</v>
          </cell>
          <cell r="N73" t="str">
            <v>玉环县第二人民医院</v>
          </cell>
          <cell r="O73" t="str">
            <v>精神科</v>
          </cell>
          <cell r="P73" t="str">
            <v>精神科</v>
          </cell>
          <cell r="Q73" t="str">
            <v>18358721877</v>
          </cell>
          <cell r="R73">
            <v>3</v>
          </cell>
          <cell r="S73" t="str">
            <v>2021年</v>
          </cell>
          <cell r="T73" t="str">
            <v>陈宏2</v>
          </cell>
          <cell r="U73">
            <v>69901</v>
          </cell>
          <cell r="V73">
            <v>13566257067</v>
          </cell>
          <cell r="W73" t="str">
            <v>精神卫生科</v>
          </cell>
          <cell r="X73" t="str">
            <v>住院医师-外院</v>
          </cell>
        </row>
        <row r="74">
          <cell r="F74" t="str">
            <v>727L70</v>
          </cell>
          <cell r="G74">
            <v>15038</v>
          </cell>
          <cell r="H74" t="str">
            <v>727L70</v>
          </cell>
          <cell r="I74" t="str">
            <v>G022</v>
          </cell>
          <cell r="J74" t="str">
            <v>330381199801012522</v>
          </cell>
          <cell r="K74" t="str">
            <v>女</v>
          </cell>
          <cell r="L74">
            <v>25</v>
          </cell>
          <cell r="M74" t="str">
            <v>19980101</v>
          </cell>
          <cell r="N74" t="str">
            <v>瑞安市塘下人民医院</v>
          </cell>
          <cell r="O74" t="str">
            <v>口腔全科</v>
          </cell>
          <cell r="P74" t="str">
            <v>口腔全科</v>
          </cell>
          <cell r="Q74" t="str">
            <v>17858902076</v>
          </cell>
          <cell r="R74">
            <v>3</v>
          </cell>
          <cell r="S74" t="str">
            <v>2021年</v>
          </cell>
          <cell r="T74" t="str">
            <v>王莹</v>
          </cell>
          <cell r="U74">
            <v>19813</v>
          </cell>
          <cell r="V74">
            <v>13868888777</v>
          </cell>
          <cell r="W74" t="str">
            <v>口腔科</v>
          </cell>
          <cell r="X74" t="str">
            <v>住院医师-外院</v>
          </cell>
        </row>
        <row r="75">
          <cell r="F75" t="str">
            <v>727L72</v>
          </cell>
          <cell r="G75">
            <v>15040</v>
          </cell>
          <cell r="H75" t="str">
            <v>727L72</v>
          </cell>
          <cell r="I75" t="str">
            <v>G024</v>
          </cell>
          <cell r="J75" t="str">
            <v>330328199607050021</v>
          </cell>
          <cell r="K75" t="str">
            <v>女</v>
          </cell>
          <cell r="L75">
            <v>27</v>
          </cell>
          <cell r="M75" t="str">
            <v>19960705</v>
          </cell>
          <cell r="N75" t="str">
            <v>文成县百丈漈镇卫生院</v>
          </cell>
          <cell r="O75" t="str">
            <v>口腔全科</v>
          </cell>
          <cell r="P75" t="str">
            <v>口腔全科</v>
          </cell>
          <cell r="Q75" t="str">
            <v>18358797586</v>
          </cell>
          <cell r="R75">
            <v>3</v>
          </cell>
          <cell r="S75" t="str">
            <v>2021年</v>
          </cell>
          <cell r="T75" t="str">
            <v>黄建静</v>
          </cell>
          <cell r="U75">
            <v>7281</v>
          </cell>
          <cell r="V75">
            <v>13738348186</v>
          </cell>
          <cell r="W75" t="str">
            <v>口腔科</v>
          </cell>
          <cell r="X75" t="str">
            <v>住院医师-外院</v>
          </cell>
        </row>
        <row r="76">
          <cell r="F76" t="str">
            <v>727L71</v>
          </cell>
          <cell r="G76">
            <v>15039</v>
          </cell>
          <cell r="H76" t="str">
            <v>727L71</v>
          </cell>
          <cell r="I76" t="str">
            <v>G023</v>
          </cell>
          <cell r="J76" t="str">
            <v>330304199808014528</v>
          </cell>
          <cell r="K76" t="str">
            <v>女</v>
          </cell>
          <cell r="L76">
            <v>25</v>
          </cell>
          <cell r="M76" t="str">
            <v>19980801</v>
          </cell>
          <cell r="N76" t="str">
            <v>温州市瓯海区丽岙街道社区卫生服务中心</v>
          </cell>
          <cell r="O76" t="str">
            <v>口腔全科</v>
          </cell>
          <cell r="P76" t="str">
            <v>口腔全科</v>
          </cell>
          <cell r="Q76" t="str">
            <v>15258625898</v>
          </cell>
          <cell r="R76">
            <v>3</v>
          </cell>
          <cell r="S76" t="str">
            <v>2021年</v>
          </cell>
          <cell r="T76" t="str">
            <v>王莹</v>
          </cell>
          <cell r="U76">
            <v>19813</v>
          </cell>
          <cell r="V76">
            <v>13868888777</v>
          </cell>
          <cell r="W76" t="str">
            <v>口腔科</v>
          </cell>
          <cell r="X76" t="str">
            <v>住院医师-外院</v>
          </cell>
        </row>
        <row r="77">
          <cell r="F77" t="str">
            <v>727L74</v>
          </cell>
          <cell r="G77">
            <v>15042</v>
          </cell>
          <cell r="H77" t="str">
            <v>727L74</v>
          </cell>
          <cell r="I77" t="str">
            <v>G026</v>
          </cell>
          <cell r="J77" t="str">
            <v>330329199904283741</v>
          </cell>
          <cell r="K77" t="str">
            <v>女</v>
          </cell>
          <cell r="L77">
            <v>24</v>
          </cell>
          <cell r="M77" t="str">
            <v>19990428</v>
          </cell>
          <cell r="N77" t="str">
            <v>泰顺县人民医院</v>
          </cell>
          <cell r="O77" t="str">
            <v>临床病理科</v>
          </cell>
          <cell r="P77" t="str">
            <v>临床病理科</v>
          </cell>
          <cell r="Q77" t="str">
            <v>15988734502</v>
          </cell>
          <cell r="R77">
            <v>3</v>
          </cell>
          <cell r="S77" t="str">
            <v>2021年</v>
          </cell>
          <cell r="T77" t="str">
            <v>吴亮</v>
          </cell>
          <cell r="U77">
            <v>6586</v>
          </cell>
          <cell r="V77">
            <v>15968753895</v>
          </cell>
          <cell r="W77" t="str">
            <v>病理科</v>
          </cell>
          <cell r="X77" t="str">
            <v>住院医师-外院</v>
          </cell>
        </row>
        <row r="78">
          <cell r="F78" t="str">
            <v>727L73</v>
          </cell>
          <cell r="G78">
            <v>15041</v>
          </cell>
          <cell r="H78" t="str">
            <v>727L73</v>
          </cell>
          <cell r="I78" t="str">
            <v>G025</v>
          </cell>
          <cell r="J78" t="str">
            <v>330302199808032424</v>
          </cell>
          <cell r="K78" t="str">
            <v>女</v>
          </cell>
          <cell r="L78">
            <v>25</v>
          </cell>
          <cell r="M78" t="str">
            <v>19980803</v>
          </cell>
          <cell r="N78" t="str">
            <v>温州市人民医院</v>
          </cell>
          <cell r="O78" t="str">
            <v>临床病理科</v>
          </cell>
          <cell r="P78" t="str">
            <v>临床病理科</v>
          </cell>
          <cell r="Q78" t="str">
            <v>18758884665</v>
          </cell>
          <cell r="R78">
            <v>3</v>
          </cell>
          <cell r="S78" t="str">
            <v>2021年</v>
          </cell>
          <cell r="T78" t="str">
            <v>吴亮</v>
          </cell>
          <cell r="U78">
            <v>6586</v>
          </cell>
          <cell r="V78">
            <v>15968753895</v>
          </cell>
          <cell r="W78" t="str">
            <v>病理科</v>
          </cell>
          <cell r="X78" t="str">
            <v>住院医师-外院</v>
          </cell>
        </row>
        <row r="79">
          <cell r="F79">
            <v>621020</v>
          </cell>
          <cell r="G79">
            <v>14964</v>
          </cell>
          <cell r="H79" t="str">
            <v>ZAQ6</v>
          </cell>
        </row>
        <row r="79">
          <cell r="J79" t="str">
            <v>330382199303026944</v>
          </cell>
          <cell r="K79" t="str">
            <v>女</v>
          </cell>
          <cell r="L79">
            <v>30</v>
          </cell>
          <cell r="M79" t="str">
            <v>19930302</v>
          </cell>
          <cell r="N79" t="str">
            <v>麻醉科</v>
          </cell>
          <cell r="O79" t="str">
            <v>麻醉科</v>
          </cell>
          <cell r="P79" t="str">
            <v>麻醉科</v>
          </cell>
          <cell r="Q79">
            <v>18267850662</v>
          </cell>
          <cell r="R79">
            <v>3</v>
          </cell>
          <cell r="S79" t="str">
            <v>2021年</v>
          </cell>
          <cell r="T79" t="str">
            <v>王一川</v>
          </cell>
          <cell r="U79">
            <v>7674</v>
          </cell>
          <cell r="V79">
            <v>13566299605</v>
          </cell>
          <cell r="W79" t="str">
            <v>麻醉科</v>
          </cell>
          <cell r="X79" t="str">
            <v>住院医师-本院</v>
          </cell>
        </row>
        <row r="80">
          <cell r="F80">
            <v>621019</v>
          </cell>
          <cell r="G80">
            <v>14963</v>
          </cell>
          <cell r="H80" t="str">
            <v>ZSS40</v>
          </cell>
        </row>
        <row r="80">
          <cell r="J80" t="str">
            <v>330382199012280926</v>
          </cell>
          <cell r="K80" t="str">
            <v>女</v>
          </cell>
          <cell r="L80">
            <v>33</v>
          </cell>
          <cell r="M80" t="str">
            <v>19901228</v>
          </cell>
          <cell r="N80" t="str">
            <v>麻醉科</v>
          </cell>
          <cell r="O80" t="str">
            <v>麻醉科</v>
          </cell>
          <cell r="P80" t="str">
            <v>麻醉科</v>
          </cell>
          <cell r="Q80">
            <v>18858736692</v>
          </cell>
          <cell r="R80">
            <v>3</v>
          </cell>
          <cell r="S80" t="str">
            <v>2021年</v>
          </cell>
          <cell r="T80" t="str">
            <v>黄陆平</v>
          </cell>
          <cell r="U80">
            <v>7675</v>
          </cell>
          <cell r="V80">
            <v>13587891399</v>
          </cell>
          <cell r="W80" t="str">
            <v>麻醉科</v>
          </cell>
          <cell r="X80" t="str">
            <v>住院医师-本院</v>
          </cell>
        </row>
        <row r="81">
          <cell r="F81" t="str">
            <v>727L79</v>
          </cell>
          <cell r="G81">
            <v>15047</v>
          </cell>
          <cell r="H81" t="str">
            <v>727L79</v>
          </cell>
          <cell r="I81" t="str">
            <v>G031</v>
          </cell>
          <cell r="J81" t="str">
            <v>331021199803111266</v>
          </cell>
          <cell r="K81" t="str">
            <v>女</v>
          </cell>
          <cell r="L81">
            <v>25</v>
          </cell>
          <cell r="M81" t="str">
            <v>19980311</v>
          </cell>
          <cell r="N81" t="str">
            <v>玉环县人民医院</v>
          </cell>
          <cell r="O81" t="str">
            <v>麻醉科</v>
          </cell>
          <cell r="P81" t="str">
            <v>麻醉科</v>
          </cell>
          <cell r="Q81" t="str">
            <v>17858381921</v>
          </cell>
          <cell r="R81">
            <v>3</v>
          </cell>
          <cell r="S81" t="str">
            <v>2021年</v>
          </cell>
          <cell r="T81" t="str">
            <v>夏芳芳</v>
          </cell>
          <cell r="U81">
            <v>9172</v>
          </cell>
          <cell r="V81">
            <v>13806622872</v>
          </cell>
          <cell r="W81" t="str">
            <v>麻醉科</v>
          </cell>
          <cell r="X81" t="str">
            <v>住院医师-外院</v>
          </cell>
        </row>
        <row r="82">
          <cell r="F82" t="str">
            <v>727L78</v>
          </cell>
          <cell r="G82">
            <v>15046</v>
          </cell>
          <cell r="H82" t="str">
            <v>727L78</v>
          </cell>
          <cell r="I82" t="str">
            <v>G030</v>
          </cell>
          <cell r="J82" t="str">
            <v>232330199605151216</v>
          </cell>
          <cell r="K82" t="str">
            <v>男</v>
          </cell>
          <cell r="L82">
            <v>27</v>
          </cell>
          <cell r="M82" t="str">
            <v>19960515</v>
          </cell>
          <cell r="N82" t="str">
            <v>青田县中医医院</v>
          </cell>
          <cell r="O82" t="str">
            <v>麻醉科</v>
          </cell>
          <cell r="P82" t="str">
            <v>麻醉科</v>
          </cell>
          <cell r="Q82">
            <v>18767822291</v>
          </cell>
          <cell r="R82">
            <v>3</v>
          </cell>
          <cell r="S82" t="str">
            <v>2021年</v>
          </cell>
          <cell r="T82" t="str">
            <v>方向宇</v>
          </cell>
          <cell r="U82">
            <v>11878</v>
          </cell>
          <cell r="V82">
            <v>13957759995</v>
          </cell>
          <cell r="W82" t="str">
            <v>麻醉科</v>
          </cell>
          <cell r="X82" t="str">
            <v>住院医师-外院</v>
          </cell>
        </row>
        <row r="83">
          <cell r="F83" t="str">
            <v>727L76</v>
          </cell>
          <cell r="G83">
            <v>15044</v>
          </cell>
          <cell r="H83" t="str">
            <v>727L76</v>
          </cell>
          <cell r="I83" t="str">
            <v>G028</v>
          </cell>
          <cell r="J83" t="str">
            <v>330326199408292316</v>
          </cell>
          <cell r="K83" t="str">
            <v>男</v>
          </cell>
          <cell r="L83">
            <v>29</v>
          </cell>
          <cell r="M83" t="str">
            <v>19940829</v>
          </cell>
          <cell r="N83" t="str">
            <v>瑞安市人民医院</v>
          </cell>
          <cell r="O83" t="str">
            <v>麻醉科</v>
          </cell>
          <cell r="P83" t="str">
            <v>麻醉科</v>
          </cell>
          <cell r="Q83" t="str">
            <v>18357717130</v>
          </cell>
          <cell r="R83">
            <v>3</v>
          </cell>
          <cell r="S83" t="str">
            <v>2021年</v>
          </cell>
          <cell r="T83" t="str">
            <v>蒋柳明</v>
          </cell>
          <cell r="U83">
            <v>1638</v>
          </cell>
          <cell r="V83">
            <v>13587433157</v>
          </cell>
          <cell r="W83" t="str">
            <v>麻醉科</v>
          </cell>
          <cell r="X83" t="str">
            <v>住院医师-外院</v>
          </cell>
        </row>
        <row r="84">
          <cell r="F84" t="str">
            <v>727L80</v>
          </cell>
          <cell r="G84">
            <v>15048</v>
          </cell>
          <cell r="H84" t="str">
            <v>727L80</v>
          </cell>
          <cell r="I84" t="str">
            <v>G032</v>
          </cell>
          <cell r="J84" t="str">
            <v>330381199304051213</v>
          </cell>
          <cell r="K84" t="str">
            <v>男</v>
          </cell>
          <cell r="L84">
            <v>30</v>
          </cell>
          <cell r="M84" t="str">
            <v>19930405</v>
          </cell>
          <cell r="N84" t="str">
            <v>瑞安市塘下人民医院</v>
          </cell>
          <cell r="O84" t="str">
            <v>麻醉科</v>
          </cell>
          <cell r="P84" t="str">
            <v>麻醉科</v>
          </cell>
          <cell r="Q84" t="str">
            <v>18758722706</v>
          </cell>
          <cell r="R84">
            <v>3</v>
          </cell>
          <cell r="S84" t="str">
            <v>2021年</v>
          </cell>
          <cell r="T84" t="str">
            <v>施克俭</v>
          </cell>
          <cell r="U84">
            <v>7673</v>
          </cell>
          <cell r="V84">
            <v>13868889697</v>
          </cell>
          <cell r="W84" t="str">
            <v>麻醉科</v>
          </cell>
          <cell r="X84" t="str">
            <v>住院医师-外院</v>
          </cell>
        </row>
        <row r="85">
          <cell r="F85" t="str">
            <v>727L75</v>
          </cell>
          <cell r="G85">
            <v>15043</v>
          </cell>
          <cell r="H85" t="str">
            <v>727L75</v>
          </cell>
          <cell r="I85" t="str">
            <v>G027</v>
          </cell>
          <cell r="J85" t="str">
            <v>330381199802182523</v>
          </cell>
          <cell r="K85" t="str">
            <v>女</v>
          </cell>
          <cell r="L85">
            <v>25</v>
          </cell>
          <cell r="M85" t="str">
            <v>19980218</v>
          </cell>
          <cell r="N85" t="str">
            <v>瑞安市第五人民医院(社区卫生服务中心)</v>
          </cell>
          <cell r="O85" t="str">
            <v>麻醉科</v>
          </cell>
          <cell r="P85" t="str">
            <v>麻醉科</v>
          </cell>
          <cell r="Q85">
            <v>18267823280</v>
          </cell>
          <cell r="R85">
            <v>3</v>
          </cell>
          <cell r="S85" t="str">
            <v>2021年</v>
          </cell>
          <cell r="T85" t="str">
            <v>金立达</v>
          </cell>
          <cell r="U85">
            <v>2666</v>
          </cell>
          <cell r="V85">
            <v>13567797388</v>
          </cell>
          <cell r="W85" t="str">
            <v>麻醉科</v>
          </cell>
          <cell r="X85" t="str">
            <v>住院医师-外院</v>
          </cell>
        </row>
        <row r="86">
          <cell r="F86" t="str">
            <v>729L18</v>
          </cell>
          <cell r="G86">
            <v>15088</v>
          </cell>
          <cell r="H86" t="str">
            <v>729L18</v>
          </cell>
          <cell r="I86" t="str">
            <v>G069</v>
          </cell>
          <cell r="J86" t="str">
            <v>330302199802252012</v>
          </cell>
          <cell r="K86" t="str">
            <v>男</v>
          </cell>
          <cell r="L86">
            <v>25</v>
          </cell>
          <cell r="M86" t="str">
            <v>19980225</v>
          </cell>
          <cell r="N86" t="str">
            <v>温州和平整形医院</v>
          </cell>
          <cell r="O86" t="str">
            <v>麻醉科</v>
          </cell>
          <cell r="P86" t="str">
            <v>麻醉科</v>
          </cell>
          <cell r="Q86" t="str">
            <v>18379786025</v>
          </cell>
          <cell r="R86" t="str">
            <v>3</v>
          </cell>
          <cell r="S86" t="str">
            <v>2021年</v>
          </cell>
          <cell r="T86" t="str">
            <v>张学政</v>
          </cell>
          <cell r="U86">
            <v>19930</v>
          </cell>
          <cell r="V86">
            <v>13505770261</v>
          </cell>
          <cell r="W86" t="str">
            <v>麻醉科</v>
          </cell>
          <cell r="X86" t="str">
            <v>住院医师-外院</v>
          </cell>
        </row>
        <row r="87">
          <cell r="F87">
            <v>621010</v>
          </cell>
          <cell r="G87">
            <v>14955</v>
          </cell>
          <cell r="H87" t="str">
            <v>CC35</v>
          </cell>
        </row>
        <row r="87">
          <cell r="J87" t="str">
            <v>330304199209076313</v>
          </cell>
          <cell r="K87" t="str">
            <v>男</v>
          </cell>
          <cell r="L87">
            <v>31</v>
          </cell>
          <cell r="M87" t="str">
            <v>19920907</v>
          </cell>
          <cell r="N87" t="str">
            <v>感染内科</v>
          </cell>
          <cell r="O87" t="str">
            <v>内科</v>
          </cell>
          <cell r="P87" t="str">
            <v>内科</v>
          </cell>
          <cell r="Q87">
            <v>13506662567</v>
          </cell>
          <cell r="R87">
            <v>3</v>
          </cell>
          <cell r="S87" t="str">
            <v>2021年</v>
          </cell>
          <cell r="T87" t="str">
            <v>陈迎晓</v>
          </cell>
          <cell r="U87">
            <v>878</v>
          </cell>
          <cell r="V87">
            <v>13957730399</v>
          </cell>
          <cell r="W87" t="str">
            <v>感染科</v>
          </cell>
          <cell r="X87" t="str">
            <v>住院医师-本院</v>
          </cell>
        </row>
        <row r="88">
          <cell r="F88">
            <v>121006</v>
          </cell>
          <cell r="G88">
            <v>14672</v>
          </cell>
          <cell r="H88" t="str">
            <v>CMS5</v>
          </cell>
        </row>
        <row r="88">
          <cell r="J88" t="str">
            <v>330304199503314546</v>
          </cell>
          <cell r="K88" t="str">
            <v>女</v>
          </cell>
          <cell r="L88">
            <v>28</v>
          </cell>
          <cell r="M88" t="str">
            <v>19950331</v>
          </cell>
          <cell r="N88" t="str">
            <v>呼吸与危重症医学科</v>
          </cell>
          <cell r="O88" t="str">
            <v>内科</v>
          </cell>
          <cell r="P88" t="str">
            <v>内科</v>
          </cell>
          <cell r="Q88">
            <v>15267758687</v>
          </cell>
          <cell r="R88">
            <v>3</v>
          </cell>
          <cell r="S88" t="str">
            <v>2021年</v>
          </cell>
          <cell r="T88" t="str">
            <v>姚丹</v>
          </cell>
          <cell r="U88">
            <v>7269</v>
          </cell>
          <cell r="V88">
            <v>15868709255</v>
          </cell>
          <cell r="W88" t="str">
            <v>呼吸与危重症医学科</v>
          </cell>
          <cell r="X88" t="str">
            <v>住院医师-本院</v>
          </cell>
        </row>
        <row r="89">
          <cell r="F89">
            <v>121007</v>
          </cell>
          <cell r="G89">
            <v>14673</v>
          </cell>
          <cell r="H89" t="str">
            <v>ZDD6</v>
          </cell>
        </row>
        <row r="89">
          <cell r="J89" t="str">
            <v>330382199509083143</v>
          </cell>
          <cell r="K89" t="str">
            <v>女</v>
          </cell>
          <cell r="L89">
            <v>28</v>
          </cell>
          <cell r="M89" t="str">
            <v>19950908</v>
          </cell>
          <cell r="N89" t="str">
            <v>呼吸与危重症医学科</v>
          </cell>
          <cell r="O89" t="str">
            <v>内科</v>
          </cell>
          <cell r="P89" t="str">
            <v>内科</v>
          </cell>
          <cell r="Q89">
            <v>19817582509</v>
          </cell>
          <cell r="R89">
            <v>3</v>
          </cell>
          <cell r="S89" t="str">
            <v>2021年</v>
          </cell>
          <cell r="T89" t="str">
            <v>王良兴</v>
          </cell>
          <cell r="U89">
            <v>68802</v>
          </cell>
          <cell r="V89">
            <v>13600679923</v>
          </cell>
          <cell r="W89" t="str">
            <v>呼吸与危重症医学科</v>
          </cell>
          <cell r="X89" t="str">
            <v>住院医师-本院</v>
          </cell>
        </row>
        <row r="90">
          <cell r="F90">
            <v>121117</v>
          </cell>
          <cell r="G90">
            <v>14998</v>
          </cell>
          <cell r="H90" t="str">
            <v>WWH12</v>
          </cell>
        </row>
        <row r="90">
          <cell r="J90" t="str">
            <v>330381199508036226</v>
          </cell>
          <cell r="K90" t="str">
            <v>女</v>
          </cell>
          <cell r="L90">
            <v>28</v>
          </cell>
          <cell r="M90" t="str">
            <v>19950803</v>
          </cell>
          <cell r="N90" t="str">
            <v>肾内科</v>
          </cell>
          <cell r="O90" t="str">
            <v>内科</v>
          </cell>
          <cell r="P90" t="str">
            <v>内科</v>
          </cell>
          <cell r="Q90">
            <v>15257731051</v>
          </cell>
          <cell r="R90">
            <v>3</v>
          </cell>
          <cell r="S90" t="str">
            <v>2021年</v>
          </cell>
          <cell r="T90" t="str">
            <v>丁晓凯</v>
          </cell>
          <cell r="U90">
            <v>19817</v>
          </cell>
          <cell r="V90">
            <v>13857771492</v>
          </cell>
          <cell r="W90" t="str">
            <v>肾内科</v>
          </cell>
          <cell r="X90" t="str">
            <v>住院医师-本院</v>
          </cell>
        </row>
        <row r="91">
          <cell r="F91">
            <v>621008</v>
          </cell>
          <cell r="G91">
            <v>14953</v>
          </cell>
          <cell r="H91" t="str">
            <v>WTH2</v>
          </cell>
        </row>
        <row r="91">
          <cell r="J91" t="str">
            <v>330382199311030433</v>
          </cell>
          <cell r="K91" t="str">
            <v>男</v>
          </cell>
          <cell r="L91">
            <v>30</v>
          </cell>
          <cell r="M91" t="str">
            <v>19931103</v>
          </cell>
          <cell r="N91" t="str">
            <v>消化内科</v>
          </cell>
          <cell r="O91" t="str">
            <v>内科</v>
          </cell>
          <cell r="P91" t="str">
            <v>内科</v>
          </cell>
          <cell r="Q91">
            <v>18868818241</v>
          </cell>
          <cell r="R91">
            <v>3</v>
          </cell>
          <cell r="S91" t="str">
            <v>2021年</v>
          </cell>
          <cell r="T91" t="str">
            <v>黄尔炯</v>
          </cell>
          <cell r="U91">
            <v>7632</v>
          </cell>
          <cell r="V91">
            <v>15088587899</v>
          </cell>
          <cell r="W91" t="str">
            <v>消化内科</v>
          </cell>
          <cell r="X91" t="str">
            <v>住院医师-本院</v>
          </cell>
        </row>
        <row r="92">
          <cell r="F92">
            <v>621001</v>
          </cell>
          <cell r="G92">
            <v>14949</v>
          </cell>
          <cell r="H92" t="str">
            <v>ZJH9</v>
          </cell>
        </row>
        <row r="92">
          <cell r="J92" t="str">
            <v>362421199007072313</v>
          </cell>
          <cell r="K92" t="str">
            <v>男</v>
          </cell>
          <cell r="L92">
            <v>33</v>
          </cell>
          <cell r="M92" t="str">
            <v>19900707</v>
          </cell>
          <cell r="N92" t="str">
            <v>心血管内科</v>
          </cell>
          <cell r="O92" t="str">
            <v>内科</v>
          </cell>
          <cell r="P92" t="str">
            <v>内科</v>
          </cell>
          <cell r="Q92">
            <v>19518111206</v>
          </cell>
          <cell r="R92">
            <v>3</v>
          </cell>
          <cell r="S92" t="str">
            <v>2021年</v>
          </cell>
          <cell r="T92" t="str">
            <v>冯霞飞</v>
          </cell>
          <cell r="U92">
            <v>876</v>
          </cell>
          <cell r="V92">
            <v>13868444733</v>
          </cell>
          <cell r="W92" t="str">
            <v>CCU</v>
          </cell>
          <cell r="X92" t="str">
            <v>住院医师-本院</v>
          </cell>
        </row>
        <row r="93">
          <cell r="F93">
            <v>121009</v>
          </cell>
          <cell r="G93">
            <v>14675</v>
          </cell>
          <cell r="H93" t="str">
            <v>QJF5</v>
          </cell>
        </row>
        <row r="93">
          <cell r="J93" t="str">
            <v>330382199506244730</v>
          </cell>
          <cell r="K93" t="str">
            <v>男</v>
          </cell>
          <cell r="L93">
            <v>28</v>
          </cell>
          <cell r="M93" t="str">
            <v>19950624</v>
          </cell>
          <cell r="N93" t="str">
            <v>心血管内科心超</v>
          </cell>
          <cell r="O93" t="str">
            <v>内科</v>
          </cell>
          <cell r="P93" t="str">
            <v>内科</v>
          </cell>
          <cell r="Q93">
            <v>15167876568</v>
          </cell>
          <cell r="R93">
            <v>3</v>
          </cell>
          <cell r="S93" t="str">
            <v>2021年</v>
          </cell>
          <cell r="T93" t="str">
            <v>黄伟剑</v>
          </cell>
          <cell r="U93">
            <v>18404</v>
          </cell>
          <cell r="V93">
            <v>13806691086</v>
          </cell>
          <cell r="W93" t="str">
            <v>心血管内科</v>
          </cell>
          <cell r="X93" t="str">
            <v>住院医师-本院</v>
          </cell>
        </row>
        <row r="94">
          <cell r="F94" t="str">
            <v>727L84</v>
          </cell>
          <cell r="G94">
            <v>15052</v>
          </cell>
          <cell r="H94" t="str">
            <v>727L84</v>
          </cell>
          <cell r="I94" t="str">
            <v>G036</v>
          </cell>
          <cell r="J94" t="str">
            <v>330322199605033617</v>
          </cell>
          <cell r="K94" t="str">
            <v>男</v>
          </cell>
          <cell r="L94">
            <v>27</v>
          </cell>
          <cell r="M94" t="str">
            <v>19960503</v>
          </cell>
          <cell r="N94" t="str">
            <v>洞头县人民医院</v>
          </cell>
          <cell r="O94" t="str">
            <v>内科</v>
          </cell>
          <cell r="P94" t="str">
            <v>内科</v>
          </cell>
          <cell r="Q94" t="str">
            <v>15258012513</v>
          </cell>
          <cell r="R94">
            <v>3</v>
          </cell>
          <cell r="S94" t="str">
            <v>2021年</v>
          </cell>
          <cell r="T94" t="str">
            <v>庄强</v>
          </cell>
          <cell r="U94">
            <v>3834</v>
          </cell>
          <cell r="V94">
            <v>13868819737</v>
          </cell>
          <cell r="W94" t="str">
            <v>血液内科</v>
          </cell>
          <cell r="X94" t="str">
            <v>住院医师-外院</v>
          </cell>
        </row>
        <row r="95">
          <cell r="F95" t="str">
            <v>727L89</v>
          </cell>
          <cell r="G95">
            <v>15057</v>
          </cell>
          <cell r="H95" t="str">
            <v>727L89</v>
          </cell>
          <cell r="I95" t="str">
            <v>G041</v>
          </cell>
          <cell r="J95" t="str">
            <v>33038219981106092x</v>
          </cell>
          <cell r="K95" t="str">
            <v>女</v>
          </cell>
          <cell r="L95">
            <v>25</v>
          </cell>
          <cell r="M95" t="str">
            <v>19981106</v>
          </cell>
          <cell r="N95" t="str">
            <v>乐清市第三人民医院</v>
          </cell>
          <cell r="O95" t="str">
            <v>内科</v>
          </cell>
          <cell r="P95" t="str">
            <v>内科</v>
          </cell>
          <cell r="Q95" t="str">
            <v>15988162317</v>
          </cell>
          <cell r="R95">
            <v>3</v>
          </cell>
          <cell r="S95" t="str">
            <v>2021年</v>
          </cell>
          <cell r="T95" t="str">
            <v>潘晓燕</v>
          </cell>
          <cell r="U95">
            <v>218</v>
          </cell>
          <cell r="V95">
            <v>13857735773</v>
          </cell>
          <cell r="W95" t="str">
            <v>内分泌科</v>
          </cell>
          <cell r="X95" t="str">
            <v>住院医师-外院</v>
          </cell>
        </row>
        <row r="96">
          <cell r="F96" t="str">
            <v>727L85</v>
          </cell>
          <cell r="G96">
            <v>15053</v>
          </cell>
          <cell r="H96" t="str">
            <v>727L85</v>
          </cell>
          <cell r="I96" t="str">
            <v>G037</v>
          </cell>
          <cell r="J96" t="str">
            <v>330382199508174051</v>
          </cell>
          <cell r="K96" t="str">
            <v>男</v>
          </cell>
          <cell r="L96">
            <v>28</v>
          </cell>
          <cell r="M96" t="str">
            <v>19950817</v>
          </cell>
          <cell r="N96" t="str">
            <v>乐清市人民医院</v>
          </cell>
          <cell r="O96" t="str">
            <v>内科</v>
          </cell>
          <cell r="P96" t="str">
            <v>内科</v>
          </cell>
          <cell r="Q96" t="str">
            <v>15906772787</v>
          </cell>
          <cell r="R96">
            <v>3</v>
          </cell>
          <cell r="S96" t="str">
            <v>2021年</v>
          </cell>
          <cell r="T96" t="str">
            <v>张磊</v>
          </cell>
          <cell r="U96">
            <v>6604</v>
          </cell>
          <cell r="V96">
            <v>13968879654</v>
          </cell>
          <cell r="W96" t="str">
            <v>感染科</v>
          </cell>
          <cell r="X96" t="str">
            <v>住院医师-外院</v>
          </cell>
        </row>
        <row r="97">
          <cell r="F97" t="str">
            <v>727L88</v>
          </cell>
          <cell r="G97">
            <v>15056</v>
          </cell>
          <cell r="H97" t="str">
            <v>727L88</v>
          </cell>
          <cell r="I97" t="str">
            <v>G040</v>
          </cell>
          <cell r="J97" t="str">
            <v>330304199705200918</v>
          </cell>
          <cell r="K97" t="str">
            <v>男</v>
          </cell>
          <cell r="L97">
            <v>26</v>
          </cell>
          <cell r="M97" t="str">
            <v>19970520</v>
          </cell>
          <cell r="N97" t="str">
            <v>龙湾区第一人民医院</v>
          </cell>
          <cell r="O97" t="str">
            <v>内科</v>
          </cell>
          <cell r="P97" t="str">
            <v>内科</v>
          </cell>
          <cell r="Q97" t="str">
            <v>15158582063</v>
          </cell>
          <cell r="R97">
            <v>3</v>
          </cell>
          <cell r="S97" t="str">
            <v>2021年</v>
          </cell>
          <cell r="T97" t="str">
            <v>施翔翔</v>
          </cell>
          <cell r="U97">
            <v>6736</v>
          </cell>
          <cell r="V97">
            <v>13858882225</v>
          </cell>
          <cell r="W97" t="str">
            <v>心血管内科</v>
          </cell>
          <cell r="X97" t="str">
            <v>住院医师-外院</v>
          </cell>
        </row>
        <row r="98">
          <cell r="F98" t="str">
            <v>727L90</v>
          </cell>
          <cell r="G98">
            <v>15058</v>
          </cell>
          <cell r="H98" t="str">
            <v>727L90</v>
          </cell>
          <cell r="I98" t="str">
            <v>G042</v>
          </cell>
          <cell r="J98" t="str">
            <v>330324199411244355</v>
          </cell>
          <cell r="K98" t="str">
            <v>男</v>
          </cell>
          <cell r="L98">
            <v>29</v>
          </cell>
          <cell r="M98" t="str">
            <v>19941124</v>
          </cell>
          <cell r="N98" t="str">
            <v>龙湾区第一人民医院</v>
          </cell>
          <cell r="O98" t="str">
            <v>内科</v>
          </cell>
          <cell r="P98" t="str">
            <v>内科</v>
          </cell>
          <cell r="Q98" t="str">
            <v>18968937567</v>
          </cell>
          <cell r="R98">
            <v>3</v>
          </cell>
          <cell r="S98" t="str">
            <v>2021年</v>
          </cell>
          <cell r="T98" t="str">
            <v>朱碧红</v>
          </cell>
          <cell r="U98">
            <v>2275</v>
          </cell>
          <cell r="V98">
            <v>13587610400</v>
          </cell>
          <cell r="W98" t="str">
            <v>感染科</v>
          </cell>
          <cell r="X98" t="str">
            <v>住院医师-外院</v>
          </cell>
        </row>
        <row r="99">
          <cell r="F99" t="str">
            <v>727L86</v>
          </cell>
          <cell r="G99">
            <v>15054</v>
          </cell>
          <cell r="H99" t="str">
            <v>727L86</v>
          </cell>
          <cell r="I99" t="str">
            <v>G038</v>
          </cell>
          <cell r="J99" t="str">
            <v>330303198910290018</v>
          </cell>
          <cell r="K99" t="str">
            <v>男</v>
          </cell>
          <cell r="L99">
            <v>34</v>
          </cell>
          <cell r="M99" t="str">
            <v>19891029</v>
          </cell>
          <cell r="N99" t="str">
            <v>龙湾区中西医结合医院</v>
          </cell>
          <cell r="O99" t="str">
            <v>内科</v>
          </cell>
          <cell r="P99" t="str">
            <v>内科</v>
          </cell>
          <cell r="Q99" t="str">
            <v>13757872323</v>
          </cell>
          <cell r="R99">
            <v>3</v>
          </cell>
          <cell r="S99" t="str">
            <v>2021年</v>
          </cell>
          <cell r="T99" t="str">
            <v>计光</v>
          </cell>
          <cell r="U99">
            <v>18904</v>
          </cell>
          <cell r="V99">
            <v>13905776799</v>
          </cell>
          <cell r="W99" t="str">
            <v>心血管内科</v>
          </cell>
          <cell r="X99" t="str">
            <v>住院医师-外院</v>
          </cell>
        </row>
        <row r="100">
          <cell r="F100" t="str">
            <v>727L87</v>
          </cell>
          <cell r="G100">
            <v>15055</v>
          </cell>
          <cell r="H100" t="str">
            <v>727L87</v>
          </cell>
          <cell r="I100" t="str">
            <v>G039</v>
          </cell>
          <cell r="J100" t="str">
            <v>330381199803175341</v>
          </cell>
          <cell r="K100" t="str">
            <v>女</v>
          </cell>
          <cell r="L100">
            <v>25</v>
          </cell>
          <cell r="M100" t="str">
            <v>19980317</v>
          </cell>
          <cell r="N100" t="str">
            <v>瑞安市中医院</v>
          </cell>
          <cell r="O100" t="str">
            <v>内科</v>
          </cell>
          <cell r="P100" t="str">
            <v>内科</v>
          </cell>
          <cell r="Q100" t="str">
            <v>15869693170</v>
          </cell>
          <cell r="R100">
            <v>3</v>
          </cell>
          <cell r="S100" t="str">
            <v>2021年</v>
          </cell>
          <cell r="T100" t="str">
            <v>张丹</v>
          </cell>
          <cell r="U100">
            <v>9915</v>
          </cell>
          <cell r="V100">
            <v>15906493566</v>
          </cell>
          <cell r="W100" t="str">
            <v>呼吸与危重症医学科</v>
          </cell>
          <cell r="X100" t="str">
            <v>住院医师-外院</v>
          </cell>
        </row>
        <row r="101">
          <cell r="F101" t="str">
            <v>727L81</v>
          </cell>
          <cell r="G101">
            <v>15049</v>
          </cell>
          <cell r="H101" t="str">
            <v>727L81</v>
          </cell>
          <cell r="I101" t="str">
            <v>G033</v>
          </cell>
          <cell r="J101" t="str">
            <v>330329199806051648</v>
          </cell>
          <cell r="K101" t="str">
            <v>女</v>
          </cell>
          <cell r="L101">
            <v>25</v>
          </cell>
          <cell r="M101" t="str">
            <v>19980605</v>
          </cell>
          <cell r="N101" t="str">
            <v>泰顺县人民医院</v>
          </cell>
          <cell r="O101" t="str">
            <v>内科</v>
          </cell>
          <cell r="P101" t="str">
            <v>内科</v>
          </cell>
          <cell r="Q101" t="str">
            <v>15888276068</v>
          </cell>
          <cell r="R101">
            <v>3</v>
          </cell>
          <cell r="S101" t="str">
            <v>2021年</v>
          </cell>
          <cell r="T101" t="str">
            <v>陈思砚</v>
          </cell>
          <cell r="U101">
            <v>7255</v>
          </cell>
          <cell r="V101">
            <v>18858837211</v>
          </cell>
          <cell r="W101" t="str">
            <v>神经内科</v>
          </cell>
          <cell r="X101" t="str">
            <v>住院医师-外院</v>
          </cell>
        </row>
        <row r="102">
          <cell r="F102" t="str">
            <v>727L82</v>
          </cell>
          <cell r="G102">
            <v>15050</v>
          </cell>
          <cell r="H102" t="str">
            <v>727L82</v>
          </cell>
          <cell r="I102" t="str">
            <v>G034</v>
          </cell>
          <cell r="J102" t="str">
            <v>330329199708144226</v>
          </cell>
          <cell r="K102" t="str">
            <v>女</v>
          </cell>
          <cell r="L102">
            <v>26</v>
          </cell>
          <cell r="M102" t="str">
            <v>19970814</v>
          </cell>
          <cell r="N102" t="str">
            <v>泰顺县人民医院</v>
          </cell>
          <cell r="O102" t="str">
            <v>内科</v>
          </cell>
          <cell r="P102" t="str">
            <v>内科</v>
          </cell>
          <cell r="Q102" t="str">
            <v>15258093358</v>
          </cell>
          <cell r="R102">
            <v>3</v>
          </cell>
          <cell r="S102" t="str">
            <v>2021年</v>
          </cell>
          <cell r="T102" t="str">
            <v>吴文治</v>
          </cell>
          <cell r="U102">
            <v>5504</v>
          </cell>
          <cell r="V102">
            <v>13758493631</v>
          </cell>
          <cell r="W102" t="str">
            <v>消化内科</v>
          </cell>
          <cell r="X102" t="str">
            <v>住院医师-外院</v>
          </cell>
        </row>
        <row r="103">
          <cell r="F103" t="str">
            <v>727L83</v>
          </cell>
          <cell r="G103">
            <v>15051</v>
          </cell>
          <cell r="H103" t="str">
            <v>727L83</v>
          </cell>
          <cell r="I103" t="str">
            <v>G035</v>
          </cell>
          <cell r="J103" t="str">
            <v>330324199404106667</v>
          </cell>
          <cell r="K103" t="str">
            <v>女</v>
          </cell>
          <cell r="L103">
            <v>29</v>
          </cell>
          <cell r="M103" t="str">
            <v>19940410</v>
          </cell>
          <cell r="N103" t="str">
            <v>温州市瓯海区第三人民医院</v>
          </cell>
          <cell r="O103" t="str">
            <v>内科</v>
          </cell>
          <cell r="P103" t="str">
            <v>内科</v>
          </cell>
          <cell r="Q103" t="str">
            <v>13757873105</v>
          </cell>
          <cell r="R103">
            <v>3</v>
          </cell>
          <cell r="S103" t="str">
            <v>2021年</v>
          </cell>
          <cell r="T103" t="str">
            <v>陈小微</v>
          </cell>
          <cell r="U103">
            <v>2633</v>
          </cell>
          <cell r="V103">
            <v>13587875471</v>
          </cell>
          <cell r="W103" t="str">
            <v>消化内科</v>
          </cell>
          <cell r="X103" t="str">
            <v>住院医师-外院</v>
          </cell>
        </row>
        <row r="104">
          <cell r="F104">
            <v>621022</v>
          </cell>
          <cell r="G104">
            <v>14966</v>
          </cell>
          <cell r="H104" t="str">
            <v>CAQ6</v>
          </cell>
        </row>
        <row r="104">
          <cell r="J104" t="str">
            <v>330304199201165442</v>
          </cell>
          <cell r="K104" t="str">
            <v>女</v>
          </cell>
          <cell r="L104">
            <v>31</v>
          </cell>
          <cell r="M104" t="str">
            <v>19920116</v>
          </cell>
          <cell r="N104" t="str">
            <v>皮肤科</v>
          </cell>
          <cell r="O104" t="str">
            <v>皮肤科</v>
          </cell>
          <cell r="P104" t="str">
            <v>皮肤科</v>
          </cell>
          <cell r="Q104">
            <v>15058719868</v>
          </cell>
          <cell r="R104">
            <v>3</v>
          </cell>
          <cell r="S104" t="str">
            <v>2021年</v>
          </cell>
          <cell r="T104" t="str">
            <v>张谊</v>
          </cell>
          <cell r="U104">
            <v>5668</v>
          </cell>
          <cell r="V104">
            <v>13968827429</v>
          </cell>
          <cell r="W104" t="str">
            <v>皮肤科</v>
          </cell>
          <cell r="X104" t="str">
            <v>住院医师-本院</v>
          </cell>
        </row>
        <row r="105">
          <cell r="F105" t="str">
            <v>729L19</v>
          </cell>
          <cell r="G105">
            <v>15089</v>
          </cell>
          <cell r="H105" t="str">
            <v>729L19</v>
          </cell>
          <cell r="I105" t="str">
            <v>G070</v>
          </cell>
          <cell r="J105" t="str">
            <v>330304198608190637</v>
          </cell>
          <cell r="K105" t="str">
            <v>男</v>
          </cell>
          <cell r="L105">
            <v>37</v>
          </cell>
          <cell r="M105" t="str">
            <v>19860819</v>
          </cell>
          <cell r="N105" t="str">
            <v>温州市鹿城区人民医院</v>
          </cell>
          <cell r="O105" t="str">
            <v>皮肤科</v>
          </cell>
          <cell r="P105" t="str">
            <v>皮肤科</v>
          </cell>
          <cell r="Q105" t="str">
            <v>13676782238</v>
          </cell>
          <cell r="R105" t="str">
            <v>3</v>
          </cell>
          <cell r="S105" t="str">
            <v>2021年</v>
          </cell>
          <cell r="T105" t="str">
            <v>蔡剑峰</v>
          </cell>
          <cell r="U105">
            <v>19605</v>
          </cell>
          <cell r="V105">
            <v>13706661836</v>
          </cell>
          <cell r="W105" t="str">
            <v>皮肤科</v>
          </cell>
          <cell r="X105" t="str">
            <v>住院医师-外院</v>
          </cell>
        </row>
        <row r="106">
          <cell r="F106">
            <v>121019</v>
          </cell>
          <cell r="G106">
            <v>14683</v>
          </cell>
          <cell r="H106" t="str">
            <v>CMX9</v>
          </cell>
        </row>
        <row r="106">
          <cell r="J106" t="str">
            <v>330381199511033341</v>
          </cell>
          <cell r="K106" t="str">
            <v>女</v>
          </cell>
          <cell r="L106">
            <v>28</v>
          </cell>
          <cell r="M106" t="str">
            <v>19951103</v>
          </cell>
          <cell r="N106" t="str">
            <v>全科医学科</v>
          </cell>
          <cell r="O106" t="str">
            <v>全科医学科</v>
          </cell>
          <cell r="P106" t="str">
            <v>全科医学科</v>
          </cell>
          <cell r="Q106">
            <v>19858730300</v>
          </cell>
          <cell r="R106">
            <v>3</v>
          </cell>
          <cell r="S106" t="str">
            <v>2021年</v>
          </cell>
          <cell r="T106" t="str">
            <v>陈素秀</v>
          </cell>
          <cell r="U106">
            <v>18951</v>
          </cell>
          <cell r="V106">
            <v>13806540703</v>
          </cell>
          <cell r="W106" t="str">
            <v>全科医学科</v>
          </cell>
          <cell r="X106" t="str">
            <v>住院医师-本院</v>
          </cell>
        </row>
        <row r="107">
          <cell r="F107" t="str">
            <v>727L95</v>
          </cell>
          <cell r="G107">
            <v>15063</v>
          </cell>
          <cell r="H107" t="str">
            <v>727L95</v>
          </cell>
          <cell r="I107" t="str">
            <v>G047</v>
          </cell>
          <cell r="J107" t="str">
            <v>330327199809150649</v>
          </cell>
          <cell r="K107" t="str">
            <v>女</v>
          </cell>
          <cell r="L107">
            <v>25</v>
          </cell>
          <cell r="M107" t="str">
            <v>19980915</v>
          </cell>
          <cell r="N107" t="str">
            <v>苍南县全科医师培训管理服务中心</v>
          </cell>
          <cell r="O107" t="str">
            <v>全科医学科</v>
          </cell>
          <cell r="P107" t="str">
            <v>全科医学科</v>
          </cell>
          <cell r="Q107" t="str">
            <v>15058746315</v>
          </cell>
          <cell r="R107">
            <v>3</v>
          </cell>
          <cell r="S107" t="str">
            <v>2021年</v>
          </cell>
          <cell r="T107" t="str">
            <v>梁飞宇</v>
          </cell>
          <cell r="U107">
            <v>4541</v>
          </cell>
          <cell r="V107">
            <v>13868849218</v>
          </cell>
          <cell r="W107" t="str">
            <v>老年病科(干部保健)</v>
          </cell>
          <cell r="X107" t="str">
            <v>住院医师-外院</v>
          </cell>
        </row>
        <row r="108">
          <cell r="F108" t="str">
            <v>727L96</v>
          </cell>
          <cell r="G108">
            <v>15064</v>
          </cell>
          <cell r="H108" t="str">
            <v>727L96</v>
          </cell>
          <cell r="I108" t="str">
            <v>G048</v>
          </cell>
          <cell r="J108" t="str">
            <v>330327199901151732</v>
          </cell>
          <cell r="K108" t="str">
            <v>男</v>
          </cell>
          <cell r="L108">
            <v>24</v>
          </cell>
          <cell r="M108" t="str">
            <v>19990115</v>
          </cell>
          <cell r="N108" t="str">
            <v>苍南县全科医师培训管理服务中心</v>
          </cell>
          <cell r="O108" t="str">
            <v>全科医学科</v>
          </cell>
          <cell r="P108" t="str">
            <v>全科医学科</v>
          </cell>
          <cell r="Q108" t="str">
            <v>15888275658</v>
          </cell>
          <cell r="R108">
            <v>3</v>
          </cell>
          <cell r="S108" t="str">
            <v>2021年</v>
          </cell>
          <cell r="T108" t="str">
            <v>徐丽华</v>
          </cell>
          <cell r="U108">
            <v>1732</v>
          </cell>
          <cell r="V108">
            <v>13587688136</v>
          </cell>
          <cell r="W108" t="str">
            <v>全科医学科</v>
          </cell>
          <cell r="X108" t="str">
            <v>住院医师-外院</v>
          </cell>
        </row>
        <row r="109">
          <cell r="F109" t="str">
            <v>727L97</v>
          </cell>
          <cell r="G109">
            <v>15065</v>
          </cell>
          <cell r="H109" t="str">
            <v>727L97</v>
          </cell>
          <cell r="I109" t="str">
            <v>G049</v>
          </cell>
          <cell r="J109" t="str">
            <v>330327199901090626</v>
          </cell>
          <cell r="K109" t="str">
            <v>女</v>
          </cell>
          <cell r="L109">
            <v>24</v>
          </cell>
          <cell r="M109" t="str">
            <v>19990109</v>
          </cell>
          <cell r="N109" t="str">
            <v>苍南县全科医师培训管理服务中心</v>
          </cell>
          <cell r="O109" t="str">
            <v>全科医学科</v>
          </cell>
          <cell r="P109" t="str">
            <v>全科医学科</v>
          </cell>
          <cell r="Q109" t="str">
            <v>13566224026</v>
          </cell>
          <cell r="R109">
            <v>3</v>
          </cell>
          <cell r="S109" t="str">
            <v>2021年</v>
          </cell>
          <cell r="T109" t="str">
            <v>王川怡</v>
          </cell>
          <cell r="U109">
            <v>19505</v>
          </cell>
          <cell r="V109">
            <v>13587686596</v>
          </cell>
          <cell r="W109" t="str">
            <v>老年病科(干部保健)</v>
          </cell>
          <cell r="X109" t="str">
            <v>住院医师-外院</v>
          </cell>
        </row>
        <row r="110">
          <cell r="F110" t="str">
            <v>727L98</v>
          </cell>
          <cell r="G110">
            <v>15066</v>
          </cell>
          <cell r="H110" t="str">
            <v>727L98</v>
          </cell>
          <cell r="I110" t="str">
            <v>G050</v>
          </cell>
          <cell r="J110" t="str">
            <v>330327199812214404</v>
          </cell>
          <cell r="K110" t="str">
            <v>女</v>
          </cell>
          <cell r="L110">
            <v>25</v>
          </cell>
          <cell r="M110" t="str">
            <v>19981221</v>
          </cell>
          <cell r="N110" t="str">
            <v>苍南县全科医师培训管理服务中心</v>
          </cell>
          <cell r="O110" t="str">
            <v>全科医学科</v>
          </cell>
          <cell r="P110" t="str">
            <v>全科医学科</v>
          </cell>
          <cell r="Q110" t="str">
            <v>17794620258</v>
          </cell>
          <cell r="R110">
            <v>3</v>
          </cell>
          <cell r="S110" t="str">
            <v>2021年</v>
          </cell>
          <cell r="T110" t="str">
            <v>陈婵</v>
          </cell>
          <cell r="U110">
            <v>3836</v>
          </cell>
          <cell r="V110">
            <v>13968871092</v>
          </cell>
          <cell r="W110" t="str">
            <v>老年病科(干部保健)</v>
          </cell>
          <cell r="X110" t="str">
            <v>住院医师-外院</v>
          </cell>
        </row>
        <row r="111">
          <cell r="F111" t="str">
            <v>727L99</v>
          </cell>
          <cell r="G111">
            <v>15067</v>
          </cell>
          <cell r="H111" t="str">
            <v>727L99</v>
          </cell>
          <cell r="I111" t="str">
            <v>G051</v>
          </cell>
          <cell r="J111" t="str">
            <v>33032719980820174x</v>
          </cell>
          <cell r="K111" t="str">
            <v>女</v>
          </cell>
          <cell r="L111">
            <v>25</v>
          </cell>
          <cell r="M111" t="str">
            <v>19980820</v>
          </cell>
          <cell r="N111" t="str">
            <v>苍南县全科医师培训管理服务中心</v>
          </cell>
          <cell r="O111" t="str">
            <v>全科医学科</v>
          </cell>
          <cell r="P111" t="str">
            <v>全科医学科</v>
          </cell>
          <cell r="Q111" t="str">
            <v>13857783575</v>
          </cell>
          <cell r="R111">
            <v>3</v>
          </cell>
          <cell r="S111" t="str">
            <v>2021年</v>
          </cell>
          <cell r="T111" t="str">
            <v>余华</v>
          </cell>
          <cell r="U111">
            <v>5654</v>
          </cell>
          <cell r="V111">
            <v>13566275873</v>
          </cell>
          <cell r="W111" t="str">
            <v>老年病科(干部保健)</v>
          </cell>
          <cell r="X111" t="str">
            <v>住院医师-外院</v>
          </cell>
        </row>
        <row r="112">
          <cell r="F112" t="str">
            <v>727L92</v>
          </cell>
          <cell r="G112">
            <v>15060</v>
          </cell>
          <cell r="H112" t="str">
            <v>727L92</v>
          </cell>
          <cell r="I112" t="str">
            <v>G044</v>
          </cell>
          <cell r="J112" t="str">
            <v>330326199803224129</v>
          </cell>
          <cell r="K112" t="str">
            <v>女</v>
          </cell>
          <cell r="L112">
            <v>25</v>
          </cell>
          <cell r="M112" t="str">
            <v>19980322</v>
          </cell>
          <cell r="N112" t="str">
            <v>平阳县全科医生培训管理服务中心</v>
          </cell>
          <cell r="O112" t="str">
            <v>全科医学科</v>
          </cell>
          <cell r="P112" t="str">
            <v>全科医学科</v>
          </cell>
          <cell r="Q112" t="str">
            <v>15868706268</v>
          </cell>
          <cell r="R112">
            <v>3</v>
          </cell>
          <cell r="S112" t="str">
            <v>2021年</v>
          </cell>
          <cell r="T112" t="str">
            <v>李佳2</v>
          </cell>
          <cell r="U112">
            <v>6622</v>
          </cell>
          <cell r="V112">
            <v>13676407329</v>
          </cell>
          <cell r="W112" t="str">
            <v>神经内科</v>
          </cell>
          <cell r="X112" t="str">
            <v>住院医师-外院</v>
          </cell>
        </row>
        <row r="113">
          <cell r="F113" t="str">
            <v>728L04</v>
          </cell>
          <cell r="G113">
            <v>15071</v>
          </cell>
          <cell r="H113" t="str">
            <v>728L04</v>
          </cell>
          <cell r="I113" t="str">
            <v>G055</v>
          </cell>
          <cell r="J113" t="str">
            <v>330381199207191716</v>
          </cell>
          <cell r="K113" t="str">
            <v>男</v>
          </cell>
          <cell r="L113">
            <v>31</v>
          </cell>
          <cell r="M113" t="str">
            <v>19920719</v>
          </cell>
          <cell r="N113" t="str">
            <v>瑞安市塘下镇鲍田卫生院（社区卫生服务中心）</v>
          </cell>
          <cell r="O113" t="str">
            <v>全科医学科</v>
          </cell>
          <cell r="P113" t="str">
            <v>全科医学科</v>
          </cell>
          <cell r="Q113" t="str">
            <v>18668169850</v>
          </cell>
          <cell r="R113">
            <v>3</v>
          </cell>
          <cell r="S113" t="str">
            <v>2021年</v>
          </cell>
          <cell r="T113" t="str">
            <v>丁晓凯</v>
          </cell>
          <cell r="U113">
            <v>19817</v>
          </cell>
          <cell r="V113">
            <v>13857771492</v>
          </cell>
          <cell r="W113" t="str">
            <v>肾内科</v>
          </cell>
          <cell r="X113" t="str">
            <v>住院医师-外院</v>
          </cell>
        </row>
        <row r="114">
          <cell r="F114" t="str">
            <v>727L94</v>
          </cell>
          <cell r="G114">
            <v>15062</v>
          </cell>
          <cell r="H114" t="str">
            <v>727L94</v>
          </cell>
          <cell r="I114" t="str">
            <v>G046</v>
          </cell>
          <cell r="J114" t="str">
            <v>330381199412196217</v>
          </cell>
          <cell r="K114" t="str">
            <v>男</v>
          </cell>
          <cell r="L114">
            <v>29</v>
          </cell>
          <cell r="M114" t="str">
            <v>19941219</v>
          </cell>
          <cell r="N114" t="str">
            <v>瑞安市塘下镇罗凤卫生院</v>
          </cell>
          <cell r="O114" t="str">
            <v>全科医学科</v>
          </cell>
          <cell r="P114" t="str">
            <v>全科医学科</v>
          </cell>
          <cell r="Q114" t="str">
            <v>18889405465</v>
          </cell>
          <cell r="R114">
            <v>3</v>
          </cell>
          <cell r="S114" t="str">
            <v>2021年</v>
          </cell>
          <cell r="T114" t="str">
            <v>徐丽华</v>
          </cell>
          <cell r="U114">
            <v>1732</v>
          </cell>
          <cell r="V114">
            <v>13587688136</v>
          </cell>
          <cell r="W114" t="str">
            <v>全科医学科</v>
          </cell>
          <cell r="X114" t="str">
            <v>住院医师-外院</v>
          </cell>
        </row>
        <row r="115">
          <cell r="F115" t="str">
            <v>727L93</v>
          </cell>
          <cell r="G115">
            <v>15061</v>
          </cell>
          <cell r="H115" t="str">
            <v>727L93</v>
          </cell>
          <cell r="I115" t="str">
            <v>G045</v>
          </cell>
          <cell r="J115" t="str">
            <v>330329199810166245</v>
          </cell>
          <cell r="K115" t="str">
            <v>女</v>
          </cell>
          <cell r="L115">
            <v>25</v>
          </cell>
          <cell r="M115" t="str">
            <v>19981016</v>
          </cell>
          <cell r="N115" t="str">
            <v>泰顺县中医院</v>
          </cell>
          <cell r="O115" t="str">
            <v>急诊科</v>
          </cell>
          <cell r="P115" t="str">
            <v>急诊科</v>
          </cell>
          <cell r="Q115" t="str">
            <v>15267720553</v>
          </cell>
          <cell r="R115">
            <v>3</v>
          </cell>
          <cell r="S115" t="str">
            <v>2021年</v>
          </cell>
          <cell r="T115" t="str">
            <v>张海燕</v>
          </cell>
          <cell r="U115">
            <v>849</v>
          </cell>
          <cell r="V115">
            <v>13706660793</v>
          </cell>
          <cell r="W115" t="str">
            <v>急诊科</v>
          </cell>
          <cell r="X115" t="str">
            <v>住院医师-外院</v>
          </cell>
        </row>
        <row r="116">
          <cell r="F116" t="str">
            <v>728L01</v>
          </cell>
          <cell r="G116">
            <v>15068</v>
          </cell>
          <cell r="H116" t="str">
            <v>728L01</v>
          </cell>
          <cell r="I116" t="str">
            <v>G052</v>
          </cell>
          <cell r="J116" t="str">
            <v>330329199803071184</v>
          </cell>
          <cell r="K116" t="str">
            <v>女</v>
          </cell>
          <cell r="L116">
            <v>25</v>
          </cell>
          <cell r="M116" t="str">
            <v>19980307</v>
          </cell>
          <cell r="N116" t="str">
            <v>泰顺县人民医院雅阳分院</v>
          </cell>
          <cell r="O116" t="str">
            <v>全科医学科</v>
          </cell>
          <cell r="P116" t="str">
            <v>全科医学科</v>
          </cell>
          <cell r="Q116" t="str">
            <v>15168759358</v>
          </cell>
          <cell r="R116">
            <v>3</v>
          </cell>
          <cell r="S116" t="str">
            <v>2021年</v>
          </cell>
          <cell r="T116" t="str">
            <v>李苏霞</v>
          </cell>
          <cell r="U116">
            <v>5177</v>
          </cell>
          <cell r="V116">
            <v>13777799062</v>
          </cell>
          <cell r="W116" t="str">
            <v>全科医学科</v>
          </cell>
          <cell r="X116" t="str">
            <v>住院医师-外院</v>
          </cell>
        </row>
        <row r="117">
          <cell r="F117" t="str">
            <v>728L02</v>
          </cell>
          <cell r="G117">
            <v>15069</v>
          </cell>
          <cell r="H117" t="str">
            <v>728L02</v>
          </cell>
          <cell r="I117" t="str">
            <v>G053</v>
          </cell>
          <cell r="J117" t="str">
            <v>33032919971220464x</v>
          </cell>
          <cell r="K117" t="str">
            <v>女</v>
          </cell>
          <cell r="L117">
            <v>26</v>
          </cell>
          <cell r="M117" t="str">
            <v>19971220</v>
          </cell>
          <cell r="N117" t="str">
            <v>泰顺县人民医院雅阳分院</v>
          </cell>
          <cell r="O117" t="str">
            <v>全科医学科</v>
          </cell>
          <cell r="P117" t="str">
            <v>全科医学科</v>
          </cell>
          <cell r="Q117" t="str">
            <v>18458796396</v>
          </cell>
          <cell r="R117">
            <v>3</v>
          </cell>
          <cell r="S117" t="str">
            <v>2021年</v>
          </cell>
          <cell r="T117" t="str">
            <v>李苏霞</v>
          </cell>
          <cell r="U117">
            <v>5177</v>
          </cell>
          <cell r="V117">
            <v>13777799062</v>
          </cell>
          <cell r="W117" t="str">
            <v>全科医学科</v>
          </cell>
          <cell r="X117" t="str">
            <v>住院医师-外院</v>
          </cell>
        </row>
        <row r="118">
          <cell r="F118" t="str">
            <v>728L03</v>
          </cell>
          <cell r="G118">
            <v>15070</v>
          </cell>
          <cell r="H118" t="str">
            <v>728L03</v>
          </cell>
          <cell r="I118" t="str">
            <v>G054</v>
          </cell>
          <cell r="J118" t="str">
            <v>360721199202298013</v>
          </cell>
          <cell r="K118" t="str">
            <v>男</v>
          </cell>
          <cell r="L118">
            <v>31</v>
          </cell>
          <cell r="M118" t="str">
            <v>19920229</v>
          </cell>
          <cell r="N118" t="str">
            <v>文成县人民医院</v>
          </cell>
          <cell r="O118" t="str">
            <v>全科医学科</v>
          </cell>
          <cell r="P118" t="str">
            <v>全科医学科</v>
          </cell>
          <cell r="Q118" t="str">
            <v>13868677920</v>
          </cell>
          <cell r="R118">
            <v>3</v>
          </cell>
          <cell r="S118" t="str">
            <v>2021年</v>
          </cell>
          <cell r="T118" t="str">
            <v>谷雪梅</v>
          </cell>
          <cell r="U118">
            <v>7093</v>
          </cell>
          <cell r="V118">
            <v>15858519793</v>
          </cell>
          <cell r="W118" t="str">
            <v>内分泌科</v>
          </cell>
          <cell r="X118" t="str">
            <v>住院医师-外院</v>
          </cell>
        </row>
        <row r="119">
          <cell r="F119" t="str">
            <v>727L91</v>
          </cell>
          <cell r="G119">
            <v>15059</v>
          </cell>
          <cell r="H119" t="str">
            <v>727L91</v>
          </cell>
          <cell r="I119" t="str">
            <v>G043</v>
          </cell>
          <cell r="J119" t="str">
            <v>331021199711010046</v>
          </cell>
          <cell r="K119" t="str">
            <v>女</v>
          </cell>
          <cell r="L119">
            <v>26</v>
          </cell>
          <cell r="M119" t="str">
            <v>19971101</v>
          </cell>
          <cell r="N119" t="str">
            <v>玉环县大麦屿街道社区卫生服务中心</v>
          </cell>
          <cell r="O119" t="str">
            <v>全科医学科</v>
          </cell>
          <cell r="P119" t="str">
            <v>全科医学科</v>
          </cell>
          <cell r="Q119" t="str">
            <v>15858838087</v>
          </cell>
          <cell r="R119">
            <v>3</v>
          </cell>
          <cell r="S119" t="str">
            <v>2021年</v>
          </cell>
          <cell r="T119" t="str">
            <v>张冬青</v>
          </cell>
          <cell r="U119">
            <v>19709</v>
          </cell>
          <cell r="V119">
            <v>13968845351</v>
          </cell>
          <cell r="W119" t="str">
            <v>呼吸与危重症医学科</v>
          </cell>
          <cell r="X119" t="str">
            <v>住院医师-外院</v>
          </cell>
        </row>
        <row r="120">
          <cell r="F120">
            <v>121018</v>
          </cell>
          <cell r="G120">
            <v>14682</v>
          </cell>
          <cell r="H120" t="str">
            <v>CHR16</v>
          </cell>
        </row>
        <row r="120">
          <cell r="J120" t="str">
            <v>330324199506200400</v>
          </cell>
          <cell r="K120" t="str">
            <v>女</v>
          </cell>
          <cell r="L120">
            <v>28</v>
          </cell>
          <cell r="M120" t="str">
            <v>19950620</v>
          </cell>
          <cell r="N120" t="str">
            <v>神经内科</v>
          </cell>
          <cell r="O120" t="str">
            <v>神经内科</v>
          </cell>
          <cell r="P120" t="str">
            <v>神经内科</v>
          </cell>
          <cell r="Q120">
            <v>15858729736</v>
          </cell>
          <cell r="R120">
            <v>3</v>
          </cell>
          <cell r="S120" t="str">
            <v>2021年</v>
          </cell>
          <cell r="T120" t="str">
            <v>殷为勇</v>
          </cell>
          <cell r="U120">
            <v>5151</v>
          </cell>
          <cell r="V120">
            <v>13858788807</v>
          </cell>
          <cell r="W120" t="str">
            <v>神经内科</v>
          </cell>
          <cell r="X120" t="str">
            <v>住院医师-本院</v>
          </cell>
        </row>
        <row r="121">
          <cell r="F121">
            <v>621012</v>
          </cell>
          <cell r="G121">
            <v>14957</v>
          </cell>
          <cell r="H121" t="str">
            <v>SXW1</v>
          </cell>
        </row>
        <row r="121">
          <cell r="J121" t="str">
            <v>330327199201151352</v>
          </cell>
          <cell r="K121" t="str">
            <v>男</v>
          </cell>
          <cell r="L121">
            <v>31</v>
          </cell>
          <cell r="M121" t="str">
            <v>19920115</v>
          </cell>
          <cell r="N121" t="str">
            <v>结直肠肛门外科</v>
          </cell>
          <cell r="O121" t="str">
            <v>外科</v>
          </cell>
          <cell r="P121" t="str">
            <v>外科</v>
          </cell>
          <cell r="Q121">
            <v>15258690861</v>
          </cell>
          <cell r="R121">
            <v>3</v>
          </cell>
          <cell r="S121" t="str">
            <v>2021年</v>
          </cell>
          <cell r="T121" t="str">
            <v>项友群</v>
          </cell>
          <cell r="U121">
            <v>2641</v>
          </cell>
          <cell r="V121">
            <v>13858842293</v>
          </cell>
          <cell r="W121" t="str">
            <v>结直肠肛门外科</v>
          </cell>
          <cell r="X121" t="str">
            <v>住院医师-本院</v>
          </cell>
        </row>
        <row r="122">
          <cell r="F122">
            <v>121022</v>
          </cell>
          <cell r="G122">
            <v>14686</v>
          </cell>
          <cell r="H122" t="str">
            <v>DXB4</v>
          </cell>
        </row>
        <row r="122">
          <cell r="J122" t="str">
            <v>330302199511147976</v>
          </cell>
          <cell r="K122" t="str">
            <v>男</v>
          </cell>
          <cell r="L122">
            <v>28</v>
          </cell>
          <cell r="M122" t="str">
            <v>19951114</v>
          </cell>
          <cell r="N122" t="str">
            <v>乳腺外科</v>
          </cell>
          <cell r="O122" t="str">
            <v>外科</v>
          </cell>
          <cell r="P122" t="str">
            <v>外科</v>
          </cell>
          <cell r="Q122">
            <v>13858882282</v>
          </cell>
          <cell r="R122">
            <v>3</v>
          </cell>
          <cell r="S122" t="str">
            <v>2021年</v>
          </cell>
          <cell r="T122" t="str">
            <v>李权</v>
          </cell>
          <cell r="U122">
            <v>5674</v>
          </cell>
          <cell r="V122">
            <v>13957712612</v>
          </cell>
          <cell r="W122" t="str">
            <v>乳腺外科</v>
          </cell>
          <cell r="X122" t="str">
            <v>住院医师-本院</v>
          </cell>
        </row>
        <row r="123">
          <cell r="F123">
            <v>621015</v>
          </cell>
          <cell r="G123">
            <v>14960</v>
          </cell>
          <cell r="H123" t="str">
            <v>YCH6</v>
          </cell>
        </row>
        <row r="123">
          <cell r="J123" t="str">
            <v>652801199212027023</v>
          </cell>
          <cell r="K123" t="str">
            <v>女</v>
          </cell>
          <cell r="L123">
            <v>31</v>
          </cell>
          <cell r="M123" t="str">
            <v>19921202</v>
          </cell>
          <cell r="N123" t="str">
            <v>乳腺外科</v>
          </cell>
          <cell r="O123" t="str">
            <v>外科</v>
          </cell>
          <cell r="P123" t="str">
            <v>外科</v>
          </cell>
          <cell r="Q123">
            <v>18868104020</v>
          </cell>
          <cell r="R123">
            <v>3</v>
          </cell>
          <cell r="S123" t="str">
            <v>2021年</v>
          </cell>
          <cell r="T123" t="str">
            <v>李权</v>
          </cell>
          <cell r="U123">
            <v>5674</v>
          </cell>
          <cell r="V123">
            <v>13957712612</v>
          </cell>
          <cell r="W123" t="str">
            <v>乳腺外科</v>
          </cell>
          <cell r="X123" t="str">
            <v>住院医师-本院</v>
          </cell>
        </row>
        <row r="124">
          <cell r="F124">
            <v>121034</v>
          </cell>
          <cell r="G124">
            <v>14698</v>
          </cell>
          <cell r="H124" t="str">
            <v>TZL</v>
          </cell>
        </row>
        <row r="124">
          <cell r="J124" t="str">
            <v>330302199508092011</v>
          </cell>
          <cell r="K124" t="str">
            <v>男</v>
          </cell>
          <cell r="L124">
            <v>28</v>
          </cell>
          <cell r="M124" t="str">
            <v>19950809</v>
          </cell>
          <cell r="N124" t="str">
            <v>烧伤科</v>
          </cell>
          <cell r="O124" t="str">
            <v>外科</v>
          </cell>
          <cell r="P124" t="str">
            <v>外科</v>
          </cell>
          <cell r="Q124">
            <v>15258648682</v>
          </cell>
          <cell r="R124">
            <v>3</v>
          </cell>
          <cell r="S124" t="str">
            <v>2021年</v>
          </cell>
          <cell r="T124" t="str">
            <v>林才</v>
          </cell>
          <cell r="U124">
            <v>19313</v>
          </cell>
          <cell r="V124">
            <v>13906642368</v>
          </cell>
          <cell r="W124" t="str">
            <v>烧伤·伤口中心</v>
          </cell>
          <cell r="X124" t="str">
            <v>住院医师-本院</v>
          </cell>
        </row>
        <row r="125">
          <cell r="F125">
            <v>121021</v>
          </cell>
          <cell r="G125">
            <v>14685</v>
          </cell>
          <cell r="H125" t="str">
            <v>ZXP5</v>
          </cell>
        </row>
        <row r="125">
          <cell r="J125" t="str">
            <v>330381199501121815</v>
          </cell>
          <cell r="K125" t="str">
            <v>男</v>
          </cell>
          <cell r="L125">
            <v>28</v>
          </cell>
          <cell r="M125" t="str">
            <v>19950112</v>
          </cell>
          <cell r="N125" t="str">
            <v>胃肠外科</v>
          </cell>
          <cell r="O125" t="str">
            <v>外科</v>
          </cell>
          <cell r="P125" t="str">
            <v>外科</v>
          </cell>
          <cell r="Q125">
            <v>18858872619</v>
          </cell>
          <cell r="R125">
            <v>3</v>
          </cell>
          <cell r="S125" t="str">
            <v>2021年</v>
          </cell>
          <cell r="T125" t="str">
            <v>程骏</v>
          </cell>
          <cell r="U125">
            <v>19312</v>
          </cell>
          <cell r="V125">
            <v>13600668439</v>
          </cell>
          <cell r="W125" t="str">
            <v>胃肠外科</v>
          </cell>
          <cell r="X125" t="str">
            <v>住院医师-本院</v>
          </cell>
        </row>
        <row r="126">
          <cell r="F126">
            <v>121024</v>
          </cell>
          <cell r="G126">
            <v>14688</v>
          </cell>
          <cell r="H126" t="str">
            <v>HWG4</v>
          </cell>
        </row>
        <row r="126">
          <cell r="J126" t="str">
            <v>330327199512164273</v>
          </cell>
          <cell r="K126" t="str">
            <v>男</v>
          </cell>
          <cell r="L126">
            <v>28</v>
          </cell>
          <cell r="M126" t="str">
            <v>19951216</v>
          </cell>
          <cell r="N126" t="str">
            <v>血管外科</v>
          </cell>
          <cell r="O126" t="str">
            <v>外科</v>
          </cell>
          <cell r="P126" t="str">
            <v>外科</v>
          </cell>
          <cell r="Q126">
            <v>15868016502</v>
          </cell>
          <cell r="R126">
            <v>3</v>
          </cell>
          <cell r="S126" t="str">
            <v>2021年</v>
          </cell>
          <cell r="T126" t="str">
            <v>倪海真</v>
          </cell>
          <cell r="U126">
            <v>1603</v>
          </cell>
          <cell r="V126">
            <v>13587680297</v>
          </cell>
          <cell r="W126" t="str">
            <v>血管外科</v>
          </cell>
          <cell r="X126" t="str">
            <v>住院医师-本院</v>
          </cell>
        </row>
        <row r="127">
          <cell r="F127" t="str">
            <v>728L08</v>
          </cell>
          <cell r="G127">
            <v>15075</v>
          </cell>
          <cell r="H127" t="str">
            <v>728L08</v>
          </cell>
          <cell r="I127" t="str">
            <v>G059</v>
          </cell>
          <cell r="J127" t="str">
            <v>330381199502106510</v>
          </cell>
          <cell r="K127" t="str">
            <v>男</v>
          </cell>
          <cell r="L127">
            <v>28</v>
          </cell>
          <cell r="M127" t="str">
            <v>19950210</v>
          </cell>
          <cell r="N127" t="str">
            <v>瑞安市汀田街道卫生院（社区卫生服务中心）</v>
          </cell>
          <cell r="O127" t="str">
            <v>外科</v>
          </cell>
          <cell r="P127" t="str">
            <v>外科</v>
          </cell>
          <cell r="Q127" t="str">
            <v>13868383815</v>
          </cell>
          <cell r="R127">
            <v>3</v>
          </cell>
          <cell r="S127" t="str">
            <v>2021年</v>
          </cell>
          <cell r="T127" t="str">
            <v>武文一</v>
          </cell>
          <cell r="U127">
            <v>7235</v>
          </cell>
          <cell r="V127">
            <v>15888405786</v>
          </cell>
          <cell r="W127" t="str">
            <v>胃肠外科</v>
          </cell>
          <cell r="X127" t="str">
            <v>住院医师-外院</v>
          </cell>
        </row>
        <row r="128">
          <cell r="F128" t="str">
            <v>728L05</v>
          </cell>
          <cell r="G128">
            <v>15072</v>
          </cell>
          <cell r="H128" t="str">
            <v>728L05</v>
          </cell>
          <cell r="I128" t="str">
            <v>G056</v>
          </cell>
          <cell r="J128" t="str">
            <v>330329199908191131</v>
          </cell>
          <cell r="K128" t="str">
            <v>男</v>
          </cell>
          <cell r="L128">
            <v>24</v>
          </cell>
          <cell r="M128" t="str">
            <v>19990819</v>
          </cell>
          <cell r="N128" t="str">
            <v>泰顺县人民医院</v>
          </cell>
          <cell r="O128" t="str">
            <v>外科（泌尿外科）</v>
          </cell>
          <cell r="P128" t="str">
            <v>外科</v>
          </cell>
          <cell r="Q128" t="str">
            <v>15888279700</v>
          </cell>
          <cell r="R128">
            <v>3</v>
          </cell>
          <cell r="S128" t="str">
            <v>2021年</v>
          </cell>
          <cell r="T128" t="str">
            <v>郑克文</v>
          </cell>
          <cell r="U128">
            <v>10598</v>
          </cell>
          <cell r="V128">
            <v>13587867090</v>
          </cell>
          <cell r="W128" t="str">
            <v>泌尿外科</v>
          </cell>
          <cell r="X128" t="str">
            <v>住院医师-外院</v>
          </cell>
        </row>
        <row r="129">
          <cell r="F129" t="str">
            <v>728L06</v>
          </cell>
          <cell r="G129">
            <v>15073</v>
          </cell>
          <cell r="H129" t="str">
            <v>728L06</v>
          </cell>
          <cell r="I129" t="str">
            <v>G057</v>
          </cell>
          <cell r="J129" t="str">
            <v>330329199802033100</v>
          </cell>
          <cell r="K129" t="str">
            <v>女</v>
          </cell>
          <cell r="L129">
            <v>25</v>
          </cell>
          <cell r="M129" t="str">
            <v>19980203</v>
          </cell>
          <cell r="N129" t="str">
            <v>泰顺县人民医院</v>
          </cell>
          <cell r="O129" t="str">
            <v>外科</v>
          </cell>
          <cell r="P129" t="str">
            <v>外科</v>
          </cell>
          <cell r="Q129" t="str">
            <v>15858806922</v>
          </cell>
          <cell r="R129">
            <v>3</v>
          </cell>
          <cell r="S129" t="str">
            <v>2021年</v>
          </cell>
          <cell r="T129" t="str">
            <v>潘贻飞</v>
          </cell>
          <cell r="U129">
            <v>19010</v>
          </cell>
          <cell r="V129">
            <v>13506641535</v>
          </cell>
          <cell r="W129" t="str">
            <v>结直肠肛门外科</v>
          </cell>
          <cell r="X129" t="str">
            <v>住院医师-外院</v>
          </cell>
        </row>
        <row r="130">
          <cell r="F130" t="str">
            <v>728L09</v>
          </cell>
          <cell r="G130">
            <v>15076</v>
          </cell>
          <cell r="H130" t="str">
            <v>728L09</v>
          </cell>
          <cell r="I130" t="str">
            <v>G060</v>
          </cell>
          <cell r="J130" t="str">
            <v>331002199611074940</v>
          </cell>
          <cell r="K130" t="str">
            <v>女</v>
          </cell>
          <cell r="L130">
            <v>27</v>
          </cell>
          <cell r="M130" t="str">
            <v>19961107</v>
          </cell>
          <cell r="N130" t="str">
            <v>温州市瓯海区第三人民医院</v>
          </cell>
          <cell r="O130" t="str">
            <v>外科</v>
          </cell>
          <cell r="P130" t="str">
            <v>外科</v>
          </cell>
          <cell r="Q130" t="str">
            <v>15868825936</v>
          </cell>
          <cell r="R130">
            <v>3</v>
          </cell>
          <cell r="S130" t="str">
            <v>2021年</v>
          </cell>
          <cell r="T130" t="str">
            <v>宋其同</v>
          </cell>
          <cell r="U130">
            <v>18915</v>
          </cell>
          <cell r="V130">
            <v>13706670365</v>
          </cell>
          <cell r="W130" t="str">
            <v>肝胆胰外科</v>
          </cell>
          <cell r="X130" t="str">
            <v>住院医师-外院</v>
          </cell>
        </row>
        <row r="131">
          <cell r="F131" t="str">
            <v>728L07</v>
          </cell>
          <cell r="G131">
            <v>15074</v>
          </cell>
          <cell r="H131" t="str">
            <v>728L07</v>
          </cell>
          <cell r="I131" t="str">
            <v>G058</v>
          </cell>
          <cell r="J131" t="str">
            <v>330303199103141213</v>
          </cell>
          <cell r="K131" t="str">
            <v>男</v>
          </cell>
          <cell r="L131">
            <v>32</v>
          </cell>
          <cell r="M131" t="str">
            <v>19910314</v>
          </cell>
          <cell r="N131" t="str">
            <v>温州市中西医结合医院</v>
          </cell>
          <cell r="O131" t="str">
            <v>外科（整形科）</v>
          </cell>
          <cell r="P131" t="str">
            <v>外科</v>
          </cell>
          <cell r="Q131" t="str">
            <v>15258681527</v>
          </cell>
          <cell r="R131">
            <v>3</v>
          </cell>
          <cell r="S131" t="str">
            <v>2021年</v>
          </cell>
          <cell r="T131" t="str">
            <v>李翅翅</v>
          </cell>
          <cell r="U131">
            <v>9916</v>
          </cell>
          <cell r="V131">
            <v>18334458848</v>
          </cell>
          <cell r="W131" t="str">
            <v>整形科</v>
          </cell>
          <cell r="X131" t="str">
            <v>住院医师-外院</v>
          </cell>
        </row>
        <row r="132">
          <cell r="F132">
            <v>121027</v>
          </cell>
          <cell r="G132">
            <v>14691</v>
          </cell>
          <cell r="H132" t="str">
            <v>XYC4</v>
          </cell>
        </row>
        <row r="132">
          <cell r="J132" t="str">
            <v>330382199505217917</v>
          </cell>
          <cell r="K132" t="str">
            <v>男</v>
          </cell>
          <cell r="L132">
            <v>28</v>
          </cell>
          <cell r="M132" t="str">
            <v>19950521</v>
          </cell>
          <cell r="N132" t="str">
            <v>胸外科</v>
          </cell>
          <cell r="O132" t="str">
            <v>外科（心胸外科）</v>
          </cell>
          <cell r="P132" t="str">
            <v>外科</v>
          </cell>
          <cell r="Q132">
            <v>15858807031</v>
          </cell>
          <cell r="R132">
            <v>3</v>
          </cell>
          <cell r="S132" t="str">
            <v>2021年</v>
          </cell>
          <cell r="T132" t="str">
            <v>何志锋</v>
          </cell>
          <cell r="U132">
            <v>3794</v>
          </cell>
          <cell r="V132">
            <v>13676727535</v>
          </cell>
          <cell r="W132" t="str">
            <v>胸外科</v>
          </cell>
          <cell r="X132" t="str">
            <v>住院医师-本院</v>
          </cell>
        </row>
        <row r="133">
          <cell r="F133">
            <v>121003</v>
          </cell>
          <cell r="G133">
            <v>14669</v>
          </cell>
          <cell r="H133" t="str">
            <v>CZQ8</v>
          </cell>
        </row>
        <row r="133">
          <cell r="J133" t="str">
            <v>330382199407015959</v>
          </cell>
          <cell r="K133" t="str">
            <v>男</v>
          </cell>
          <cell r="L133">
            <v>29</v>
          </cell>
          <cell r="M133" t="str">
            <v>19940701</v>
          </cell>
          <cell r="N133" t="str">
            <v>重症医学科（ICU）</v>
          </cell>
          <cell r="O133" t="str">
            <v>重症医学科</v>
          </cell>
          <cell r="P133" t="str">
            <v>重症医学科</v>
          </cell>
          <cell r="Q133">
            <v>13780118852</v>
          </cell>
          <cell r="R133">
            <v>3</v>
          </cell>
          <cell r="S133" t="str">
            <v>2021年</v>
          </cell>
          <cell r="T133" t="str">
            <v>王晓蓉</v>
          </cell>
          <cell r="U133">
            <v>19726</v>
          </cell>
          <cell r="V133">
            <v>13867719366</v>
          </cell>
          <cell r="W133" t="str">
            <v>ICU</v>
          </cell>
          <cell r="X133" t="str">
            <v>住院医师-本院</v>
          </cell>
        </row>
        <row r="134">
          <cell r="F134" t="str">
            <v>728L11</v>
          </cell>
          <cell r="G134">
            <v>15079</v>
          </cell>
          <cell r="H134" t="str">
            <v>728L11</v>
          </cell>
          <cell r="I134" t="str">
            <v>G062</v>
          </cell>
          <cell r="J134" t="str">
            <v>330382199506214013</v>
          </cell>
          <cell r="K134" t="str">
            <v>男</v>
          </cell>
          <cell r="L134">
            <v>28</v>
          </cell>
          <cell r="M134" t="str">
            <v>19950621</v>
          </cell>
          <cell r="N134" t="str">
            <v>乐清市第二人民医院</v>
          </cell>
          <cell r="O134" t="str">
            <v>重症医学科</v>
          </cell>
          <cell r="P134" t="str">
            <v>重症医学科</v>
          </cell>
          <cell r="Q134" t="str">
            <v>13325980061</v>
          </cell>
          <cell r="R134">
            <v>3</v>
          </cell>
          <cell r="S134" t="str">
            <v>2021年</v>
          </cell>
          <cell r="T134" t="str">
            <v>马继红</v>
          </cell>
          <cell r="U134">
            <v>4974</v>
          </cell>
          <cell r="V134">
            <v>13456002860</v>
          </cell>
          <cell r="W134" t="str">
            <v>ICU</v>
          </cell>
          <cell r="X134" t="str">
            <v>住院医师-外院</v>
          </cell>
        </row>
        <row r="135">
          <cell r="F135" t="str">
            <v>728L10</v>
          </cell>
          <cell r="G135">
            <v>15077</v>
          </cell>
          <cell r="H135" t="str">
            <v>728L10</v>
          </cell>
          <cell r="I135" t="str">
            <v>G061</v>
          </cell>
          <cell r="J135" t="str">
            <v>331021199612042026</v>
          </cell>
          <cell r="K135" t="str">
            <v>女</v>
          </cell>
          <cell r="L135">
            <v>27</v>
          </cell>
          <cell r="M135" t="str">
            <v>19961204</v>
          </cell>
          <cell r="N135" t="str">
            <v>玉环县人民医院</v>
          </cell>
          <cell r="O135" t="str">
            <v>重症医学科</v>
          </cell>
          <cell r="P135" t="str">
            <v>重症医学科</v>
          </cell>
          <cell r="Q135" t="str">
            <v>17805852935</v>
          </cell>
          <cell r="R135">
            <v>3</v>
          </cell>
          <cell r="S135" t="str">
            <v>2021年</v>
          </cell>
          <cell r="T135" t="str">
            <v>张艳杰</v>
          </cell>
          <cell r="U135">
            <v>2644</v>
          </cell>
          <cell r="V135">
            <v>13777760314</v>
          </cell>
          <cell r="W135" t="str">
            <v>ICU</v>
          </cell>
          <cell r="X135" t="str">
            <v>住院医师-外院</v>
          </cell>
        </row>
        <row r="136">
          <cell r="F136">
            <v>622016</v>
          </cell>
          <cell r="G136">
            <v>12720</v>
          </cell>
          <cell r="H136" t="str">
            <v>BXQ2</v>
          </cell>
        </row>
        <row r="136">
          <cell r="J136" t="str">
            <v>330326199109236023</v>
          </cell>
          <cell r="K136" t="str">
            <v>女</v>
          </cell>
          <cell r="L136">
            <v>32</v>
          </cell>
          <cell r="M136" t="str">
            <v>19910923</v>
          </cell>
          <cell r="N136" t="str">
            <v>放射科</v>
          </cell>
          <cell r="O136" t="str">
            <v>放射科</v>
          </cell>
          <cell r="P136" t="str">
            <v>放射科</v>
          </cell>
          <cell r="Q136" t="str">
            <v>15067791657</v>
          </cell>
          <cell r="R136">
            <v>1</v>
          </cell>
          <cell r="S136" t="str">
            <v>2022年</v>
          </cell>
          <cell r="T136" t="str">
            <v>王宏清</v>
          </cell>
          <cell r="U136">
            <v>1559</v>
          </cell>
          <cell r="V136">
            <v>13566254562</v>
          </cell>
          <cell r="W136" t="str">
            <v>放射科</v>
          </cell>
          <cell r="X136" t="str">
            <v>住院医师-本院</v>
          </cell>
        </row>
        <row r="137">
          <cell r="F137">
            <v>622020</v>
          </cell>
          <cell r="G137">
            <v>15274</v>
          </cell>
          <cell r="H137" t="str">
            <v>HKJ3</v>
          </cell>
        </row>
        <row r="137">
          <cell r="J137" t="str">
            <v>330324199610071047</v>
          </cell>
          <cell r="K137" t="str">
            <v>女</v>
          </cell>
          <cell r="L137">
            <v>27</v>
          </cell>
          <cell r="M137" t="str">
            <v>19961007</v>
          </cell>
          <cell r="N137" t="str">
            <v>肿瘤内科</v>
          </cell>
          <cell r="O137" t="str">
            <v>内科</v>
          </cell>
          <cell r="P137" t="str">
            <v>内科</v>
          </cell>
          <cell r="Q137" t="str">
            <v>18368716811</v>
          </cell>
          <cell r="R137" t="str">
            <v>2？</v>
          </cell>
          <cell r="S137" t="str">
            <v>2022年</v>
          </cell>
          <cell r="T137" t="str">
            <v>梁彬</v>
          </cell>
          <cell r="U137">
            <v>2637</v>
          </cell>
          <cell r="V137">
            <v>13777770580</v>
          </cell>
          <cell r="W137" t="str">
            <v>肿瘤内科</v>
          </cell>
          <cell r="X137" t="str">
            <v>住院医师-本院</v>
          </cell>
        </row>
        <row r="138">
          <cell r="F138" t="str">
            <v>729L65</v>
          </cell>
          <cell r="G138">
            <v>15388</v>
          </cell>
          <cell r="H138" t="str">
            <v>CYY50</v>
          </cell>
          <cell r="I138" t="str">
            <v>G113</v>
          </cell>
          <cell r="J138" t="str">
            <v>330324198208012124</v>
          </cell>
          <cell r="K138" t="str">
            <v>女</v>
          </cell>
          <cell r="L138">
            <v>41</v>
          </cell>
          <cell r="M138" t="str">
            <v>19820801</v>
          </cell>
          <cell r="N138" t="str">
            <v>温州市鹿城区藤桥社区卫生服务中心(藤桥中心卫生院)</v>
          </cell>
          <cell r="O138" t="str">
            <v>超声医学科</v>
          </cell>
          <cell r="P138" t="str">
            <v>超声医学科</v>
          </cell>
          <cell r="Q138" t="str">
            <v>13968866338</v>
          </cell>
          <cell r="R138">
            <v>3</v>
          </cell>
          <cell r="S138" t="str">
            <v>2022年</v>
          </cell>
          <cell r="T138" t="str">
            <v>管丽洁</v>
          </cell>
          <cell r="U138">
            <v>19816</v>
          </cell>
          <cell r="V138">
            <v>13857740982</v>
          </cell>
          <cell r="W138" t="str">
            <v>超声科</v>
          </cell>
          <cell r="X138" t="str">
            <v>住院医师-外院</v>
          </cell>
        </row>
        <row r="139">
          <cell r="F139" t="str">
            <v>729L70</v>
          </cell>
          <cell r="G139">
            <v>15393</v>
          </cell>
          <cell r="H139" t="str">
            <v>DWD</v>
          </cell>
          <cell r="I139" t="str">
            <v>G130</v>
          </cell>
          <cell r="J139" t="str">
            <v>330382199902134525</v>
          </cell>
          <cell r="K139" t="str">
            <v>女</v>
          </cell>
          <cell r="L139">
            <v>24</v>
          </cell>
          <cell r="M139" t="str">
            <v>19990213</v>
          </cell>
          <cell r="N139" t="str">
            <v>乐清市妇幼保健院</v>
          </cell>
          <cell r="O139" t="str">
            <v>超声医学科</v>
          </cell>
          <cell r="P139" t="str">
            <v>超声医学科</v>
          </cell>
          <cell r="Q139" t="str">
            <v>15158577729</v>
          </cell>
          <cell r="R139">
            <v>3</v>
          </cell>
          <cell r="S139" t="str">
            <v>2022年</v>
          </cell>
          <cell r="T139" t="str">
            <v>陈丽霞</v>
          </cell>
          <cell r="U139">
            <v>19933</v>
          </cell>
          <cell r="V139">
            <v>13806846233</v>
          </cell>
          <cell r="W139" t="str">
            <v>超声科</v>
          </cell>
          <cell r="X139" t="str">
            <v>住院医师-外院</v>
          </cell>
        </row>
        <row r="140">
          <cell r="F140">
            <v>122017</v>
          </cell>
          <cell r="G140">
            <v>15321</v>
          </cell>
          <cell r="H140" t="str">
            <v>JH11</v>
          </cell>
        </row>
        <row r="140">
          <cell r="J140" t="str">
            <v>330304199608210014</v>
          </cell>
          <cell r="K140" t="str">
            <v>男</v>
          </cell>
          <cell r="L140">
            <v>27</v>
          </cell>
          <cell r="M140" t="str">
            <v>19960821</v>
          </cell>
          <cell r="N140" t="str">
            <v>超声科</v>
          </cell>
          <cell r="O140" t="str">
            <v>超声医学科</v>
          </cell>
          <cell r="P140" t="str">
            <v>超声医学科</v>
          </cell>
          <cell r="Q140" t="str">
            <v>13605778243</v>
          </cell>
          <cell r="R140">
            <v>3</v>
          </cell>
          <cell r="S140" t="str">
            <v>2022年</v>
          </cell>
          <cell r="T140" t="str">
            <v>贾志军</v>
          </cell>
          <cell r="U140">
            <v>6658</v>
          </cell>
          <cell r="V140">
            <v>15988760579</v>
          </cell>
          <cell r="W140" t="str">
            <v>超声科</v>
          </cell>
          <cell r="X140" t="str">
            <v>住院医师-本院</v>
          </cell>
        </row>
        <row r="141">
          <cell r="F141">
            <v>122003</v>
          </cell>
          <cell r="G141">
            <v>15261</v>
          </cell>
          <cell r="H141" t="str">
            <v>LDF2</v>
          </cell>
        </row>
        <row r="141">
          <cell r="J141" t="str">
            <v>330302199609042427</v>
          </cell>
          <cell r="K141" t="str">
            <v>女</v>
          </cell>
          <cell r="L141">
            <v>27</v>
          </cell>
          <cell r="M141" t="str">
            <v>19960904</v>
          </cell>
          <cell r="N141" t="str">
            <v>超声科</v>
          </cell>
          <cell r="O141" t="str">
            <v>超声医学科</v>
          </cell>
          <cell r="P141" t="str">
            <v>超声医学科</v>
          </cell>
          <cell r="Q141" t="str">
            <v>18375760074</v>
          </cell>
          <cell r="R141">
            <v>3</v>
          </cell>
          <cell r="S141" t="str">
            <v>2022年</v>
          </cell>
          <cell r="T141" t="str">
            <v>陈丽霞</v>
          </cell>
          <cell r="U141">
            <v>19933</v>
          </cell>
          <cell r="V141">
            <v>13806846233</v>
          </cell>
          <cell r="W141" t="str">
            <v>超声科</v>
          </cell>
          <cell r="X141" t="str">
            <v>住院医师-本院</v>
          </cell>
        </row>
        <row r="142">
          <cell r="F142">
            <v>122004</v>
          </cell>
          <cell r="G142">
            <v>15262</v>
          </cell>
          <cell r="H142" t="str">
            <v>LFZ2</v>
          </cell>
        </row>
        <row r="142">
          <cell r="J142" t="str">
            <v>330302199506197311</v>
          </cell>
          <cell r="K142" t="str">
            <v>男</v>
          </cell>
          <cell r="L142">
            <v>28</v>
          </cell>
          <cell r="M142" t="str">
            <v>19950619</v>
          </cell>
          <cell r="N142" t="str">
            <v>超声科</v>
          </cell>
          <cell r="O142" t="str">
            <v>超声医学科</v>
          </cell>
          <cell r="P142" t="str">
            <v>超声医学科</v>
          </cell>
          <cell r="Q142" t="str">
            <v>17826865126</v>
          </cell>
          <cell r="R142">
            <v>3</v>
          </cell>
          <cell r="S142" t="str">
            <v>2022年</v>
          </cell>
          <cell r="T142" t="str">
            <v>杨炜宇</v>
          </cell>
          <cell r="U142">
            <v>4999</v>
          </cell>
          <cell r="V142">
            <v>13566299593</v>
          </cell>
          <cell r="W142" t="str">
            <v>超声科</v>
          </cell>
          <cell r="X142" t="str">
            <v>住院医师-本院</v>
          </cell>
        </row>
        <row r="143">
          <cell r="F143" t="str">
            <v>730L13</v>
          </cell>
          <cell r="G143">
            <v>15436</v>
          </cell>
          <cell r="H143" t="str">
            <v>PJY4</v>
          </cell>
          <cell r="I143" t="str">
            <v>G172</v>
          </cell>
          <cell r="J143" t="str">
            <v>331081199809232612</v>
          </cell>
          <cell r="K143" t="str">
            <v>男</v>
          </cell>
          <cell r="L143">
            <v>25</v>
          </cell>
          <cell r="M143" t="str">
            <v>19980923</v>
          </cell>
          <cell r="N143" t="str">
            <v>玉环县人民医院</v>
          </cell>
          <cell r="O143" t="str">
            <v>超声医学科</v>
          </cell>
          <cell r="P143" t="str">
            <v>超声医学科</v>
          </cell>
          <cell r="Q143" t="str">
            <v>15957674628</v>
          </cell>
          <cell r="R143">
            <v>3</v>
          </cell>
          <cell r="S143" t="str">
            <v>2022年</v>
          </cell>
          <cell r="T143" t="str">
            <v>廖书生</v>
          </cell>
          <cell r="U143">
            <v>6631</v>
          </cell>
          <cell r="V143">
            <v>13567796055</v>
          </cell>
          <cell r="W143" t="str">
            <v>超声科</v>
          </cell>
          <cell r="X143" t="str">
            <v>住院医师-外院</v>
          </cell>
        </row>
        <row r="144">
          <cell r="F144">
            <v>122002</v>
          </cell>
          <cell r="G144">
            <v>15260</v>
          </cell>
          <cell r="H144" t="str">
            <v>WBD</v>
          </cell>
        </row>
        <row r="144">
          <cell r="J144" t="str">
            <v>330324199601272090</v>
          </cell>
          <cell r="K144" t="str">
            <v>男</v>
          </cell>
          <cell r="L144">
            <v>27</v>
          </cell>
          <cell r="M144" t="str">
            <v>19960127</v>
          </cell>
          <cell r="N144" t="str">
            <v>超声科</v>
          </cell>
          <cell r="O144" t="str">
            <v>超声医学科</v>
          </cell>
          <cell r="P144" t="str">
            <v>超声医学科</v>
          </cell>
          <cell r="Q144" t="str">
            <v>15257760153</v>
          </cell>
          <cell r="R144">
            <v>3</v>
          </cell>
          <cell r="S144" t="str">
            <v>2022年</v>
          </cell>
          <cell r="T144" t="str">
            <v>谢作流</v>
          </cell>
          <cell r="U144">
            <v>5191</v>
          </cell>
          <cell r="V144">
            <v>13777797690</v>
          </cell>
          <cell r="W144" t="str">
            <v>超声科</v>
          </cell>
          <cell r="X144" t="str">
            <v>住院医师-本院</v>
          </cell>
        </row>
        <row r="145">
          <cell r="F145" t="str">
            <v>730L50</v>
          </cell>
          <cell r="G145">
            <v>15473</v>
          </cell>
          <cell r="H145" t="str">
            <v>YXX22</v>
          </cell>
          <cell r="I145" t="str">
            <v>G209</v>
          </cell>
          <cell r="J145" t="str">
            <v>330327199111181742</v>
          </cell>
          <cell r="K145" t="str">
            <v>女</v>
          </cell>
          <cell r="L145">
            <v>32</v>
          </cell>
          <cell r="M145" t="str">
            <v>19911118</v>
          </cell>
          <cell r="N145" t="str">
            <v>温州市第七人民医院</v>
          </cell>
          <cell r="O145" t="str">
            <v>超声医学科</v>
          </cell>
          <cell r="P145" t="str">
            <v>超声医学科</v>
          </cell>
          <cell r="Q145" t="str">
            <v>13868859224</v>
          </cell>
          <cell r="R145">
            <v>3</v>
          </cell>
          <cell r="S145" t="str">
            <v>2022年</v>
          </cell>
          <cell r="T145" t="str">
            <v>赵亮</v>
          </cell>
          <cell r="U145">
            <v>19806</v>
          </cell>
          <cell r="V145">
            <v>13777760396</v>
          </cell>
          <cell r="W145" t="str">
            <v>超声科</v>
          </cell>
          <cell r="X145" t="str">
            <v>住院医师-外院</v>
          </cell>
        </row>
        <row r="146">
          <cell r="F146">
            <v>122001</v>
          </cell>
          <cell r="G146">
            <v>15259</v>
          </cell>
          <cell r="H146" t="str">
            <v>ZCW7</v>
          </cell>
        </row>
        <row r="146">
          <cell r="J146" t="str">
            <v>330381199409082948</v>
          </cell>
          <cell r="K146" t="str">
            <v>女</v>
          </cell>
          <cell r="L146">
            <v>29</v>
          </cell>
          <cell r="M146" t="str">
            <v>19940908</v>
          </cell>
          <cell r="N146" t="str">
            <v>超声科</v>
          </cell>
          <cell r="O146" t="str">
            <v>超声医学科</v>
          </cell>
          <cell r="P146" t="str">
            <v>超声医学科</v>
          </cell>
          <cell r="Q146" t="str">
            <v>15058755328</v>
          </cell>
          <cell r="R146">
            <v>3</v>
          </cell>
          <cell r="S146" t="str">
            <v>2022年</v>
          </cell>
          <cell r="T146" t="str">
            <v>许世豪</v>
          </cell>
          <cell r="U146">
            <v>1907</v>
          </cell>
          <cell r="V146">
            <v>13857766918</v>
          </cell>
          <cell r="W146" t="str">
            <v>超声科</v>
          </cell>
          <cell r="X146" t="str">
            <v>住院医师-本院</v>
          </cell>
        </row>
        <row r="147">
          <cell r="F147" t="str">
            <v>729L60</v>
          </cell>
          <cell r="G147">
            <v>15383</v>
          </cell>
          <cell r="H147" t="str">
            <v>CCW3</v>
          </cell>
          <cell r="I147" t="str">
            <v>G107</v>
          </cell>
          <cell r="J147" t="str">
            <v>331021199904140613</v>
          </cell>
          <cell r="K147" t="str">
            <v>男</v>
          </cell>
          <cell r="L147">
            <v>24</v>
          </cell>
          <cell r="M147" t="str">
            <v>19990414</v>
          </cell>
          <cell r="N147" t="str">
            <v>玉环县人民医院</v>
          </cell>
          <cell r="O147" t="str">
            <v>儿科</v>
          </cell>
          <cell r="P147" t="str">
            <v>儿科</v>
          </cell>
          <cell r="Q147" t="str">
            <v>13516764751</v>
          </cell>
          <cell r="R147">
            <v>3</v>
          </cell>
          <cell r="S147" t="str">
            <v>2022年</v>
          </cell>
          <cell r="T147" t="str">
            <v>孙媛媛</v>
          </cell>
          <cell r="U147">
            <v>9165</v>
          </cell>
          <cell r="V147">
            <v>15968742708</v>
          </cell>
          <cell r="W147" t="str">
            <v>儿科</v>
          </cell>
          <cell r="X147" t="str">
            <v>住院医师-外院</v>
          </cell>
        </row>
        <row r="148">
          <cell r="F148" t="str">
            <v>730L52</v>
          </cell>
          <cell r="G148">
            <v>15475</v>
          </cell>
          <cell r="H148" t="str">
            <v>YGX1</v>
          </cell>
          <cell r="I148" t="str">
            <v>G211</v>
          </cell>
          <cell r="J148" t="str">
            <v>332502199911230018</v>
          </cell>
          <cell r="K148" t="str">
            <v>男</v>
          </cell>
          <cell r="L148">
            <v>24</v>
          </cell>
          <cell r="M148" t="str">
            <v>19991123</v>
          </cell>
          <cell r="N148" t="str">
            <v>龙泉市中医院</v>
          </cell>
          <cell r="O148" t="str">
            <v>儿科</v>
          </cell>
          <cell r="P148" t="str">
            <v>儿科</v>
          </cell>
          <cell r="Q148" t="str">
            <v>15067898038</v>
          </cell>
          <cell r="R148">
            <v>3</v>
          </cell>
          <cell r="S148" t="str">
            <v>2022年</v>
          </cell>
          <cell r="T148" t="str">
            <v>周爱华</v>
          </cell>
          <cell r="U148">
            <v>9161</v>
          </cell>
          <cell r="V148">
            <v>13732090706</v>
          </cell>
          <cell r="W148" t="str">
            <v>儿科</v>
          </cell>
          <cell r="X148" t="str">
            <v>住院医师-外院</v>
          </cell>
        </row>
        <row r="149">
          <cell r="F149" t="str">
            <v>729L80</v>
          </cell>
          <cell r="G149">
            <v>15404</v>
          </cell>
          <cell r="H149" t="str">
            <v>HH22</v>
          </cell>
          <cell r="I149" t="str">
            <v>G140</v>
          </cell>
          <cell r="J149" t="str">
            <v>330302199703114837</v>
          </cell>
          <cell r="K149" t="str">
            <v>男</v>
          </cell>
          <cell r="L149">
            <v>26</v>
          </cell>
          <cell r="M149" t="str">
            <v>19970311</v>
          </cell>
          <cell r="N149" t="str">
            <v>龙湾区中西医结合医院</v>
          </cell>
          <cell r="O149" t="str">
            <v>耳鼻咽喉科</v>
          </cell>
          <cell r="P149" t="str">
            <v>耳鼻咽喉科</v>
          </cell>
          <cell r="Q149" t="str">
            <v>13185881588</v>
          </cell>
          <cell r="R149">
            <v>3</v>
          </cell>
          <cell r="S149" t="str">
            <v>2022年</v>
          </cell>
          <cell r="T149" t="str">
            <v>陈建福</v>
          </cell>
          <cell r="U149">
            <v>17112</v>
          </cell>
          <cell r="V149">
            <v>13806886978</v>
          </cell>
          <cell r="W149" t="str">
            <v>耳鼻咽喉科</v>
          </cell>
          <cell r="X149" t="str">
            <v>住院医师-外院</v>
          </cell>
        </row>
        <row r="150">
          <cell r="F150" t="str">
            <v>730L31</v>
          </cell>
          <cell r="G150">
            <v>15454</v>
          </cell>
          <cell r="H150" t="str">
            <v>WWJ8</v>
          </cell>
          <cell r="I150" t="str">
            <v>G190</v>
          </cell>
          <cell r="J150" t="str">
            <v>330327199609141713</v>
          </cell>
          <cell r="K150" t="str">
            <v>男</v>
          </cell>
          <cell r="L150">
            <v>27</v>
          </cell>
          <cell r="M150" t="str">
            <v>19960914</v>
          </cell>
          <cell r="N150" t="str">
            <v>苍南县人民医院</v>
          </cell>
          <cell r="O150" t="str">
            <v>耳鼻咽喉科</v>
          </cell>
          <cell r="P150" t="str">
            <v>耳鼻咽喉科</v>
          </cell>
          <cell r="Q150" t="str">
            <v>18268160677</v>
          </cell>
          <cell r="R150">
            <v>3</v>
          </cell>
          <cell r="S150" t="str">
            <v>2022年</v>
          </cell>
          <cell r="T150" t="str">
            <v>方渭清</v>
          </cell>
          <cell r="U150">
            <v>18711</v>
          </cell>
          <cell r="V150">
            <v>13968822431</v>
          </cell>
          <cell r="W150" t="str">
            <v>耳鼻咽喉科</v>
          </cell>
          <cell r="X150" t="str">
            <v>住院医师-外院</v>
          </cell>
        </row>
        <row r="151">
          <cell r="F151" t="str">
            <v>729L74</v>
          </cell>
          <cell r="G151">
            <v>15397</v>
          </cell>
          <cell r="H151" t="str">
            <v>GXX4</v>
          </cell>
          <cell r="I151" t="str">
            <v>G134</v>
          </cell>
          <cell r="J151" t="str">
            <v>331021199910023544</v>
          </cell>
          <cell r="K151" t="str">
            <v>女</v>
          </cell>
          <cell r="L151">
            <v>24</v>
          </cell>
          <cell r="M151" t="str">
            <v>19991002</v>
          </cell>
          <cell r="N151" t="str">
            <v>玉环县人民医院</v>
          </cell>
          <cell r="O151" t="str">
            <v>放射科</v>
          </cell>
          <cell r="P151" t="str">
            <v>放射科</v>
          </cell>
          <cell r="Q151" t="str">
            <v>15305887481</v>
          </cell>
          <cell r="R151">
            <v>3</v>
          </cell>
          <cell r="S151" t="str">
            <v>2022年</v>
          </cell>
          <cell r="T151" t="str">
            <v>王宏清</v>
          </cell>
          <cell r="U151">
            <v>1559</v>
          </cell>
          <cell r="V151">
            <v>13566254562</v>
          </cell>
          <cell r="W151" t="str">
            <v>放射科</v>
          </cell>
          <cell r="X151" t="str">
            <v>住院医师-外院</v>
          </cell>
        </row>
        <row r="152">
          <cell r="F152" t="str">
            <v>730L29</v>
          </cell>
          <cell r="G152">
            <v>15452</v>
          </cell>
          <cell r="H152" t="str">
            <v>WSJ16</v>
          </cell>
          <cell r="I152" t="str">
            <v>G188</v>
          </cell>
          <cell r="J152" t="str">
            <v>331021199808262020</v>
          </cell>
          <cell r="K152" t="str">
            <v>女</v>
          </cell>
          <cell r="L152">
            <v>25</v>
          </cell>
          <cell r="M152" t="str">
            <v>19980826</v>
          </cell>
          <cell r="N152" t="str">
            <v>玉环市中医院</v>
          </cell>
          <cell r="O152" t="str">
            <v>放射科</v>
          </cell>
          <cell r="P152" t="str">
            <v>放射科</v>
          </cell>
          <cell r="Q152" t="str">
            <v>13586170210</v>
          </cell>
          <cell r="R152">
            <v>3</v>
          </cell>
          <cell r="S152" t="str">
            <v>2022年</v>
          </cell>
          <cell r="T152" t="str">
            <v>陈勇春</v>
          </cell>
          <cell r="U152">
            <v>6281</v>
          </cell>
          <cell r="V152">
            <v>13587690489</v>
          </cell>
          <cell r="W152" t="str">
            <v>放射科</v>
          </cell>
          <cell r="X152" t="str">
            <v>住院医师-外院</v>
          </cell>
        </row>
        <row r="153">
          <cell r="F153" t="str">
            <v>729L57</v>
          </cell>
          <cell r="G153">
            <v>15380</v>
          </cell>
          <cell r="H153" t="str">
            <v>CLQ5</v>
          </cell>
          <cell r="I153" t="str">
            <v>G094</v>
          </cell>
          <cell r="J153" t="str">
            <v>33032919990503216x</v>
          </cell>
          <cell r="K153" t="str">
            <v>女</v>
          </cell>
          <cell r="L153">
            <v>24</v>
          </cell>
          <cell r="M153" t="str">
            <v>19990503</v>
          </cell>
          <cell r="N153" t="str">
            <v>泰顺县中医院</v>
          </cell>
          <cell r="O153" t="str">
            <v>放射科</v>
          </cell>
          <cell r="P153" t="str">
            <v>放射科</v>
          </cell>
          <cell r="Q153" t="str">
            <v>13806809107</v>
          </cell>
          <cell r="R153">
            <v>3</v>
          </cell>
          <cell r="S153" t="str">
            <v>2022年</v>
          </cell>
          <cell r="T153" t="str">
            <v>姜亿一</v>
          </cell>
          <cell r="U153">
            <v>19926</v>
          </cell>
          <cell r="V153">
            <v>13957787156</v>
          </cell>
          <cell r="W153" t="str">
            <v>放射科</v>
          </cell>
          <cell r="X153" t="str">
            <v>住院医师-外院</v>
          </cell>
        </row>
        <row r="154">
          <cell r="F154" t="str">
            <v>730L02</v>
          </cell>
          <cell r="G154">
            <v>15425</v>
          </cell>
          <cell r="H154" t="str">
            <v>LK11</v>
          </cell>
          <cell r="I154" t="str">
            <v>G161</v>
          </cell>
          <cell r="J154" t="str">
            <v>330328199804101115</v>
          </cell>
          <cell r="K154" t="str">
            <v>男</v>
          </cell>
          <cell r="L154">
            <v>25</v>
          </cell>
          <cell r="M154" t="str">
            <v>19980410</v>
          </cell>
          <cell r="N154" t="str">
            <v>文成县人民医院</v>
          </cell>
          <cell r="O154" t="str">
            <v>放射科</v>
          </cell>
          <cell r="P154" t="str">
            <v>放射科</v>
          </cell>
          <cell r="Q154" t="str">
            <v>13221856710</v>
          </cell>
          <cell r="R154">
            <v>3</v>
          </cell>
          <cell r="S154" t="str">
            <v>2022年</v>
          </cell>
          <cell r="T154" t="str">
            <v>傅钢泽</v>
          </cell>
          <cell r="U154">
            <v>7670</v>
          </cell>
          <cell r="V154">
            <v>13868601260</v>
          </cell>
          <cell r="W154" t="str">
            <v>放射科</v>
          </cell>
          <cell r="X154" t="str">
            <v>住院医师-外院</v>
          </cell>
        </row>
        <row r="155">
          <cell r="F155">
            <v>623001</v>
          </cell>
          <cell r="G155">
            <v>15515</v>
          </cell>
          <cell r="H155" t="str">
            <v>ZZB8</v>
          </cell>
        </row>
        <row r="155">
          <cell r="J155" t="str">
            <v>33030219940403241x</v>
          </cell>
          <cell r="K155" t="str">
            <v>男</v>
          </cell>
          <cell r="L155">
            <v>29</v>
          </cell>
          <cell r="M155" t="str">
            <v>19940403</v>
          </cell>
          <cell r="N155" t="str">
            <v>放疗科</v>
          </cell>
          <cell r="O155" t="str">
            <v>放射肿瘤科</v>
          </cell>
          <cell r="P155" t="str">
            <v>放射肿瘤科</v>
          </cell>
          <cell r="Q155" t="str">
            <v>15757102659</v>
          </cell>
          <cell r="R155">
            <v>3</v>
          </cell>
          <cell r="S155" t="str">
            <v>2022年</v>
          </cell>
          <cell r="T155" t="str">
            <v>邹长林</v>
          </cell>
          <cell r="U155">
            <v>68903</v>
          </cell>
          <cell r="V155">
            <v>13505775570</v>
          </cell>
          <cell r="W155" t="str">
            <v>放疗科</v>
          </cell>
          <cell r="X155" t="str">
            <v>住院医师-本院</v>
          </cell>
        </row>
        <row r="156">
          <cell r="F156" t="str">
            <v>730L46</v>
          </cell>
          <cell r="G156">
            <v>15469</v>
          </cell>
          <cell r="H156" t="str">
            <v>XLH5</v>
          </cell>
          <cell r="I156" t="str">
            <v>G205</v>
          </cell>
          <cell r="J156" t="str">
            <v>411528199201030102</v>
          </cell>
          <cell r="K156" t="str">
            <v>女</v>
          </cell>
          <cell r="L156">
            <v>31</v>
          </cell>
          <cell r="M156" t="str">
            <v>19920103</v>
          </cell>
          <cell r="N156" t="str">
            <v>龙湾区第一人民医院</v>
          </cell>
          <cell r="O156" t="str">
            <v>妇产科</v>
          </cell>
          <cell r="P156" t="str">
            <v>妇产科</v>
          </cell>
          <cell r="Q156" t="str">
            <v>13968851053</v>
          </cell>
          <cell r="R156">
            <v>3</v>
          </cell>
          <cell r="S156" t="str">
            <v>2022年</v>
          </cell>
          <cell r="T156" t="str">
            <v>林峰</v>
          </cell>
          <cell r="U156">
            <v>19635</v>
          </cell>
          <cell r="V156">
            <v>13868328972</v>
          </cell>
          <cell r="W156" t="str">
            <v>产科</v>
          </cell>
          <cell r="X156" t="str">
            <v>住院医师-外院</v>
          </cell>
        </row>
        <row r="157">
          <cell r="F157" t="str">
            <v>730L65</v>
          </cell>
          <cell r="G157">
            <v>15488</v>
          </cell>
          <cell r="H157" t="str">
            <v>ZLL54</v>
          </cell>
          <cell r="I157" t="str">
            <v>G224</v>
          </cell>
          <cell r="J157" t="str">
            <v>330324199606224485</v>
          </cell>
          <cell r="K157" t="str">
            <v>女</v>
          </cell>
          <cell r="L157">
            <v>27</v>
          </cell>
          <cell r="M157" t="str">
            <v>19960622</v>
          </cell>
          <cell r="N157" t="str">
            <v>温州市鹿城区人民医院</v>
          </cell>
          <cell r="O157" t="str">
            <v>妇产科</v>
          </cell>
          <cell r="P157" t="str">
            <v>妇产科</v>
          </cell>
          <cell r="Q157" t="str">
            <v>15058318029</v>
          </cell>
          <cell r="R157">
            <v>3</v>
          </cell>
          <cell r="S157" t="str">
            <v>2022年</v>
          </cell>
          <cell r="T157" t="str">
            <v>王江玲</v>
          </cell>
          <cell r="U157">
            <v>2278</v>
          </cell>
          <cell r="V157">
            <v>15857786209</v>
          </cell>
          <cell r="W157" t="str">
            <v>产科</v>
          </cell>
          <cell r="X157" t="str">
            <v>住院医师-外院</v>
          </cell>
        </row>
        <row r="158">
          <cell r="F158" t="str">
            <v>731L06</v>
          </cell>
          <cell r="G158">
            <v>15535</v>
          </cell>
          <cell r="H158" t="str">
            <v>YM22</v>
          </cell>
          <cell r="I158" t="str">
            <v>G099</v>
          </cell>
          <cell r="J158" t="str">
            <v>330326198509030038</v>
          </cell>
          <cell r="K158" t="str">
            <v>男</v>
          </cell>
          <cell r="L158">
            <v>38</v>
          </cell>
          <cell r="M158" t="str">
            <v>19850903</v>
          </cell>
          <cell r="N158" t="str">
            <v>平阳县中医院</v>
          </cell>
          <cell r="O158" t="str">
            <v>骨科</v>
          </cell>
          <cell r="P158" t="str">
            <v>骨科</v>
          </cell>
          <cell r="Q158" t="str">
            <v>13506779165</v>
          </cell>
          <cell r="R158">
            <v>3</v>
          </cell>
          <cell r="S158" t="str">
            <v>2022年</v>
          </cell>
          <cell r="T158" t="str">
            <v>张雷2</v>
          </cell>
          <cell r="U158">
            <v>15220</v>
          </cell>
          <cell r="V158">
            <v>13587557573</v>
          </cell>
          <cell r="W158" t="str">
            <v>骨科</v>
          </cell>
          <cell r="X158" t="str">
            <v>住院医师-外院</v>
          </cell>
        </row>
        <row r="159">
          <cell r="F159">
            <v>622022</v>
          </cell>
          <cell r="G159">
            <v>15276</v>
          </cell>
          <cell r="H159" t="str">
            <v>DWY2</v>
          </cell>
        </row>
        <row r="159">
          <cell r="J159" t="str">
            <v>33038219920316221x</v>
          </cell>
          <cell r="K159" t="str">
            <v>男</v>
          </cell>
          <cell r="L159">
            <v>31</v>
          </cell>
          <cell r="M159" t="str">
            <v>19920316</v>
          </cell>
          <cell r="N159" t="str">
            <v>骨科（脊柱外科）</v>
          </cell>
          <cell r="O159" t="str">
            <v>骨科</v>
          </cell>
          <cell r="P159" t="str">
            <v>骨科</v>
          </cell>
          <cell r="Q159" t="str">
            <v>15067752022</v>
          </cell>
          <cell r="R159">
            <v>3</v>
          </cell>
          <cell r="S159" t="str">
            <v>2022年</v>
          </cell>
          <cell r="T159" t="str">
            <v>朱旻宇</v>
          </cell>
          <cell r="U159">
            <v>3832</v>
          </cell>
          <cell r="V159">
            <v>13968801965</v>
          </cell>
          <cell r="W159" t="str">
            <v>骨科</v>
          </cell>
          <cell r="X159" t="str">
            <v>住院医师-本院</v>
          </cell>
        </row>
        <row r="160">
          <cell r="F160" t="str">
            <v>730L21</v>
          </cell>
          <cell r="G160">
            <v>15444</v>
          </cell>
          <cell r="H160" t="str">
            <v>SW5</v>
          </cell>
          <cell r="I160" t="str">
            <v>G180</v>
          </cell>
          <cell r="J160" t="str">
            <v>330381199212133617</v>
          </cell>
          <cell r="K160" t="str">
            <v>男</v>
          </cell>
          <cell r="L160">
            <v>31</v>
          </cell>
          <cell r="M160" t="str">
            <v>19921213</v>
          </cell>
          <cell r="N160" t="str">
            <v>瑞安市第二人民医院</v>
          </cell>
          <cell r="O160" t="str">
            <v>骨科</v>
          </cell>
          <cell r="P160" t="str">
            <v>骨科</v>
          </cell>
          <cell r="Q160" t="str">
            <v>18357767721</v>
          </cell>
          <cell r="R160">
            <v>3</v>
          </cell>
          <cell r="S160" t="str">
            <v>2022年</v>
          </cell>
          <cell r="T160" t="str">
            <v>潘哲尔</v>
          </cell>
          <cell r="U160">
            <v>19508</v>
          </cell>
          <cell r="V160">
            <v>13957730696</v>
          </cell>
          <cell r="W160" t="str">
            <v>骨科</v>
          </cell>
          <cell r="X160" t="str">
            <v>住院医师-外院</v>
          </cell>
        </row>
        <row r="161">
          <cell r="F161">
            <v>622032</v>
          </cell>
          <cell r="G161">
            <v>15513</v>
          </cell>
          <cell r="H161" t="str">
            <v>WWD</v>
          </cell>
        </row>
        <row r="161">
          <cell r="J161" t="str">
            <v>330381199010072211</v>
          </cell>
          <cell r="K161" t="str">
            <v>男</v>
          </cell>
          <cell r="L161">
            <v>33</v>
          </cell>
          <cell r="M161" t="str">
            <v>19901007</v>
          </cell>
          <cell r="N161" t="str">
            <v>骨科（关节外科）</v>
          </cell>
          <cell r="O161" t="str">
            <v>骨科</v>
          </cell>
          <cell r="P161" t="str">
            <v>骨科</v>
          </cell>
          <cell r="Q161" t="str">
            <v>15258695657</v>
          </cell>
          <cell r="R161">
            <v>3</v>
          </cell>
          <cell r="S161" t="str">
            <v>2022年</v>
          </cell>
          <cell r="T161" t="str">
            <v>杨胜武</v>
          </cell>
          <cell r="U161">
            <v>19347</v>
          </cell>
          <cell r="V161">
            <v>13806683212</v>
          </cell>
          <cell r="W161" t="str">
            <v>骨科</v>
          </cell>
          <cell r="X161" t="str">
            <v>住院医师-本院</v>
          </cell>
        </row>
        <row r="162">
          <cell r="F162" t="str">
            <v>730L36</v>
          </cell>
          <cell r="G162">
            <v>15459</v>
          </cell>
          <cell r="H162" t="str">
            <v>WFH1</v>
          </cell>
          <cell r="I162" t="str">
            <v>G195</v>
          </cell>
          <cell r="J162" t="str">
            <v>330381199604012216</v>
          </cell>
          <cell r="K162" t="str">
            <v>男</v>
          </cell>
          <cell r="L162">
            <v>27</v>
          </cell>
          <cell r="M162" t="str">
            <v>19960401</v>
          </cell>
          <cell r="N162" t="str">
            <v>瑞安市人民医院</v>
          </cell>
          <cell r="O162" t="str">
            <v>骨科</v>
          </cell>
          <cell r="P162" t="str">
            <v>骨科</v>
          </cell>
          <cell r="Q162" t="str">
            <v>15158589861</v>
          </cell>
          <cell r="R162">
            <v>3</v>
          </cell>
          <cell r="S162" t="str">
            <v>2022年</v>
          </cell>
          <cell r="T162" t="str">
            <v>张雷2</v>
          </cell>
          <cell r="U162">
            <v>15220</v>
          </cell>
          <cell r="V162">
            <v>13587557573</v>
          </cell>
          <cell r="W162" t="str">
            <v>骨科</v>
          </cell>
          <cell r="X162" t="str">
            <v>住院医师-外院</v>
          </cell>
        </row>
        <row r="163">
          <cell r="F163" t="str">
            <v>730L05</v>
          </cell>
          <cell r="G163">
            <v>15428</v>
          </cell>
          <cell r="H163" t="str">
            <v>LCT</v>
          </cell>
          <cell r="I163" t="str">
            <v>G164</v>
          </cell>
          <cell r="J163" t="str">
            <v>320902199902262024</v>
          </cell>
          <cell r="K163" t="str">
            <v>女</v>
          </cell>
          <cell r="L163">
            <v>24</v>
          </cell>
          <cell r="M163" t="str">
            <v>19990226</v>
          </cell>
          <cell r="N163" t="str">
            <v>象山县第一人民医院</v>
          </cell>
          <cell r="O163" t="str">
            <v>急诊科</v>
          </cell>
          <cell r="P163" t="str">
            <v>急诊科</v>
          </cell>
          <cell r="Q163" t="str">
            <v>15967857794</v>
          </cell>
          <cell r="R163">
            <v>3</v>
          </cell>
          <cell r="S163" t="str">
            <v>2022年</v>
          </cell>
          <cell r="T163" t="str">
            <v>卢中秋</v>
          </cell>
          <cell r="U163">
            <v>18903</v>
          </cell>
          <cell r="V163">
            <v>13957759958</v>
          </cell>
          <cell r="W163" t="str">
            <v>党政综合办公室</v>
          </cell>
          <cell r="X163" t="str">
            <v>住院医师-外院</v>
          </cell>
        </row>
        <row r="164">
          <cell r="F164" t="str">
            <v>729L78</v>
          </cell>
          <cell r="G164">
            <v>15402</v>
          </cell>
          <cell r="H164" t="str">
            <v>HY43</v>
          </cell>
          <cell r="I164" t="str">
            <v>G138</v>
          </cell>
          <cell r="J164" t="str">
            <v>340703199501244043</v>
          </cell>
          <cell r="K164" t="str">
            <v>女</v>
          </cell>
          <cell r="L164">
            <v>28</v>
          </cell>
          <cell r="M164" t="str">
            <v>19950124</v>
          </cell>
          <cell r="N164" t="str">
            <v>温州市第七人民医院</v>
          </cell>
          <cell r="O164" t="str">
            <v>精神科</v>
          </cell>
          <cell r="P164" t="str">
            <v>精神科</v>
          </cell>
          <cell r="Q164" t="str">
            <v>17356293733</v>
          </cell>
          <cell r="R164">
            <v>3</v>
          </cell>
          <cell r="S164" t="str">
            <v>2022年</v>
          </cell>
          <cell r="T164" t="str">
            <v>陈宏2</v>
          </cell>
          <cell r="U164">
            <v>69901</v>
          </cell>
          <cell r="V164">
            <v>13566257067</v>
          </cell>
          <cell r="W164" t="str">
            <v>精神卫生科</v>
          </cell>
          <cell r="X164" t="str">
            <v>住院医师-外院</v>
          </cell>
        </row>
        <row r="165">
          <cell r="F165" t="str">
            <v>729L69</v>
          </cell>
          <cell r="G165">
            <v>15392</v>
          </cell>
          <cell r="H165" t="str">
            <v>DHC1</v>
          </cell>
          <cell r="I165" t="str">
            <v>G129</v>
          </cell>
          <cell r="J165" t="str">
            <v>331021199508061657</v>
          </cell>
          <cell r="K165" t="str">
            <v>男</v>
          </cell>
          <cell r="L165">
            <v>28</v>
          </cell>
          <cell r="M165" t="str">
            <v>19950806</v>
          </cell>
          <cell r="N165" t="str">
            <v>玉环县人民医院</v>
          </cell>
          <cell r="O165" t="str">
            <v>口腔全科</v>
          </cell>
          <cell r="P165" t="str">
            <v>口腔全科</v>
          </cell>
          <cell r="Q165" t="str">
            <v>15157637797</v>
          </cell>
          <cell r="R165">
            <v>3</v>
          </cell>
          <cell r="S165" t="str">
            <v>2022年</v>
          </cell>
          <cell r="T165" t="str">
            <v>黄建静</v>
          </cell>
          <cell r="U165">
            <v>7281</v>
          </cell>
          <cell r="V165">
            <v>13738348186</v>
          </cell>
          <cell r="W165" t="str">
            <v>口腔科</v>
          </cell>
          <cell r="X165" t="str">
            <v>住院医师-外院</v>
          </cell>
        </row>
        <row r="166">
          <cell r="F166" t="str">
            <v>729L94</v>
          </cell>
          <cell r="G166">
            <v>15418</v>
          </cell>
          <cell r="H166" t="str">
            <v>LDY7</v>
          </cell>
          <cell r="I166" t="str">
            <v>G154</v>
          </cell>
          <cell r="J166" t="str">
            <v>33102119970624004x</v>
          </cell>
          <cell r="K166" t="str">
            <v>女</v>
          </cell>
          <cell r="L166">
            <v>26</v>
          </cell>
          <cell r="M166" t="str">
            <v>19970624</v>
          </cell>
          <cell r="N166" t="str">
            <v>玉环县坎门街道社区卫生服务中心</v>
          </cell>
          <cell r="O166" t="str">
            <v>口腔全科</v>
          </cell>
          <cell r="P166" t="str">
            <v>口腔全科</v>
          </cell>
          <cell r="Q166" t="str">
            <v>13750690577</v>
          </cell>
          <cell r="R166">
            <v>3</v>
          </cell>
          <cell r="S166" t="str">
            <v>2022年</v>
          </cell>
          <cell r="T166" t="str">
            <v>林崇翔</v>
          </cell>
          <cell r="U166">
            <v>2686</v>
          </cell>
          <cell r="V166">
            <v>13587600008</v>
          </cell>
          <cell r="W166" t="str">
            <v>口腔科</v>
          </cell>
          <cell r="X166" t="str">
            <v>住院医师-外院</v>
          </cell>
        </row>
        <row r="167">
          <cell r="F167" t="str">
            <v>730L38</v>
          </cell>
          <cell r="G167">
            <v>15461</v>
          </cell>
          <cell r="H167" t="str">
            <v>WZY20</v>
          </cell>
          <cell r="I167" t="str">
            <v>G197</v>
          </cell>
          <cell r="J167" t="str">
            <v>330381199802097513</v>
          </cell>
          <cell r="K167" t="str">
            <v>男</v>
          </cell>
          <cell r="L167">
            <v>25</v>
          </cell>
          <cell r="M167" t="str">
            <v>19980209</v>
          </cell>
          <cell r="N167" t="str">
            <v>温州市瓯海区人民医院</v>
          </cell>
          <cell r="O167" t="str">
            <v>口腔全科</v>
          </cell>
          <cell r="P167" t="str">
            <v>口腔全科</v>
          </cell>
          <cell r="Q167" t="str">
            <v>17858903216</v>
          </cell>
          <cell r="R167">
            <v>3</v>
          </cell>
          <cell r="S167" t="str">
            <v>2022年</v>
          </cell>
          <cell r="T167" t="str">
            <v>林江红</v>
          </cell>
          <cell r="U167">
            <v>19122</v>
          </cell>
          <cell r="V167">
            <v>13857715625</v>
          </cell>
          <cell r="W167" t="str">
            <v>口腔科</v>
          </cell>
          <cell r="X167" t="str">
            <v>住院医师-外院</v>
          </cell>
        </row>
        <row r="168">
          <cell r="F168" t="str">
            <v>730L59</v>
          </cell>
          <cell r="G168">
            <v>15482</v>
          </cell>
          <cell r="H168" t="str">
            <v>ZBX9</v>
          </cell>
          <cell r="I168" t="str">
            <v>G218</v>
          </cell>
          <cell r="J168" t="str">
            <v>330382198804038324</v>
          </cell>
          <cell r="K168" t="str">
            <v>女</v>
          </cell>
          <cell r="L168">
            <v>35</v>
          </cell>
          <cell r="M168" t="str">
            <v>19880403</v>
          </cell>
          <cell r="N168" t="str">
            <v>乐清市第五人民医院</v>
          </cell>
          <cell r="O168" t="str">
            <v>口腔全科</v>
          </cell>
          <cell r="P168" t="str">
            <v>口腔全科</v>
          </cell>
          <cell r="Q168" t="str">
            <v>15906773757</v>
          </cell>
          <cell r="R168">
            <v>3</v>
          </cell>
          <cell r="S168" t="str">
            <v>2022年</v>
          </cell>
          <cell r="T168" t="str">
            <v>谢静</v>
          </cell>
          <cell r="U168">
            <v>6618</v>
          </cell>
          <cell r="V168">
            <v>13777715355</v>
          </cell>
          <cell r="W168" t="str">
            <v>口腔科</v>
          </cell>
          <cell r="X168" t="str">
            <v>住院医师-外院</v>
          </cell>
        </row>
        <row r="169">
          <cell r="F169" t="str">
            <v>730L69</v>
          </cell>
          <cell r="G169">
            <v>15492</v>
          </cell>
          <cell r="H169" t="str">
            <v>ZZX7</v>
          </cell>
          <cell r="I169" t="str">
            <v>G228</v>
          </cell>
          <cell r="J169" t="str">
            <v>330302199602157627</v>
          </cell>
          <cell r="K169" t="str">
            <v>女</v>
          </cell>
          <cell r="L169">
            <v>27</v>
          </cell>
          <cell r="M169" t="str">
            <v>19960215</v>
          </cell>
          <cell r="N169" t="str">
            <v>瑞安市人民医院</v>
          </cell>
          <cell r="O169" t="str">
            <v>口腔全科</v>
          </cell>
          <cell r="P169" t="str">
            <v>口腔全科</v>
          </cell>
          <cell r="Q169" t="str">
            <v>13165890215</v>
          </cell>
          <cell r="R169">
            <v>3</v>
          </cell>
          <cell r="S169" t="str">
            <v>2022年</v>
          </cell>
          <cell r="T169" t="str">
            <v>林崇翔</v>
          </cell>
          <cell r="U169">
            <v>2686</v>
          </cell>
          <cell r="V169">
            <v>13587600008</v>
          </cell>
          <cell r="W169" t="str">
            <v>口腔科</v>
          </cell>
          <cell r="X169" t="str">
            <v>住院医师-外院</v>
          </cell>
        </row>
        <row r="170">
          <cell r="F170" t="str">
            <v>729L92</v>
          </cell>
          <cell r="G170">
            <v>15416</v>
          </cell>
          <cell r="H170" t="str">
            <v>LLM6</v>
          </cell>
          <cell r="I170" t="str">
            <v>G152</v>
          </cell>
          <cell r="J170" t="str">
            <v>330327199611192376</v>
          </cell>
          <cell r="K170" t="str">
            <v>男</v>
          </cell>
          <cell r="L170">
            <v>27</v>
          </cell>
          <cell r="M170" t="str">
            <v>19961119</v>
          </cell>
          <cell r="N170" t="str">
            <v>龙港市人民医院</v>
          </cell>
          <cell r="O170" t="str">
            <v>口腔全科</v>
          </cell>
          <cell r="P170" t="str">
            <v>口腔全科</v>
          </cell>
          <cell r="Q170" t="str">
            <v>18711198459</v>
          </cell>
          <cell r="R170">
            <v>3</v>
          </cell>
          <cell r="S170" t="str">
            <v>2022年</v>
          </cell>
          <cell r="T170" t="str">
            <v>朱形好</v>
          </cell>
          <cell r="U170">
            <v>18413</v>
          </cell>
          <cell r="V170">
            <v>13957775198</v>
          </cell>
          <cell r="W170" t="str">
            <v>口腔科</v>
          </cell>
          <cell r="X170" t="str">
            <v>住院医师-外院</v>
          </cell>
        </row>
        <row r="171">
          <cell r="F171" t="str">
            <v>730L01</v>
          </cell>
          <cell r="G171">
            <v>15424</v>
          </cell>
          <cell r="H171" t="str">
            <v>LJL23</v>
          </cell>
          <cell r="I171" t="str">
            <v>G160</v>
          </cell>
          <cell r="J171" t="str">
            <v>330328199804283422</v>
          </cell>
          <cell r="K171" t="str">
            <v>女</v>
          </cell>
          <cell r="L171">
            <v>25</v>
          </cell>
          <cell r="M171" t="str">
            <v>19980428</v>
          </cell>
          <cell r="N171" t="str">
            <v>文成县珊溪镇卫生院</v>
          </cell>
          <cell r="O171" t="str">
            <v>口腔全科</v>
          </cell>
          <cell r="P171" t="str">
            <v>口腔全科</v>
          </cell>
          <cell r="Q171" t="str">
            <v>15088922688</v>
          </cell>
          <cell r="R171">
            <v>3</v>
          </cell>
          <cell r="S171" t="str">
            <v>2022年</v>
          </cell>
          <cell r="T171" t="str">
            <v>黄建静</v>
          </cell>
          <cell r="U171">
            <v>7281</v>
          </cell>
          <cell r="V171">
            <v>13738348186</v>
          </cell>
          <cell r="W171" t="str">
            <v>口腔科</v>
          </cell>
          <cell r="X171" t="str">
            <v>住院医师-外院</v>
          </cell>
        </row>
        <row r="172">
          <cell r="F172" t="str">
            <v>730L24</v>
          </cell>
          <cell r="G172">
            <v>15447</v>
          </cell>
          <cell r="H172" t="str">
            <v>WHO21</v>
          </cell>
          <cell r="I172" t="str">
            <v>G183</v>
          </cell>
          <cell r="J172" t="str">
            <v>330327199402101722</v>
          </cell>
          <cell r="K172" t="str">
            <v>女</v>
          </cell>
          <cell r="L172">
            <v>29</v>
          </cell>
          <cell r="M172" t="str">
            <v>19940210</v>
          </cell>
          <cell r="N172" t="str">
            <v>苍南县中医院</v>
          </cell>
          <cell r="O172" t="str">
            <v>口腔全科</v>
          </cell>
          <cell r="P172" t="str">
            <v>口腔全科</v>
          </cell>
          <cell r="Q172" t="str">
            <v>15058740868</v>
          </cell>
          <cell r="R172">
            <v>3</v>
          </cell>
          <cell r="S172" t="str">
            <v>2022年</v>
          </cell>
          <cell r="T172" t="str">
            <v>林崇翔</v>
          </cell>
          <cell r="U172">
            <v>2686</v>
          </cell>
          <cell r="V172">
            <v>13587600008</v>
          </cell>
          <cell r="W172" t="str">
            <v>口腔科</v>
          </cell>
          <cell r="X172" t="str">
            <v>住院医师-外院</v>
          </cell>
        </row>
        <row r="173">
          <cell r="F173" t="str">
            <v>730L35</v>
          </cell>
          <cell r="G173">
            <v>15458</v>
          </cell>
          <cell r="H173" t="str">
            <v>WZF3</v>
          </cell>
          <cell r="I173" t="str">
            <v>G194</v>
          </cell>
          <cell r="J173" t="str">
            <v>330326200001071875</v>
          </cell>
          <cell r="K173" t="str">
            <v>男</v>
          </cell>
          <cell r="L173">
            <v>23</v>
          </cell>
          <cell r="M173" t="str">
            <v>20000107</v>
          </cell>
          <cell r="N173" t="str">
            <v>苍南县第三人民医院</v>
          </cell>
          <cell r="O173" t="str">
            <v>口腔全科</v>
          </cell>
          <cell r="P173" t="str">
            <v>口腔全科</v>
          </cell>
          <cell r="Q173" t="str">
            <v>13567743965</v>
          </cell>
          <cell r="R173">
            <v>3</v>
          </cell>
          <cell r="S173" t="str">
            <v>2022年</v>
          </cell>
          <cell r="T173" t="str">
            <v>林江红</v>
          </cell>
          <cell r="U173">
            <v>19122</v>
          </cell>
          <cell r="V173">
            <v>13857715625</v>
          </cell>
          <cell r="W173" t="str">
            <v>口腔科</v>
          </cell>
          <cell r="X173" t="str">
            <v>住院医师-外院</v>
          </cell>
        </row>
        <row r="174">
          <cell r="F174">
            <v>122024</v>
          </cell>
          <cell r="G174">
            <v>15328</v>
          </cell>
          <cell r="H174" t="str">
            <v>CZ24</v>
          </cell>
        </row>
        <row r="174">
          <cell r="J174" t="str">
            <v>34128219951115020x</v>
          </cell>
          <cell r="K174" t="str">
            <v>女</v>
          </cell>
          <cell r="L174">
            <v>28</v>
          </cell>
          <cell r="M174" t="str">
            <v>19951115</v>
          </cell>
          <cell r="N174" t="str">
            <v>病理科</v>
          </cell>
          <cell r="O174" t="str">
            <v>临床病理科</v>
          </cell>
          <cell r="P174" t="str">
            <v>临床病理科</v>
          </cell>
          <cell r="Q174" t="str">
            <v>15610040398</v>
          </cell>
          <cell r="R174">
            <v>3</v>
          </cell>
          <cell r="S174" t="str">
            <v>2022年</v>
          </cell>
          <cell r="T174" t="str">
            <v>吴亮</v>
          </cell>
          <cell r="U174">
            <v>6586</v>
          </cell>
          <cell r="V174">
            <v>15968753895</v>
          </cell>
          <cell r="W174" t="str">
            <v>病理科</v>
          </cell>
          <cell r="X174" t="str">
            <v>住院医师-本院</v>
          </cell>
        </row>
        <row r="175">
          <cell r="F175" t="str">
            <v>730L06</v>
          </cell>
          <cell r="G175">
            <v>15429</v>
          </cell>
          <cell r="H175" t="str">
            <v>LGY5</v>
          </cell>
          <cell r="I175" t="str">
            <v>G165</v>
          </cell>
          <cell r="J175" t="str">
            <v>331021199904140621</v>
          </cell>
          <cell r="K175" t="str">
            <v>女</v>
          </cell>
          <cell r="L175">
            <v>24</v>
          </cell>
          <cell r="M175" t="str">
            <v>19990414</v>
          </cell>
          <cell r="N175" t="str">
            <v>玉环县人民医院</v>
          </cell>
          <cell r="O175" t="str">
            <v>临床病理科</v>
          </cell>
          <cell r="P175" t="str">
            <v>临床病理科</v>
          </cell>
          <cell r="Q175" t="str">
            <v>15167654387</v>
          </cell>
          <cell r="R175">
            <v>3</v>
          </cell>
          <cell r="S175" t="str">
            <v>2022年</v>
          </cell>
          <cell r="T175" t="str">
            <v>李鹏</v>
          </cell>
          <cell r="U175">
            <v>5176</v>
          </cell>
          <cell r="V175">
            <v>13857715312</v>
          </cell>
          <cell r="W175" t="str">
            <v>病理科</v>
          </cell>
          <cell r="X175" t="str">
            <v>住院医师-外院</v>
          </cell>
        </row>
        <row r="176">
          <cell r="F176" t="str">
            <v>730L30</v>
          </cell>
          <cell r="G176">
            <v>15453</v>
          </cell>
          <cell r="H176" t="str">
            <v>WTT31</v>
          </cell>
          <cell r="I176" t="str">
            <v>G189</v>
          </cell>
          <cell r="J176" t="str">
            <v>230230199207160021</v>
          </cell>
          <cell r="K176" t="str">
            <v>女</v>
          </cell>
          <cell r="L176">
            <v>31</v>
          </cell>
          <cell r="M176" t="str">
            <v>19920716</v>
          </cell>
          <cell r="N176" t="str">
            <v>玉环县人民医院</v>
          </cell>
          <cell r="O176" t="str">
            <v>临床病理科</v>
          </cell>
          <cell r="P176" t="str">
            <v>临床病理科</v>
          </cell>
          <cell r="Q176" t="str">
            <v>13736279755</v>
          </cell>
          <cell r="R176">
            <v>3</v>
          </cell>
          <cell r="S176" t="str">
            <v>2022年</v>
          </cell>
          <cell r="T176" t="str">
            <v>卢山珊</v>
          </cell>
          <cell r="U176">
            <v>19124</v>
          </cell>
          <cell r="V176">
            <v>13958937000</v>
          </cell>
          <cell r="W176" t="str">
            <v>病理科</v>
          </cell>
          <cell r="X176" t="str">
            <v>住院医师-外院</v>
          </cell>
        </row>
        <row r="177">
          <cell r="F177">
            <v>122008</v>
          </cell>
          <cell r="G177">
            <v>15312</v>
          </cell>
          <cell r="H177" t="str">
            <v>FLY3</v>
          </cell>
        </row>
        <row r="177">
          <cell r="J177" t="str">
            <v>330302199612031622</v>
          </cell>
          <cell r="K177" t="str">
            <v>女</v>
          </cell>
          <cell r="L177">
            <v>27</v>
          </cell>
          <cell r="M177" t="str">
            <v>19961203</v>
          </cell>
          <cell r="N177" t="str">
            <v>麻醉科</v>
          </cell>
          <cell r="O177" t="str">
            <v>麻醉科</v>
          </cell>
          <cell r="P177" t="str">
            <v>麻醉科</v>
          </cell>
          <cell r="Q177" t="str">
            <v>15867751001</v>
          </cell>
          <cell r="R177">
            <v>3</v>
          </cell>
          <cell r="S177" t="str">
            <v>2022年</v>
          </cell>
          <cell r="T177" t="str">
            <v>林丽娜</v>
          </cell>
          <cell r="U177">
            <v>18519</v>
          </cell>
          <cell r="V177">
            <v>13587688101</v>
          </cell>
          <cell r="W177" t="str">
            <v>麻醉科</v>
          </cell>
          <cell r="X177" t="str">
            <v>住院医师-本院</v>
          </cell>
        </row>
        <row r="178">
          <cell r="F178">
            <v>122007</v>
          </cell>
          <cell r="G178">
            <v>15311</v>
          </cell>
          <cell r="H178" t="str">
            <v>HBJ3</v>
          </cell>
        </row>
        <row r="178">
          <cell r="J178" t="str">
            <v>330327199512224272</v>
          </cell>
          <cell r="K178" t="str">
            <v>男</v>
          </cell>
          <cell r="L178">
            <v>28</v>
          </cell>
          <cell r="M178" t="str">
            <v>19951222</v>
          </cell>
          <cell r="N178" t="str">
            <v>麻醉科</v>
          </cell>
          <cell r="O178" t="str">
            <v>麻醉科</v>
          </cell>
          <cell r="P178" t="str">
            <v>麻醉科</v>
          </cell>
          <cell r="Q178" t="str">
            <v>15057538938</v>
          </cell>
          <cell r="R178">
            <v>3</v>
          </cell>
          <cell r="S178" t="str">
            <v>2022年</v>
          </cell>
          <cell r="T178" t="str">
            <v>唐红丽</v>
          </cell>
          <cell r="U178">
            <v>1568</v>
          </cell>
          <cell r="V178">
            <v>13587436057</v>
          </cell>
          <cell r="W178" t="str">
            <v>麻醉科</v>
          </cell>
          <cell r="X178" t="str">
            <v>住院医师-本院</v>
          </cell>
        </row>
        <row r="179">
          <cell r="F179" t="str">
            <v>729L96</v>
          </cell>
          <cell r="G179">
            <v>15420</v>
          </cell>
          <cell r="H179" t="str">
            <v>LQ40</v>
          </cell>
          <cell r="I179" t="str">
            <v>G156</v>
          </cell>
          <cell r="J179" t="str">
            <v>33102119980515063x</v>
          </cell>
          <cell r="K179" t="str">
            <v>男</v>
          </cell>
          <cell r="L179">
            <v>25</v>
          </cell>
          <cell r="M179" t="str">
            <v>19980515</v>
          </cell>
          <cell r="N179" t="str">
            <v>玉环县人民医院</v>
          </cell>
          <cell r="O179" t="str">
            <v>麻醉科</v>
          </cell>
          <cell r="P179" t="str">
            <v>麻醉科</v>
          </cell>
          <cell r="Q179" t="str">
            <v>15088929908</v>
          </cell>
          <cell r="R179">
            <v>3</v>
          </cell>
          <cell r="S179" t="str">
            <v>2022年</v>
          </cell>
          <cell r="T179" t="str">
            <v>张明晓</v>
          </cell>
          <cell r="U179">
            <v>10000</v>
          </cell>
          <cell r="V179">
            <v>18758718860</v>
          </cell>
          <cell r="W179" t="str">
            <v>麻醉科</v>
          </cell>
          <cell r="X179" t="str">
            <v>住院医师-外院</v>
          </cell>
        </row>
        <row r="180">
          <cell r="F180" t="str">
            <v>730L44</v>
          </cell>
          <cell r="G180">
            <v>15467</v>
          </cell>
          <cell r="H180" t="str">
            <v>XHW</v>
          </cell>
          <cell r="I180" t="str">
            <v>G203</v>
          </cell>
          <cell r="J180" t="str">
            <v>331021199911050018</v>
          </cell>
          <cell r="K180" t="str">
            <v>男</v>
          </cell>
          <cell r="L180">
            <v>24</v>
          </cell>
          <cell r="M180" t="str">
            <v>19991105</v>
          </cell>
          <cell r="N180" t="str">
            <v>玉环县人民医院</v>
          </cell>
          <cell r="O180" t="str">
            <v>麻醉科</v>
          </cell>
          <cell r="P180" t="str">
            <v>麻醉科</v>
          </cell>
          <cell r="Q180" t="str">
            <v>17764537177</v>
          </cell>
          <cell r="R180">
            <v>3</v>
          </cell>
          <cell r="S180" t="str">
            <v>2022年</v>
          </cell>
          <cell r="T180" t="str">
            <v>郏丹赟</v>
          </cell>
          <cell r="U180">
            <v>9173</v>
          </cell>
          <cell r="V180">
            <v>15868538732</v>
          </cell>
          <cell r="W180" t="str">
            <v>麻醉科</v>
          </cell>
          <cell r="X180" t="str">
            <v>住院医师-外院</v>
          </cell>
        </row>
        <row r="181">
          <cell r="F181" t="str">
            <v>730L70</v>
          </cell>
          <cell r="G181">
            <v>15493</v>
          </cell>
          <cell r="H181" t="str">
            <v>ZYR12</v>
          </cell>
          <cell r="I181" t="str">
            <v>G229</v>
          </cell>
          <cell r="J181" t="str">
            <v>330302199003031213</v>
          </cell>
          <cell r="K181" t="str">
            <v>男</v>
          </cell>
          <cell r="L181">
            <v>33</v>
          </cell>
          <cell r="M181" t="str">
            <v>19900303</v>
          </cell>
          <cell r="N181" t="str">
            <v>温州市中西医结合医院</v>
          </cell>
          <cell r="O181" t="str">
            <v>麻醉科</v>
          </cell>
          <cell r="P181" t="str">
            <v>麻醉科</v>
          </cell>
          <cell r="Q181" t="str">
            <v>15067817332</v>
          </cell>
          <cell r="R181">
            <v>3</v>
          </cell>
          <cell r="S181" t="str">
            <v>2022年</v>
          </cell>
          <cell r="T181" t="str">
            <v>戴勤学</v>
          </cell>
          <cell r="U181">
            <v>8208</v>
          </cell>
          <cell r="V181">
            <v>13695842272</v>
          </cell>
          <cell r="W181" t="str">
            <v>麻醉科</v>
          </cell>
          <cell r="X181" t="str">
            <v>住院医师-外院</v>
          </cell>
        </row>
        <row r="182">
          <cell r="F182" t="str">
            <v>729L76</v>
          </cell>
          <cell r="G182">
            <v>15399</v>
          </cell>
          <cell r="H182" t="str">
            <v>HXQ23</v>
          </cell>
          <cell r="I182" t="str">
            <v>G136</v>
          </cell>
          <cell r="J182" t="str">
            <v>330329199907142848</v>
          </cell>
          <cell r="K182" t="str">
            <v>女</v>
          </cell>
          <cell r="L182">
            <v>24</v>
          </cell>
          <cell r="M182" t="str">
            <v>19990714</v>
          </cell>
          <cell r="N182" t="str">
            <v>泰顺县人民医院</v>
          </cell>
          <cell r="O182" t="str">
            <v>麻醉科</v>
          </cell>
          <cell r="P182" t="str">
            <v>麻醉科</v>
          </cell>
          <cell r="Q182" t="str">
            <v>13587637023</v>
          </cell>
          <cell r="R182">
            <v>3</v>
          </cell>
          <cell r="S182" t="str">
            <v>2022年</v>
          </cell>
          <cell r="T182" t="str">
            <v>王一川</v>
          </cell>
          <cell r="U182">
            <v>7674</v>
          </cell>
          <cell r="V182">
            <v>13566299605</v>
          </cell>
          <cell r="W182" t="str">
            <v>麻醉科</v>
          </cell>
          <cell r="X182" t="str">
            <v>住院医师-外院</v>
          </cell>
        </row>
        <row r="183">
          <cell r="F183" t="str">
            <v>729L87</v>
          </cell>
          <cell r="G183">
            <v>15411</v>
          </cell>
          <cell r="H183" t="str">
            <v>LSY24</v>
          </cell>
          <cell r="I183" t="str">
            <v>G147</v>
          </cell>
          <cell r="J183" t="str">
            <v>510802199301270926</v>
          </cell>
          <cell r="K183" t="str">
            <v>女</v>
          </cell>
          <cell r="L183">
            <v>30</v>
          </cell>
          <cell r="M183" t="str">
            <v>19930127</v>
          </cell>
          <cell r="N183" t="str">
            <v>温州怡宁老年医院</v>
          </cell>
          <cell r="O183" t="str">
            <v>内科</v>
          </cell>
          <cell r="P183" t="str">
            <v>内科</v>
          </cell>
          <cell r="Q183" t="str">
            <v>15958168412</v>
          </cell>
          <cell r="R183">
            <v>3</v>
          </cell>
          <cell r="S183" t="str">
            <v>2022年</v>
          </cell>
          <cell r="T183" t="str">
            <v>叶进燕</v>
          </cell>
          <cell r="U183">
            <v>19625</v>
          </cell>
          <cell r="V183">
            <v>13806542209</v>
          </cell>
          <cell r="W183" t="str">
            <v>呼吸与危重症医学科</v>
          </cell>
          <cell r="X183" t="str">
            <v>住院医师-外院</v>
          </cell>
        </row>
        <row r="184">
          <cell r="F184" t="str">
            <v>729L62</v>
          </cell>
          <cell r="G184">
            <v>15385</v>
          </cell>
          <cell r="H184" t="str">
            <v>CMZ3</v>
          </cell>
          <cell r="I184" t="str">
            <v>G110</v>
          </cell>
          <cell r="J184" t="str">
            <v>330304199701060014</v>
          </cell>
          <cell r="K184" t="str">
            <v>男</v>
          </cell>
          <cell r="L184">
            <v>26</v>
          </cell>
          <cell r="M184" t="str">
            <v>19970106</v>
          </cell>
          <cell r="N184" t="str">
            <v>龙湾区第一人民医院</v>
          </cell>
          <cell r="O184" t="str">
            <v>内科</v>
          </cell>
          <cell r="P184" t="str">
            <v>内科</v>
          </cell>
          <cell r="Q184" t="str">
            <v>13819036259</v>
          </cell>
          <cell r="R184">
            <v>3</v>
          </cell>
          <cell r="S184" t="str">
            <v>2022年</v>
          </cell>
          <cell r="T184" t="str">
            <v>杨莉</v>
          </cell>
          <cell r="U184">
            <v>5143</v>
          </cell>
          <cell r="V184">
            <v>13777780071</v>
          </cell>
          <cell r="W184" t="str">
            <v>呼吸与危重症医学科</v>
          </cell>
          <cell r="X184" t="str">
            <v>住院医师-外院</v>
          </cell>
        </row>
        <row r="185">
          <cell r="F185" t="str">
            <v>730L72</v>
          </cell>
          <cell r="G185">
            <v>15495</v>
          </cell>
          <cell r="H185" t="str">
            <v>CXX51</v>
          </cell>
          <cell r="I185" t="str">
            <v>G231</v>
          </cell>
          <cell r="J185" t="str">
            <v>330326199509011827</v>
          </cell>
          <cell r="K185" t="str">
            <v>女</v>
          </cell>
          <cell r="L185">
            <v>28</v>
          </cell>
          <cell r="M185" t="str">
            <v>19950901</v>
          </cell>
          <cell r="N185" t="str">
            <v>平阳县人民医院</v>
          </cell>
          <cell r="O185" t="str">
            <v>内科</v>
          </cell>
          <cell r="P185" t="str">
            <v>内科</v>
          </cell>
          <cell r="Q185" t="str">
            <v>13868524605</v>
          </cell>
          <cell r="R185">
            <v>3</v>
          </cell>
          <cell r="S185" t="str">
            <v>2022年</v>
          </cell>
          <cell r="T185" t="str">
            <v>龚小花</v>
          </cell>
          <cell r="U185">
            <v>5671</v>
          </cell>
          <cell r="V185">
            <v>13758872020</v>
          </cell>
          <cell r="W185" t="str">
            <v>内分泌科</v>
          </cell>
          <cell r="X185" t="str">
            <v>住院医师-外院</v>
          </cell>
        </row>
        <row r="186">
          <cell r="F186" t="str">
            <v>729L66</v>
          </cell>
          <cell r="G186">
            <v>15389</v>
          </cell>
          <cell r="H186" t="str">
            <v>CX34</v>
          </cell>
          <cell r="I186" t="str">
            <v>G117</v>
          </cell>
          <cell r="J186" t="str">
            <v>330304199611161217</v>
          </cell>
          <cell r="K186" t="str">
            <v>男</v>
          </cell>
          <cell r="L186">
            <v>27</v>
          </cell>
          <cell r="M186" t="str">
            <v>19961116</v>
          </cell>
          <cell r="N186" t="str">
            <v>龙湾区第一人民医院</v>
          </cell>
          <cell r="O186" t="str">
            <v>内科</v>
          </cell>
          <cell r="P186" t="str">
            <v>内科</v>
          </cell>
          <cell r="Q186" t="str">
            <v>13758451369</v>
          </cell>
          <cell r="R186">
            <v>3</v>
          </cell>
          <cell r="S186" t="str">
            <v>2022年</v>
          </cell>
          <cell r="T186" t="str">
            <v>计光</v>
          </cell>
          <cell r="U186">
            <v>18904</v>
          </cell>
          <cell r="V186">
            <v>13905776799</v>
          </cell>
          <cell r="W186" t="str">
            <v>心血管内科</v>
          </cell>
          <cell r="X186" t="str">
            <v>住院医师-外院</v>
          </cell>
        </row>
        <row r="187">
          <cell r="F187" t="str">
            <v>730L12</v>
          </cell>
          <cell r="G187">
            <v>15435</v>
          </cell>
          <cell r="H187" t="str">
            <v>PHM1</v>
          </cell>
          <cell r="I187" t="str">
            <v>G171</v>
          </cell>
          <cell r="J187" t="str">
            <v>330324199810277269</v>
          </cell>
          <cell r="K187" t="str">
            <v>女</v>
          </cell>
          <cell r="L187">
            <v>25</v>
          </cell>
          <cell r="M187" t="str">
            <v>19981027</v>
          </cell>
          <cell r="N187" t="str">
            <v>温州市瓯海区中西医结合医院</v>
          </cell>
          <cell r="O187" t="str">
            <v>内科</v>
          </cell>
          <cell r="P187" t="str">
            <v>内科</v>
          </cell>
          <cell r="Q187" t="str">
            <v>15871676733</v>
          </cell>
          <cell r="R187">
            <v>3</v>
          </cell>
          <cell r="S187" t="str">
            <v>2022年</v>
          </cell>
          <cell r="T187" t="str">
            <v>邢冲云</v>
          </cell>
          <cell r="U187">
            <v>1592</v>
          </cell>
          <cell r="V187">
            <v>13968860001</v>
          </cell>
          <cell r="W187" t="str">
            <v>血液内科</v>
          </cell>
          <cell r="X187" t="str">
            <v>住院医师-外院</v>
          </cell>
        </row>
        <row r="188">
          <cell r="F188" t="str">
            <v>730L22</v>
          </cell>
          <cell r="G188">
            <v>15445</v>
          </cell>
          <cell r="H188" t="str">
            <v>SFJ1</v>
          </cell>
          <cell r="I188" t="str">
            <v>G181</v>
          </cell>
          <cell r="J188" t="str">
            <v>142725199511072022</v>
          </cell>
          <cell r="K188" t="str">
            <v>女</v>
          </cell>
          <cell r="L188">
            <v>28</v>
          </cell>
          <cell r="M188" t="str">
            <v>19951107</v>
          </cell>
          <cell r="N188" t="str">
            <v>瑞安市桐浦乡卫生院</v>
          </cell>
          <cell r="O188" t="str">
            <v>内科</v>
          </cell>
          <cell r="P188" t="str">
            <v>内科</v>
          </cell>
          <cell r="Q188" t="str">
            <v>18404906472</v>
          </cell>
          <cell r="R188">
            <v>3</v>
          </cell>
          <cell r="S188" t="str">
            <v>2022年</v>
          </cell>
          <cell r="T188" t="str">
            <v>金珍琳</v>
          </cell>
          <cell r="U188">
            <v>3838</v>
          </cell>
          <cell r="V188">
            <v>13868531670</v>
          </cell>
          <cell r="W188" t="str">
            <v>血液内科</v>
          </cell>
          <cell r="X188" t="str">
            <v>住院医师-外院</v>
          </cell>
        </row>
        <row r="189">
          <cell r="F189" t="str">
            <v>730L48</v>
          </cell>
          <cell r="G189">
            <v>15471</v>
          </cell>
          <cell r="H189" t="str">
            <v>XJJ21</v>
          </cell>
          <cell r="I189" t="str">
            <v>G207</v>
          </cell>
          <cell r="J189" t="str">
            <v>330327199608111336</v>
          </cell>
          <cell r="K189" t="str">
            <v>男</v>
          </cell>
          <cell r="L189">
            <v>27</v>
          </cell>
          <cell r="M189" t="str">
            <v>19960811</v>
          </cell>
          <cell r="N189" t="str">
            <v>乐清市人民医院</v>
          </cell>
          <cell r="O189" t="str">
            <v>内科</v>
          </cell>
          <cell r="P189" t="str">
            <v>内科</v>
          </cell>
          <cell r="Q189" t="str">
            <v>19857055813</v>
          </cell>
          <cell r="R189">
            <v>3</v>
          </cell>
          <cell r="S189" t="str">
            <v>2022年</v>
          </cell>
          <cell r="T189" t="str">
            <v>陈迎晓</v>
          </cell>
          <cell r="U189">
            <v>878</v>
          </cell>
          <cell r="V189">
            <v>13957730399</v>
          </cell>
          <cell r="W189" t="str">
            <v>感染科</v>
          </cell>
          <cell r="X189" t="str">
            <v>住院医师-外院</v>
          </cell>
        </row>
        <row r="190">
          <cell r="F190" t="str">
            <v>730L51</v>
          </cell>
          <cell r="G190">
            <v>15474</v>
          </cell>
          <cell r="H190" t="str">
            <v>YBB8</v>
          </cell>
          <cell r="I190" t="str">
            <v>G210</v>
          </cell>
          <cell r="J190" t="str">
            <v>330324199002250041</v>
          </cell>
          <cell r="K190" t="str">
            <v>女</v>
          </cell>
          <cell r="L190">
            <v>33</v>
          </cell>
          <cell r="M190" t="str">
            <v>19900225</v>
          </cell>
          <cell r="N190" t="str">
            <v>龙湾区中西医结合医院</v>
          </cell>
          <cell r="O190" t="str">
            <v>内科</v>
          </cell>
          <cell r="P190" t="str">
            <v>内科</v>
          </cell>
          <cell r="Q190" t="str">
            <v>15067890663</v>
          </cell>
          <cell r="R190">
            <v>3</v>
          </cell>
          <cell r="S190" t="str">
            <v>2022年</v>
          </cell>
          <cell r="T190" t="str">
            <v>陈雄</v>
          </cell>
          <cell r="U190">
            <v>5843</v>
          </cell>
          <cell r="V190">
            <v>13758711528</v>
          </cell>
          <cell r="W190" t="str">
            <v>内分泌科</v>
          </cell>
          <cell r="X190" t="str">
            <v>住院医师-外院</v>
          </cell>
        </row>
        <row r="191">
          <cell r="F191" t="str">
            <v>730L63</v>
          </cell>
          <cell r="G191">
            <v>15486</v>
          </cell>
          <cell r="H191" t="str">
            <v>ZP25</v>
          </cell>
          <cell r="I191" t="str">
            <v>G222</v>
          </cell>
          <cell r="J191" t="str">
            <v>330382199806080934</v>
          </cell>
          <cell r="K191" t="str">
            <v>男</v>
          </cell>
          <cell r="L191">
            <v>25</v>
          </cell>
          <cell r="M191" t="str">
            <v>19980608</v>
          </cell>
          <cell r="N191" t="str">
            <v>乐清市第三人民医院</v>
          </cell>
          <cell r="O191" t="str">
            <v>内科</v>
          </cell>
          <cell r="P191" t="str">
            <v>内科</v>
          </cell>
          <cell r="Q191" t="str">
            <v>15757796767</v>
          </cell>
          <cell r="R191">
            <v>3</v>
          </cell>
          <cell r="S191" t="str">
            <v>2022年</v>
          </cell>
          <cell r="T191" t="str">
            <v>郑尘非</v>
          </cell>
          <cell r="U191">
            <v>19629</v>
          </cell>
          <cell r="V191">
            <v>13706786856</v>
          </cell>
          <cell r="W191" t="str">
            <v>肾内科</v>
          </cell>
          <cell r="X191" t="str">
            <v>住院医师-外院</v>
          </cell>
        </row>
        <row r="192">
          <cell r="F192" t="str">
            <v>729L85</v>
          </cell>
          <cell r="G192">
            <v>15409</v>
          </cell>
          <cell r="H192" t="str">
            <v>LCF8</v>
          </cell>
          <cell r="I192" t="str">
            <v>G145</v>
          </cell>
          <cell r="J192" t="str">
            <v>332624198407013267</v>
          </cell>
          <cell r="K192" t="str">
            <v>女</v>
          </cell>
          <cell r="L192">
            <v>39</v>
          </cell>
          <cell r="M192" t="str">
            <v>19840701</v>
          </cell>
          <cell r="N192" t="str">
            <v>仙居县埠头镇社区卫生服务中心</v>
          </cell>
          <cell r="O192" t="str">
            <v>内科</v>
          </cell>
          <cell r="P192" t="str">
            <v>内科</v>
          </cell>
          <cell r="Q192" t="str">
            <v>15067632303</v>
          </cell>
          <cell r="R192">
            <v>3</v>
          </cell>
          <cell r="S192" t="str">
            <v>2022年</v>
          </cell>
          <cell r="T192" t="str">
            <v>叶进燕</v>
          </cell>
          <cell r="U192">
            <v>19625</v>
          </cell>
          <cell r="V192">
            <v>13806542209</v>
          </cell>
          <cell r="W192" t="str">
            <v>呼吸与危重症医学科</v>
          </cell>
          <cell r="X192" t="str">
            <v>住院医师-外院</v>
          </cell>
        </row>
        <row r="193">
          <cell r="F193" t="str">
            <v>729L98</v>
          </cell>
          <cell r="G193">
            <v>15422</v>
          </cell>
          <cell r="H193" t="str">
            <v>LX55</v>
          </cell>
          <cell r="I193" t="str">
            <v>G158</v>
          </cell>
          <cell r="J193" t="str">
            <v>330329199906013446</v>
          </cell>
          <cell r="K193" t="str">
            <v>女</v>
          </cell>
          <cell r="L193">
            <v>24</v>
          </cell>
          <cell r="M193" t="str">
            <v>19990601</v>
          </cell>
          <cell r="N193" t="str">
            <v>泰顺县人民医院</v>
          </cell>
          <cell r="O193" t="str">
            <v>内科</v>
          </cell>
          <cell r="P193" t="str">
            <v>内科</v>
          </cell>
          <cell r="Q193" t="str">
            <v>13106199668</v>
          </cell>
          <cell r="R193">
            <v>3</v>
          </cell>
          <cell r="S193" t="str">
            <v>2022年</v>
          </cell>
          <cell r="T193" t="str">
            <v>陈长曦</v>
          </cell>
          <cell r="U193">
            <v>5150</v>
          </cell>
          <cell r="V193">
            <v>13506647025</v>
          </cell>
          <cell r="W193" t="str">
            <v>心血管内科</v>
          </cell>
          <cell r="X193" t="str">
            <v>住院医师-外院</v>
          </cell>
        </row>
        <row r="194">
          <cell r="F194" t="str">
            <v>730L15</v>
          </cell>
          <cell r="G194">
            <v>15438</v>
          </cell>
          <cell r="H194" t="str">
            <v>PTE</v>
          </cell>
          <cell r="I194" t="str">
            <v>G174</v>
          </cell>
          <cell r="J194" t="str">
            <v>330326199311060711</v>
          </cell>
          <cell r="K194" t="str">
            <v>男</v>
          </cell>
          <cell r="L194">
            <v>30</v>
          </cell>
          <cell r="M194" t="str">
            <v>19931106</v>
          </cell>
          <cell r="N194" t="str">
            <v>平阳县中医院</v>
          </cell>
          <cell r="O194" t="str">
            <v>内科</v>
          </cell>
          <cell r="P194" t="str">
            <v>内科</v>
          </cell>
          <cell r="Q194" t="str">
            <v>18333195775</v>
          </cell>
          <cell r="R194">
            <v>3</v>
          </cell>
          <cell r="S194" t="str">
            <v>2022年</v>
          </cell>
          <cell r="T194" t="str">
            <v>吴伟</v>
          </cell>
          <cell r="U194">
            <v>8638</v>
          </cell>
          <cell r="V194">
            <v>13566290340</v>
          </cell>
          <cell r="W194" t="str">
            <v>消化内科</v>
          </cell>
          <cell r="X194" t="str">
            <v>住院医师-外院</v>
          </cell>
        </row>
        <row r="195">
          <cell r="F195" t="str">
            <v>730L19</v>
          </cell>
          <cell r="G195">
            <v>15442</v>
          </cell>
          <cell r="H195" t="str">
            <v>QXR2</v>
          </cell>
          <cell r="I195" t="str">
            <v>G178</v>
          </cell>
          <cell r="J195" t="str">
            <v>330329199912040547</v>
          </cell>
          <cell r="K195" t="str">
            <v>女</v>
          </cell>
          <cell r="L195">
            <v>24</v>
          </cell>
          <cell r="M195" t="str">
            <v>19991204</v>
          </cell>
          <cell r="N195" t="str">
            <v>泰顺县人民医院</v>
          </cell>
          <cell r="O195" t="str">
            <v>内科</v>
          </cell>
          <cell r="P195" t="str">
            <v>内科</v>
          </cell>
          <cell r="Q195" t="str">
            <v>15957777271</v>
          </cell>
          <cell r="R195">
            <v>3</v>
          </cell>
          <cell r="S195" t="str">
            <v>2022年</v>
          </cell>
          <cell r="T195" t="str">
            <v>黄庆科</v>
          </cell>
          <cell r="U195">
            <v>19604</v>
          </cell>
          <cell r="V195">
            <v>13777773326</v>
          </cell>
          <cell r="W195" t="str">
            <v>消化内科</v>
          </cell>
          <cell r="X195" t="str">
            <v>住院医师-外院</v>
          </cell>
        </row>
        <row r="196">
          <cell r="F196" t="str">
            <v>730L60</v>
          </cell>
          <cell r="G196">
            <v>15483</v>
          </cell>
          <cell r="H196" t="str">
            <v>ZFF21</v>
          </cell>
          <cell r="I196" t="str">
            <v>G219</v>
          </cell>
          <cell r="J196" t="str">
            <v>330328199110113023</v>
          </cell>
          <cell r="K196" t="str">
            <v>女</v>
          </cell>
          <cell r="L196">
            <v>32</v>
          </cell>
          <cell r="M196" t="str">
            <v>19911011</v>
          </cell>
          <cell r="N196" t="str">
            <v>文成县中医医院</v>
          </cell>
          <cell r="O196" t="str">
            <v>内科</v>
          </cell>
          <cell r="P196" t="str">
            <v>内科</v>
          </cell>
          <cell r="Q196" t="str">
            <v>13600651024</v>
          </cell>
          <cell r="R196">
            <v>3</v>
          </cell>
          <cell r="S196" t="str">
            <v>2022年</v>
          </cell>
          <cell r="T196" t="str">
            <v>黄庆科</v>
          </cell>
          <cell r="U196">
            <v>19604</v>
          </cell>
          <cell r="V196">
            <v>13777773326</v>
          </cell>
          <cell r="W196" t="str">
            <v>消化内科</v>
          </cell>
          <cell r="X196" t="str">
            <v>住院医师-外院</v>
          </cell>
        </row>
        <row r="197">
          <cell r="F197">
            <v>122078</v>
          </cell>
          <cell r="G197">
            <v>15360</v>
          </cell>
          <cell r="H197" t="str">
            <v>CTC</v>
          </cell>
        </row>
        <row r="197">
          <cell r="J197" t="str">
            <v>330302199508197323</v>
          </cell>
          <cell r="K197" t="str">
            <v>女</v>
          </cell>
          <cell r="L197">
            <v>28</v>
          </cell>
          <cell r="M197" t="str">
            <v>19950819</v>
          </cell>
          <cell r="N197" t="str">
            <v>感染内科</v>
          </cell>
          <cell r="O197" t="str">
            <v>内科</v>
          </cell>
          <cell r="P197" t="str">
            <v>内科</v>
          </cell>
          <cell r="Q197" t="str">
            <v>19858734668</v>
          </cell>
          <cell r="R197">
            <v>3</v>
          </cell>
          <cell r="S197" t="str">
            <v>2022年</v>
          </cell>
          <cell r="T197" t="str">
            <v>陈迎晓</v>
          </cell>
          <cell r="U197">
            <v>878</v>
          </cell>
          <cell r="V197">
            <v>13957730399</v>
          </cell>
          <cell r="W197" t="str">
            <v>感染科</v>
          </cell>
          <cell r="X197" t="str">
            <v>住院医师-本院</v>
          </cell>
        </row>
        <row r="198">
          <cell r="F198">
            <v>622029</v>
          </cell>
          <cell r="G198">
            <v>15282</v>
          </cell>
          <cell r="H198" t="str">
            <v>LYZ12</v>
          </cell>
        </row>
        <row r="198">
          <cell r="J198" t="str">
            <v>330324199312085192</v>
          </cell>
          <cell r="K198" t="str">
            <v>男</v>
          </cell>
          <cell r="L198">
            <v>30</v>
          </cell>
          <cell r="M198" t="str">
            <v>19931208</v>
          </cell>
          <cell r="N198" t="str">
            <v>呼吸与危重症医学科</v>
          </cell>
          <cell r="O198" t="str">
            <v>内科</v>
          </cell>
          <cell r="P198" t="str">
            <v>内科</v>
          </cell>
          <cell r="Q198" t="str">
            <v>18267851003</v>
          </cell>
          <cell r="R198">
            <v>3</v>
          </cell>
          <cell r="S198" t="str">
            <v>2022年</v>
          </cell>
          <cell r="T198" t="str">
            <v>杨莉</v>
          </cell>
          <cell r="U198">
            <v>5143</v>
          </cell>
          <cell r="V198">
            <v>13777780071</v>
          </cell>
          <cell r="W198" t="str">
            <v>呼吸与危重症医学科</v>
          </cell>
          <cell r="X198" t="str">
            <v>住院医师-本院</v>
          </cell>
        </row>
        <row r="199">
          <cell r="F199">
            <v>622026</v>
          </cell>
          <cell r="G199">
            <v>15279</v>
          </cell>
          <cell r="H199" t="str">
            <v>NQQ2</v>
          </cell>
        </row>
        <row r="199">
          <cell r="J199" t="str">
            <v>33030419940201152x</v>
          </cell>
          <cell r="K199" t="str">
            <v>女</v>
          </cell>
          <cell r="L199">
            <v>29</v>
          </cell>
          <cell r="M199" t="str">
            <v>19940201</v>
          </cell>
          <cell r="N199" t="str">
            <v>消化内科</v>
          </cell>
          <cell r="O199" t="str">
            <v>内科</v>
          </cell>
          <cell r="P199" t="str">
            <v>内科</v>
          </cell>
          <cell r="Q199" t="str">
            <v>18317175312</v>
          </cell>
          <cell r="R199">
            <v>3</v>
          </cell>
          <cell r="S199" t="str">
            <v>2022年</v>
          </cell>
          <cell r="T199" t="str">
            <v>吴伟</v>
          </cell>
          <cell r="U199">
            <v>8638</v>
          </cell>
          <cell r="V199">
            <v>13566290340</v>
          </cell>
          <cell r="W199" t="str">
            <v>消化内科</v>
          </cell>
          <cell r="X199" t="str">
            <v>住院医师-本院</v>
          </cell>
        </row>
        <row r="200">
          <cell r="F200">
            <v>623004</v>
          </cell>
          <cell r="G200">
            <v>14971</v>
          </cell>
          <cell r="H200" t="str">
            <v>BEC2</v>
          </cell>
        </row>
        <row r="200">
          <cell r="J200" t="str">
            <v>330382199203067175</v>
          </cell>
          <cell r="K200" t="str">
            <v>男</v>
          </cell>
          <cell r="L200">
            <v>31</v>
          </cell>
          <cell r="M200" t="str">
            <v>19920306</v>
          </cell>
          <cell r="N200" t="str">
            <v>肿瘤内科</v>
          </cell>
          <cell r="O200" t="str">
            <v>内科</v>
          </cell>
          <cell r="P200" t="str">
            <v>内科</v>
          </cell>
          <cell r="Q200" t="str">
            <v>19802110142</v>
          </cell>
          <cell r="R200">
            <v>3</v>
          </cell>
          <cell r="S200" t="str">
            <v>2022年</v>
          </cell>
          <cell r="T200" t="str">
            <v>蒋亦燕</v>
          </cell>
          <cell r="U200">
            <v>19934</v>
          </cell>
          <cell r="V200">
            <v>13968891236</v>
          </cell>
          <cell r="W200" t="str">
            <v>肿瘤内科</v>
          </cell>
          <cell r="X200" t="str">
            <v>住院医师-本院</v>
          </cell>
        </row>
        <row r="201">
          <cell r="F201">
            <v>622017</v>
          </cell>
          <cell r="G201">
            <v>15271</v>
          </cell>
          <cell r="H201" t="str">
            <v>HY42</v>
          </cell>
        </row>
        <row r="201">
          <cell r="J201" t="str">
            <v>430523199210058642</v>
          </cell>
          <cell r="K201" t="str">
            <v>女</v>
          </cell>
          <cell r="L201">
            <v>31</v>
          </cell>
          <cell r="M201" t="str">
            <v>19921005</v>
          </cell>
          <cell r="N201" t="str">
            <v>肿瘤内科</v>
          </cell>
          <cell r="O201" t="str">
            <v>内科</v>
          </cell>
          <cell r="P201" t="str">
            <v>内科</v>
          </cell>
          <cell r="Q201" t="str">
            <v>18319248502</v>
          </cell>
          <cell r="R201">
            <v>3</v>
          </cell>
          <cell r="S201" t="str">
            <v>2022年</v>
          </cell>
          <cell r="T201" t="str">
            <v>蒋亦燕</v>
          </cell>
          <cell r="U201">
            <v>19934</v>
          </cell>
          <cell r="V201">
            <v>13968891236</v>
          </cell>
          <cell r="W201" t="str">
            <v>肿瘤内科</v>
          </cell>
          <cell r="X201" t="str">
            <v>住院医师-本院</v>
          </cell>
        </row>
        <row r="202">
          <cell r="F202">
            <v>622012</v>
          </cell>
          <cell r="G202">
            <v>15268</v>
          </cell>
          <cell r="H202" t="str">
            <v>ZJS7</v>
          </cell>
        </row>
        <row r="202">
          <cell r="J202" t="str">
            <v>330381198810027115</v>
          </cell>
          <cell r="K202" t="str">
            <v>男</v>
          </cell>
          <cell r="L202">
            <v>35</v>
          </cell>
          <cell r="M202" t="str">
            <v>19881002</v>
          </cell>
          <cell r="N202" t="str">
            <v>肿瘤内科</v>
          </cell>
          <cell r="O202" t="str">
            <v>内科</v>
          </cell>
          <cell r="P202" t="str">
            <v>内科</v>
          </cell>
          <cell r="Q202" t="str">
            <v>13968883321</v>
          </cell>
          <cell r="R202">
            <v>3</v>
          </cell>
          <cell r="S202" t="str">
            <v>2022年</v>
          </cell>
          <cell r="T202" t="str">
            <v>梁彬</v>
          </cell>
          <cell r="U202">
            <v>2637</v>
          </cell>
          <cell r="V202">
            <v>13777770580</v>
          </cell>
          <cell r="W202" t="str">
            <v>肿瘤内科</v>
          </cell>
          <cell r="X202" t="str">
            <v>住院医师-本院</v>
          </cell>
        </row>
        <row r="203">
          <cell r="F203" t="str">
            <v>729L91</v>
          </cell>
          <cell r="G203">
            <v>15415</v>
          </cell>
          <cell r="H203" t="str">
            <v>LJ95</v>
          </cell>
          <cell r="I203" t="str">
            <v>G151</v>
          </cell>
          <cell r="J203" t="str">
            <v>331021199809170021</v>
          </cell>
          <cell r="K203" t="str">
            <v>女</v>
          </cell>
          <cell r="L203">
            <v>25</v>
          </cell>
          <cell r="M203" t="str">
            <v>19980917</v>
          </cell>
          <cell r="N203" t="str">
            <v>玉环县人民医院</v>
          </cell>
          <cell r="O203" t="str">
            <v>皮肤科</v>
          </cell>
          <cell r="P203" t="str">
            <v>皮肤科</v>
          </cell>
          <cell r="Q203" t="str">
            <v>15868757798</v>
          </cell>
          <cell r="R203">
            <v>3</v>
          </cell>
          <cell r="S203" t="str">
            <v>2022年</v>
          </cell>
          <cell r="T203" t="str">
            <v>林孝华</v>
          </cell>
          <cell r="U203">
            <v>19430</v>
          </cell>
          <cell r="V203">
            <v>13906636615</v>
          </cell>
          <cell r="W203" t="str">
            <v>皮肤科</v>
          </cell>
          <cell r="X203" t="str">
            <v>住院医师-外院</v>
          </cell>
        </row>
        <row r="204">
          <cell r="F204" t="str">
            <v>730L37</v>
          </cell>
          <cell r="G204">
            <v>15460</v>
          </cell>
          <cell r="H204" t="str">
            <v>WGD</v>
          </cell>
          <cell r="I204" t="str">
            <v>G196</v>
          </cell>
          <cell r="J204" t="str">
            <v>330382199904302617</v>
          </cell>
          <cell r="K204" t="str">
            <v>男</v>
          </cell>
          <cell r="L204">
            <v>24</v>
          </cell>
          <cell r="M204" t="str">
            <v>19990430</v>
          </cell>
          <cell r="N204" t="str">
            <v>乐清市第二人民医院</v>
          </cell>
          <cell r="O204" t="str">
            <v>皮肤科</v>
          </cell>
          <cell r="P204" t="str">
            <v>皮肤科</v>
          </cell>
          <cell r="Q204" t="str">
            <v>19550221750</v>
          </cell>
          <cell r="R204">
            <v>3</v>
          </cell>
          <cell r="S204" t="str">
            <v>2022年</v>
          </cell>
          <cell r="T204" t="str">
            <v>林孝华</v>
          </cell>
          <cell r="U204">
            <v>19430</v>
          </cell>
          <cell r="V204">
            <v>13906636615</v>
          </cell>
          <cell r="W204" t="str">
            <v>皮肤科</v>
          </cell>
          <cell r="X204" t="str">
            <v>住院医师-外院</v>
          </cell>
        </row>
        <row r="205">
          <cell r="F205" t="str">
            <v>730L09</v>
          </cell>
          <cell r="G205">
            <v>15432</v>
          </cell>
          <cell r="H205" t="str">
            <v>MSY8</v>
          </cell>
          <cell r="I205" t="str">
            <v>G168</v>
          </cell>
          <cell r="J205" t="str">
            <v>330329199911135245</v>
          </cell>
          <cell r="K205" t="str">
            <v>女</v>
          </cell>
          <cell r="L205">
            <v>24</v>
          </cell>
          <cell r="M205" t="str">
            <v>19991113</v>
          </cell>
          <cell r="N205" t="str">
            <v>泰顺县人民医院</v>
          </cell>
          <cell r="O205" t="str">
            <v>皮肤科</v>
          </cell>
          <cell r="P205" t="str">
            <v>皮肤科</v>
          </cell>
          <cell r="Q205" t="str">
            <v>17857332923</v>
          </cell>
          <cell r="R205">
            <v>3</v>
          </cell>
          <cell r="S205" t="str">
            <v>2022年</v>
          </cell>
          <cell r="T205" t="str">
            <v>张谊</v>
          </cell>
          <cell r="U205">
            <v>5668</v>
          </cell>
          <cell r="V205">
            <v>13968827429</v>
          </cell>
          <cell r="W205" t="str">
            <v>皮肤科</v>
          </cell>
          <cell r="X205" t="str">
            <v>住院医师-外院</v>
          </cell>
        </row>
        <row r="206">
          <cell r="F206" t="str">
            <v>730L77</v>
          </cell>
          <cell r="G206">
            <v>15500</v>
          </cell>
          <cell r="H206" t="str">
            <v>CZN2</v>
          </cell>
          <cell r="I206" t="str">
            <v>G236</v>
          </cell>
          <cell r="J206" t="str">
            <v>330327199810190226</v>
          </cell>
          <cell r="K206" t="str">
            <v>女</v>
          </cell>
          <cell r="L206">
            <v>25</v>
          </cell>
          <cell r="M206" t="str">
            <v>19981019</v>
          </cell>
          <cell r="N206" t="str">
            <v>龙港市艚舥社区卫生服务中心</v>
          </cell>
          <cell r="O206" t="str">
            <v>全科医学科</v>
          </cell>
          <cell r="P206" t="str">
            <v>全科医学科</v>
          </cell>
          <cell r="Q206" t="str">
            <v>15968729818</v>
          </cell>
          <cell r="R206">
            <v>3</v>
          </cell>
          <cell r="S206" t="str">
            <v>2022年</v>
          </cell>
          <cell r="T206" t="str">
            <v>徐丽华</v>
          </cell>
          <cell r="U206">
            <v>1732</v>
          </cell>
          <cell r="V206">
            <v>13587688136</v>
          </cell>
          <cell r="W206" t="str">
            <v>全科医学科</v>
          </cell>
          <cell r="X206" t="str">
            <v>住院医师-外院</v>
          </cell>
        </row>
        <row r="207">
          <cell r="F207" t="str">
            <v>730L28</v>
          </cell>
          <cell r="G207">
            <v>15451</v>
          </cell>
          <cell r="H207" t="str">
            <v>WQG1</v>
          </cell>
          <cell r="I207" t="str">
            <v>G187</v>
          </cell>
          <cell r="J207" t="str">
            <v>330381198904164233</v>
          </cell>
          <cell r="K207" t="str">
            <v>男</v>
          </cell>
          <cell r="L207">
            <v>34</v>
          </cell>
          <cell r="M207" t="str">
            <v>19890416</v>
          </cell>
          <cell r="N207" t="str">
            <v>瑞安市仙降镇卫生院</v>
          </cell>
          <cell r="O207" t="str">
            <v>全科医学科</v>
          </cell>
          <cell r="P207" t="str">
            <v>全科医学科</v>
          </cell>
          <cell r="Q207" t="str">
            <v>15669781080</v>
          </cell>
          <cell r="R207">
            <v>3</v>
          </cell>
          <cell r="S207" t="str">
            <v>2022年</v>
          </cell>
          <cell r="T207" t="str">
            <v>徐丽华</v>
          </cell>
          <cell r="U207">
            <v>1732</v>
          </cell>
          <cell r="V207">
            <v>13587688136</v>
          </cell>
          <cell r="W207" t="str">
            <v>全科医学科</v>
          </cell>
          <cell r="X207" t="str">
            <v>住院医师-外院</v>
          </cell>
        </row>
        <row r="208">
          <cell r="F208" t="str">
            <v>730L79</v>
          </cell>
          <cell r="G208">
            <v>15504</v>
          </cell>
          <cell r="H208" t="str">
            <v>ZQY28</v>
          </cell>
          <cell r="I208" t="str">
            <v>G238</v>
          </cell>
          <cell r="J208" t="str">
            <v>330327199810251332</v>
          </cell>
          <cell r="K208" t="str">
            <v>男</v>
          </cell>
          <cell r="L208">
            <v>25</v>
          </cell>
          <cell r="M208" t="str">
            <v>19981025</v>
          </cell>
          <cell r="N208" t="str">
            <v>龙港市艚舥社区卫生服务中心</v>
          </cell>
          <cell r="O208" t="str">
            <v>全科医学科</v>
          </cell>
          <cell r="P208" t="str">
            <v>全科医学科</v>
          </cell>
          <cell r="Q208" t="str">
            <v>17346850070</v>
          </cell>
          <cell r="R208">
            <v>3</v>
          </cell>
          <cell r="S208" t="str">
            <v>2022年</v>
          </cell>
          <cell r="T208" t="str">
            <v>刘洁凡</v>
          </cell>
          <cell r="U208">
            <v>213</v>
          </cell>
          <cell r="V208">
            <v>13857747770</v>
          </cell>
          <cell r="W208" t="str">
            <v>全科医学科</v>
          </cell>
          <cell r="X208" t="str">
            <v>住院医师-外院</v>
          </cell>
        </row>
        <row r="209">
          <cell r="F209" t="str">
            <v>730L16</v>
          </cell>
          <cell r="G209">
            <v>15439</v>
          </cell>
          <cell r="H209" t="str">
            <v>PWH1</v>
          </cell>
          <cell r="I209" t="str">
            <v>G175</v>
          </cell>
          <cell r="J209" t="str">
            <v>330381199911042626</v>
          </cell>
          <cell r="K209" t="str">
            <v>女</v>
          </cell>
          <cell r="L209">
            <v>24</v>
          </cell>
          <cell r="M209" t="str">
            <v>19991104</v>
          </cell>
          <cell r="N209" t="str">
            <v>瑞安市马屿镇卫生院</v>
          </cell>
          <cell r="O209" t="str">
            <v>全科医学科</v>
          </cell>
          <cell r="P209" t="str">
            <v>全科医学科</v>
          </cell>
          <cell r="Q209" t="str">
            <v>15258786600</v>
          </cell>
          <cell r="R209">
            <v>3</v>
          </cell>
          <cell r="S209" t="str">
            <v>2022年</v>
          </cell>
          <cell r="T209" t="str">
            <v>刘洁凡</v>
          </cell>
          <cell r="U209">
            <v>213</v>
          </cell>
          <cell r="V209">
            <v>13857747770</v>
          </cell>
          <cell r="W209" t="str">
            <v>全科医学科</v>
          </cell>
          <cell r="X209" t="str">
            <v>住院医师-外院</v>
          </cell>
        </row>
        <row r="210">
          <cell r="F210" t="str">
            <v>730L80</v>
          </cell>
          <cell r="G210">
            <v>15505</v>
          </cell>
          <cell r="H210" t="str">
            <v>CX35</v>
          </cell>
          <cell r="I210" t="str">
            <v>G239</v>
          </cell>
          <cell r="J210" t="str">
            <v>33032419981002371x</v>
          </cell>
          <cell r="K210" t="str">
            <v>男</v>
          </cell>
          <cell r="L210">
            <v>25</v>
          </cell>
          <cell r="M210" t="str">
            <v>19981002</v>
          </cell>
          <cell r="N210" t="str">
            <v>永嘉县人民医院</v>
          </cell>
          <cell r="O210" t="str">
            <v>全科医学科</v>
          </cell>
          <cell r="P210" t="str">
            <v>全科医学科</v>
          </cell>
          <cell r="Q210" t="str">
            <v>13732029035</v>
          </cell>
          <cell r="R210">
            <v>3</v>
          </cell>
          <cell r="S210" t="str">
            <v>2022年</v>
          </cell>
          <cell r="T210" t="str">
            <v>全世超</v>
          </cell>
          <cell r="U210">
            <v>883</v>
          </cell>
          <cell r="V210">
            <v>13957785456</v>
          </cell>
          <cell r="W210" t="str">
            <v>信息处</v>
          </cell>
          <cell r="X210" t="str">
            <v>住院医师-外院</v>
          </cell>
        </row>
        <row r="211">
          <cell r="F211" t="str">
            <v>729L68</v>
          </cell>
          <cell r="G211">
            <v>15391</v>
          </cell>
          <cell r="H211" t="str">
            <v>DJL4</v>
          </cell>
          <cell r="I211" t="str">
            <v>G128</v>
          </cell>
          <cell r="J211" t="str">
            <v>330324199811220395</v>
          </cell>
          <cell r="K211" t="str">
            <v>男</v>
          </cell>
          <cell r="L211">
            <v>25</v>
          </cell>
          <cell r="M211" t="str">
            <v>19981122</v>
          </cell>
          <cell r="N211" t="str">
            <v>永嘉县人民医院</v>
          </cell>
          <cell r="O211" t="str">
            <v>全科医学科</v>
          </cell>
          <cell r="P211" t="str">
            <v>全科医学科</v>
          </cell>
          <cell r="Q211" t="str">
            <v>17769525837</v>
          </cell>
          <cell r="R211">
            <v>3</v>
          </cell>
          <cell r="S211" t="str">
            <v>2022年</v>
          </cell>
          <cell r="T211" t="str">
            <v>李苏霞</v>
          </cell>
          <cell r="U211">
            <v>5177</v>
          </cell>
          <cell r="V211">
            <v>13777799062</v>
          </cell>
          <cell r="W211" t="str">
            <v>全科医学科</v>
          </cell>
          <cell r="X211" t="str">
            <v>住院医师-外院</v>
          </cell>
        </row>
        <row r="212">
          <cell r="F212" t="str">
            <v>729L79</v>
          </cell>
          <cell r="G212">
            <v>15403</v>
          </cell>
          <cell r="H212" t="str">
            <v>HZY18</v>
          </cell>
          <cell r="I212" t="str">
            <v>G139</v>
          </cell>
          <cell r="J212" t="str">
            <v>330324199809110074</v>
          </cell>
          <cell r="K212" t="str">
            <v>男</v>
          </cell>
          <cell r="L212">
            <v>25</v>
          </cell>
          <cell r="M212" t="str">
            <v>19980911</v>
          </cell>
          <cell r="N212" t="str">
            <v>永嘉县人民医院</v>
          </cell>
          <cell r="O212" t="str">
            <v>全科医学科</v>
          </cell>
          <cell r="P212" t="str">
            <v>全科医学科</v>
          </cell>
          <cell r="Q212" t="str">
            <v>13738316776</v>
          </cell>
          <cell r="R212">
            <v>3</v>
          </cell>
          <cell r="S212" t="str">
            <v>2022年</v>
          </cell>
          <cell r="T212" t="str">
            <v>李苏霞</v>
          </cell>
          <cell r="U212">
            <v>5177</v>
          </cell>
          <cell r="V212">
            <v>13777799062</v>
          </cell>
          <cell r="W212" t="str">
            <v>全科医学科</v>
          </cell>
          <cell r="X212" t="str">
            <v>住院医师-外院</v>
          </cell>
        </row>
        <row r="213">
          <cell r="F213" t="str">
            <v>729L83</v>
          </cell>
          <cell r="G213">
            <v>15407</v>
          </cell>
          <cell r="H213" t="str">
            <v>JKX</v>
          </cell>
          <cell r="I213" t="str">
            <v>G143</v>
          </cell>
          <cell r="J213" t="str">
            <v>330327200002048809</v>
          </cell>
          <cell r="K213" t="str">
            <v>女</v>
          </cell>
          <cell r="L213">
            <v>23</v>
          </cell>
          <cell r="M213" t="str">
            <v>20000204</v>
          </cell>
          <cell r="N213" t="str">
            <v>苍南县全科医师培训管理服务中心</v>
          </cell>
          <cell r="O213" t="str">
            <v>全科医学科</v>
          </cell>
          <cell r="P213" t="str">
            <v>全科医学科</v>
          </cell>
          <cell r="Q213" t="str">
            <v>15868092200</v>
          </cell>
          <cell r="R213">
            <v>3</v>
          </cell>
          <cell r="S213" t="str">
            <v>2022年</v>
          </cell>
          <cell r="T213" t="str">
            <v>徐丽华</v>
          </cell>
          <cell r="U213">
            <v>1732</v>
          </cell>
          <cell r="V213">
            <v>13587688136</v>
          </cell>
          <cell r="W213" t="str">
            <v>全科医学科</v>
          </cell>
          <cell r="X213" t="str">
            <v>住院医师-外院</v>
          </cell>
        </row>
        <row r="214">
          <cell r="F214" t="str">
            <v>729L97</v>
          </cell>
          <cell r="G214">
            <v>15421</v>
          </cell>
          <cell r="H214" t="str">
            <v>LW31</v>
          </cell>
          <cell r="I214" t="str">
            <v>G157</v>
          </cell>
          <cell r="J214" t="str">
            <v>33032719990630024x</v>
          </cell>
          <cell r="K214" t="str">
            <v>女</v>
          </cell>
          <cell r="L214">
            <v>24</v>
          </cell>
          <cell r="M214" t="str">
            <v>19990630</v>
          </cell>
          <cell r="N214" t="str">
            <v>苍南县全科医师培训管理服务中心</v>
          </cell>
          <cell r="O214" t="str">
            <v>全科医学科</v>
          </cell>
          <cell r="P214" t="str">
            <v>全科医学科</v>
          </cell>
          <cell r="Q214" t="str">
            <v>15258723858</v>
          </cell>
          <cell r="R214">
            <v>3</v>
          </cell>
          <cell r="S214" t="str">
            <v>2022年</v>
          </cell>
          <cell r="T214" t="str">
            <v>刘洁凡</v>
          </cell>
          <cell r="U214">
            <v>213</v>
          </cell>
          <cell r="V214">
            <v>13857747770</v>
          </cell>
          <cell r="W214" t="str">
            <v>全科医学科</v>
          </cell>
          <cell r="X214" t="str">
            <v>住院医师-外院</v>
          </cell>
        </row>
        <row r="215">
          <cell r="F215" t="str">
            <v>730L04</v>
          </cell>
          <cell r="G215">
            <v>15427</v>
          </cell>
          <cell r="H215" t="str">
            <v>LLH14</v>
          </cell>
          <cell r="I215" t="str">
            <v>G163</v>
          </cell>
          <cell r="J215" t="str">
            <v>330327199710201573</v>
          </cell>
          <cell r="K215" t="str">
            <v>男</v>
          </cell>
          <cell r="L215">
            <v>26</v>
          </cell>
          <cell r="M215" t="str">
            <v>19971020</v>
          </cell>
          <cell r="N215" t="str">
            <v>苍南县龙港中心卫生院</v>
          </cell>
          <cell r="O215" t="str">
            <v>全科医学科</v>
          </cell>
          <cell r="P215" t="str">
            <v>全科医学科</v>
          </cell>
          <cell r="Q215" t="str">
            <v>13091926050</v>
          </cell>
          <cell r="R215">
            <v>3</v>
          </cell>
          <cell r="S215" t="str">
            <v>2022年</v>
          </cell>
          <cell r="T215" t="str">
            <v>陈素秀</v>
          </cell>
          <cell r="U215">
            <v>18951</v>
          </cell>
          <cell r="V215">
            <v>13806540703</v>
          </cell>
          <cell r="W215" t="str">
            <v>全科医学科</v>
          </cell>
          <cell r="X215" t="str">
            <v>住院医师-外院</v>
          </cell>
        </row>
        <row r="216">
          <cell r="F216" t="str">
            <v>730L39</v>
          </cell>
          <cell r="G216">
            <v>15462</v>
          </cell>
          <cell r="H216" t="str">
            <v>XM21</v>
          </cell>
          <cell r="I216" t="str">
            <v>G198</v>
          </cell>
          <cell r="J216" t="str">
            <v>330327199810060624</v>
          </cell>
          <cell r="K216" t="str">
            <v>女</v>
          </cell>
          <cell r="L216">
            <v>25</v>
          </cell>
          <cell r="M216" t="str">
            <v>19981006</v>
          </cell>
          <cell r="N216" t="str">
            <v>苍南县全科医师培训管理服务中心</v>
          </cell>
          <cell r="O216" t="str">
            <v>全科医学科</v>
          </cell>
          <cell r="P216" t="str">
            <v>全科医学科</v>
          </cell>
          <cell r="Q216" t="str">
            <v>13868491701</v>
          </cell>
          <cell r="R216">
            <v>3</v>
          </cell>
          <cell r="S216" t="str">
            <v>2022年</v>
          </cell>
          <cell r="T216" t="str">
            <v>刘洁凡</v>
          </cell>
          <cell r="U216">
            <v>213</v>
          </cell>
          <cell r="V216">
            <v>13857747770</v>
          </cell>
          <cell r="W216" t="str">
            <v>全科医学科</v>
          </cell>
          <cell r="X216" t="str">
            <v>住院医师-外院</v>
          </cell>
        </row>
        <row r="217">
          <cell r="F217" t="str">
            <v>730L42</v>
          </cell>
          <cell r="G217">
            <v>15465</v>
          </cell>
          <cell r="H217" t="str">
            <v>XYJ9</v>
          </cell>
          <cell r="I217" t="str">
            <v>G201</v>
          </cell>
          <cell r="J217" t="str">
            <v>330324199907225342</v>
          </cell>
          <cell r="K217" t="str">
            <v>女</v>
          </cell>
          <cell r="L217">
            <v>24</v>
          </cell>
          <cell r="M217" t="str">
            <v>19990722</v>
          </cell>
          <cell r="N217" t="str">
            <v>永嘉县人民医院</v>
          </cell>
          <cell r="O217" t="str">
            <v>全科医学科</v>
          </cell>
          <cell r="P217" t="str">
            <v>全科医学科</v>
          </cell>
          <cell r="Q217" t="str">
            <v>18858717928</v>
          </cell>
          <cell r="R217">
            <v>3</v>
          </cell>
          <cell r="S217" t="str">
            <v>2022年</v>
          </cell>
          <cell r="T217" t="str">
            <v>全世超</v>
          </cell>
          <cell r="U217">
            <v>883</v>
          </cell>
          <cell r="V217">
            <v>13957785456</v>
          </cell>
          <cell r="W217" t="str">
            <v>信息处</v>
          </cell>
          <cell r="X217" t="str">
            <v>住院医师-外院</v>
          </cell>
        </row>
        <row r="218">
          <cell r="F218" t="str">
            <v>730L54</v>
          </cell>
          <cell r="G218">
            <v>15477</v>
          </cell>
          <cell r="H218" t="str">
            <v>YMQ4</v>
          </cell>
          <cell r="I218" t="str">
            <v>G213</v>
          </cell>
          <cell r="J218" t="str">
            <v>330324199907220402</v>
          </cell>
          <cell r="K218" t="str">
            <v>女</v>
          </cell>
          <cell r="L218">
            <v>24</v>
          </cell>
          <cell r="M218" t="str">
            <v>19990722</v>
          </cell>
          <cell r="N218" t="str">
            <v>永嘉县人民医院</v>
          </cell>
          <cell r="O218" t="str">
            <v>全科医学科</v>
          </cell>
          <cell r="P218" t="str">
            <v>全科医学科</v>
          </cell>
          <cell r="Q218" t="str">
            <v>18757769551</v>
          </cell>
          <cell r="R218">
            <v>3</v>
          </cell>
          <cell r="S218" t="str">
            <v>2022年</v>
          </cell>
          <cell r="T218" t="str">
            <v>陈素秀</v>
          </cell>
          <cell r="U218">
            <v>18951</v>
          </cell>
          <cell r="V218">
            <v>13806540703</v>
          </cell>
          <cell r="W218" t="str">
            <v>全科医学科</v>
          </cell>
          <cell r="X218" t="str">
            <v>住院医师-外院</v>
          </cell>
        </row>
        <row r="219">
          <cell r="F219" t="str">
            <v>730L55</v>
          </cell>
          <cell r="G219">
            <v>15478</v>
          </cell>
          <cell r="H219" t="str">
            <v>YYR3</v>
          </cell>
          <cell r="I219" t="str">
            <v>G214</v>
          </cell>
          <cell r="J219" t="str">
            <v>330324199909140406</v>
          </cell>
          <cell r="K219" t="str">
            <v>女</v>
          </cell>
          <cell r="L219">
            <v>24</v>
          </cell>
          <cell r="M219" t="str">
            <v>19990914</v>
          </cell>
          <cell r="N219" t="str">
            <v>永嘉县人民医院</v>
          </cell>
          <cell r="O219" t="str">
            <v>全科医学科</v>
          </cell>
          <cell r="P219" t="str">
            <v>全科医学科</v>
          </cell>
          <cell r="Q219" t="str">
            <v>13736723918</v>
          </cell>
          <cell r="R219">
            <v>3</v>
          </cell>
          <cell r="S219" t="str">
            <v>2022年</v>
          </cell>
          <cell r="T219" t="str">
            <v>陈素秀</v>
          </cell>
          <cell r="U219">
            <v>18951</v>
          </cell>
          <cell r="V219">
            <v>13806540703</v>
          </cell>
          <cell r="W219" t="str">
            <v>全科医学科</v>
          </cell>
          <cell r="X219" t="str">
            <v>住院医师-外院</v>
          </cell>
        </row>
        <row r="220">
          <cell r="F220" t="str">
            <v>729L59</v>
          </cell>
          <cell r="G220">
            <v>15382</v>
          </cell>
          <cell r="H220" t="str">
            <v>CQQ28</v>
          </cell>
          <cell r="I220" t="str">
            <v>G106</v>
          </cell>
          <cell r="J220" t="str">
            <v>330327199401055381</v>
          </cell>
          <cell r="K220" t="str">
            <v>女</v>
          </cell>
          <cell r="L220">
            <v>29</v>
          </cell>
          <cell r="M220" t="str">
            <v>19940105</v>
          </cell>
          <cell r="N220" t="str">
            <v>苍南县桥墩中心卫生院</v>
          </cell>
          <cell r="O220" t="str">
            <v>全科医学科</v>
          </cell>
          <cell r="P220" t="str">
            <v>全科医学科</v>
          </cell>
          <cell r="Q220" t="str">
            <v>15658576520</v>
          </cell>
          <cell r="R220">
            <v>3</v>
          </cell>
          <cell r="S220" t="str">
            <v>2022年</v>
          </cell>
          <cell r="T220" t="str">
            <v>刘洁凡</v>
          </cell>
          <cell r="U220">
            <v>213</v>
          </cell>
          <cell r="V220">
            <v>13857747770</v>
          </cell>
          <cell r="W220" t="str">
            <v>全科医学科</v>
          </cell>
          <cell r="X220" t="str">
            <v>住院医师-外院</v>
          </cell>
        </row>
        <row r="221">
          <cell r="F221" t="str">
            <v>730L61</v>
          </cell>
          <cell r="G221">
            <v>15484</v>
          </cell>
          <cell r="H221" t="str">
            <v>ZZX6</v>
          </cell>
          <cell r="I221" t="str">
            <v>G220</v>
          </cell>
          <cell r="J221" t="str">
            <v>330328199712090017</v>
          </cell>
          <cell r="K221" t="str">
            <v>男</v>
          </cell>
          <cell r="L221">
            <v>26</v>
          </cell>
          <cell r="M221" t="str">
            <v>19971209</v>
          </cell>
          <cell r="N221" t="str">
            <v>文成县大峃镇卫生院</v>
          </cell>
          <cell r="O221" t="str">
            <v>全科医学科</v>
          </cell>
          <cell r="P221" t="str">
            <v>全科医学科</v>
          </cell>
          <cell r="Q221" t="str">
            <v>15057730928</v>
          </cell>
          <cell r="R221">
            <v>3</v>
          </cell>
          <cell r="S221" t="str">
            <v>2022年</v>
          </cell>
          <cell r="T221" t="str">
            <v>全世超</v>
          </cell>
          <cell r="U221">
            <v>883</v>
          </cell>
          <cell r="V221">
            <v>13957785456</v>
          </cell>
          <cell r="W221" t="str">
            <v>信息处</v>
          </cell>
          <cell r="X221" t="str">
            <v>住院医师-外院</v>
          </cell>
        </row>
        <row r="222">
          <cell r="F222" t="str">
            <v>730L10</v>
          </cell>
          <cell r="G222">
            <v>15433</v>
          </cell>
          <cell r="H222" t="str">
            <v>MHB</v>
          </cell>
          <cell r="I222" t="str">
            <v>G169</v>
          </cell>
          <cell r="J222" t="str">
            <v>331021199810300057</v>
          </cell>
          <cell r="K222" t="str">
            <v>男</v>
          </cell>
          <cell r="L222">
            <v>25</v>
          </cell>
          <cell r="M222" t="str">
            <v>19981030</v>
          </cell>
          <cell r="N222" t="str">
            <v>玉环县人民医院</v>
          </cell>
          <cell r="O222" t="str">
            <v>神经内科</v>
          </cell>
          <cell r="P222" t="str">
            <v>神经内科</v>
          </cell>
          <cell r="Q222" t="str">
            <v>13600570977</v>
          </cell>
          <cell r="R222">
            <v>3</v>
          </cell>
          <cell r="S222" t="str">
            <v>2022年</v>
          </cell>
          <cell r="T222" t="str">
            <v>肖美娟</v>
          </cell>
          <cell r="U222">
            <v>7257</v>
          </cell>
          <cell r="V222">
            <v>15868724636</v>
          </cell>
          <cell r="W222" t="str">
            <v>神经内科</v>
          </cell>
          <cell r="X222" t="str">
            <v>住院医师-外院</v>
          </cell>
        </row>
        <row r="223">
          <cell r="F223" t="str">
            <v>729L89</v>
          </cell>
          <cell r="G223">
            <v>15413</v>
          </cell>
          <cell r="H223" t="str">
            <v>LYM10</v>
          </cell>
          <cell r="I223" t="str">
            <v>G149</v>
          </cell>
          <cell r="J223" t="str">
            <v>330381199409233435</v>
          </cell>
          <cell r="K223" t="str">
            <v>男</v>
          </cell>
          <cell r="L223">
            <v>29</v>
          </cell>
          <cell r="M223" t="str">
            <v>19940923</v>
          </cell>
          <cell r="N223" t="str">
            <v>瑞安市人民医院</v>
          </cell>
          <cell r="O223" t="str">
            <v>外科</v>
          </cell>
          <cell r="P223" t="str">
            <v>外科</v>
          </cell>
          <cell r="Q223" t="str">
            <v>19858734707</v>
          </cell>
          <cell r="R223">
            <v>3</v>
          </cell>
          <cell r="S223" t="str">
            <v>2022年</v>
          </cell>
          <cell r="T223" t="str">
            <v>黄景勇</v>
          </cell>
          <cell r="U223">
            <v>19626</v>
          </cell>
          <cell r="V223">
            <v>13600672565</v>
          </cell>
          <cell r="W223" t="str">
            <v>血管外科</v>
          </cell>
          <cell r="X223" t="str">
            <v>住院医师-外院</v>
          </cell>
        </row>
        <row r="224">
          <cell r="F224" t="str">
            <v>730L71</v>
          </cell>
          <cell r="G224">
            <v>15494</v>
          </cell>
          <cell r="H224" t="str">
            <v>CH210</v>
          </cell>
          <cell r="I224" t="str">
            <v>G230</v>
          </cell>
          <cell r="J224" t="str">
            <v>330304199608035738</v>
          </cell>
          <cell r="K224" t="str">
            <v>男</v>
          </cell>
          <cell r="L224">
            <v>27</v>
          </cell>
          <cell r="M224" t="str">
            <v>19960803</v>
          </cell>
          <cell r="N224" t="str">
            <v/>
          </cell>
          <cell r="O224" t="str">
            <v>外科</v>
          </cell>
          <cell r="P224" t="str">
            <v>外科</v>
          </cell>
          <cell r="Q224" t="str">
            <v>15158589859</v>
          </cell>
          <cell r="R224">
            <v>3</v>
          </cell>
          <cell r="S224" t="str">
            <v>2022年</v>
          </cell>
          <cell r="T224" t="str">
            <v>陈毅作</v>
          </cell>
          <cell r="U224">
            <v>7239</v>
          </cell>
          <cell r="V224">
            <v>13587606890</v>
          </cell>
          <cell r="W224" t="str">
            <v>乳腺外科</v>
          </cell>
          <cell r="X224" t="str">
            <v>住院医师-社会人</v>
          </cell>
        </row>
        <row r="225">
          <cell r="F225" t="str">
            <v>730L43</v>
          </cell>
          <cell r="G225">
            <v>15466</v>
          </cell>
          <cell r="H225" t="str">
            <v>XBS2</v>
          </cell>
          <cell r="I225" t="str">
            <v>G202</v>
          </cell>
          <cell r="J225" t="str">
            <v>330381199304081113</v>
          </cell>
          <cell r="K225" t="str">
            <v>男</v>
          </cell>
          <cell r="L225">
            <v>30</v>
          </cell>
          <cell r="M225" t="str">
            <v>19930408</v>
          </cell>
          <cell r="N225" t="str">
            <v>温州市鹿城区人民医院</v>
          </cell>
          <cell r="O225" t="str">
            <v>外科</v>
          </cell>
          <cell r="P225" t="str">
            <v>外科</v>
          </cell>
          <cell r="Q225" t="str">
            <v>15168759873</v>
          </cell>
          <cell r="R225">
            <v>3</v>
          </cell>
          <cell r="S225" t="str">
            <v>2022年</v>
          </cell>
          <cell r="T225" t="str">
            <v>章晓东</v>
          </cell>
          <cell r="U225">
            <v>6652</v>
          </cell>
          <cell r="V225">
            <v>13777763007</v>
          </cell>
          <cell r="W225" t="str">
            <v>结直肠肛门外科</v>
          </cell>
          <cell r="X225" t="str">
            <v>住院医师-外院</v>
          </cell>
        </row>
        <row r="226">
          <cell r="F226" t="str">
            <v>730L53</v>
          </cell>
          <cell r="G226">
            <v>15476</v>
          </cell>
          <cell r="H226" t="str">
            <v>YS8</v>
          </cell>
          <cell r="I226" t="str">
            <v>G212</v>
          </cell>
          <cell r="J226" t="str">
            <v>330381199405150413</v>
          </cell>
          <cell r="K226" t="str">
            <v>男</v>
          </cell>
          <cell r="L226">
            <v>29</v>
          </cell>
          <cell r="M226" t="str">
            <v>19940515</v>
          </cell>
          <cell r="N226" t="str">
            <v>瑞安市人民医院</v>
          </cell>
          <cell r="O226" t="str">
            <v>外科</v>
          </cell>
          <cell r="P226" t="str">
            <v>外科</v>
          </cell>
          <cell r="Q226" t="str">
            <v>18758792828</v>
          </cell>
          <cell r="R226">
            <v>3</v>
          </cell>
          <cell r="S226" t="str">
            <v>2022年</v>
          </cell>
          <cell r="T226" t="str">
            <v>宋其同</v>
          </cell>
          <cell r="U226">
            <v>18915</v>
          </cell>
          <cell r="V226">
            <v>13706670365</v>
          </cell>
          <cell r="W226" t="str">
            <v>肝胆胰外科</v>
          </cell>
          <cell r="X226" t="str">
            <v>住院医师-外院</v>
          </cell>
        </row>
        <row r="227">
          <cell r="F227" t="str">
            <v>730L57</v>
          </cell>
          <cell r="G227">
            <v>15480</v>
          </cell>
          <cell r="H227" t="str">
            <v>ZSZ14</v>
          </cell>
          <cell r="I227" t="str">
            <v>G216</v>
          </cell>
          <cell r="J227" t="str">
            <v>330281199710064911</v>
          </cell>
          <cell r="K227" t="str">
            <v>男</v>
          </cell>
          <cell r="L227">
            <v>26</v>
          </cell>
          <cell r="M227" t="str">
            <v>19971006</v>
          </cell>
          <cell r="N227" t="str">
            <v>平阳县中医院</v>
          </cell>
          <cell r="O227" t="str">
            <v>外科</v>
          </cell>
          <cell r="P227" t="str">
            <v>外科</v>
          </cell>
          <cell r="Q227" t="str">
            <v>13905841201</v>
          </cell>
          <cell r="R227">
            <v>3</v>
          </cell>
          <cell r="S227" t="str">
            <v>2022年</v>
          </cell>
          <cell r="T227" t="str">
            <v>屠金夫</v>
          </cell>
          <cell r="U227">
            <v>19627</v>
          </cell>
          <cell r="V227">
            <v>13806552036</v>
          </cell>
          <cell r="W227" t="str">
            <v>肝胆胰外科</v>
          </cell>
          <cell r="X227" t="str">
            <v>住院医师-外院</v>
          </cell>
        </row>
        <row r="228">
          <cell r="F228" t="str">
            <v>729L61</v>
          </cell>
          <cell r="G228">
            <v>15384</v>
          </cell>
          <cell r="H228" t="str">
            <v>CCZ4</v>
          </cell>
          <cell r="I228" t="str">
            <v>G108</v>
          </cell>
          <cell r="J228" t="str">
            <v>33032619961228361x</v>
          </cell>
          <cell r="K228" t="str">
            <v>男</v>
          </cell>
          <cell r="L228">
            <v>27</v>
          </cell>
          <cell r="M228" t="str">
            <v>19961228</v>
          </cell>
          <cell r="N228" t="str">
            <v>平阳县人民医院</v>
          </cell>
          <cell r="O228" t="str">
            <v>外科</v>
          </cell>
          <cell r="P228" t="str">
            <v>外科</v>
          </cell>
          <cell r="Q228" t="str">
            <v>15869001161</v>
          </cell>
          <cell r="R228">
            <v>3</v>
          </cell>
          <cell r="S228" t="str">
            <v>2022年</v>
          </cell>
          <cell r="T228" t="str">
            <v>陈宗静</v>
          </cell>
          <cell r="U228">
            <v>19415</v>
          </cell>
          <cell r="V228">
            <v>13706660766</v>
          </cell>
          <cell r="W228" t="str">
            <v>肝胆胰外科</v>
          </cell>
          <cell r="X228" t="str">
            <v>住院医师-外院</v>
          </cell>
        </row>
        <row r="229">
          <cell r="F229" t="str">
            <v>729L81</v>
          </cell>
          <cell r="G229">
            <v>15405</v>
          </cell>
          <cell r="H229" t="str">
            <v>HWQ5</v>
          </cell>
          <cell r="I229" t="str">
            <v>G141</v>
          </cell>
          <cell r="J229" t="str">
            <v>330327199510180077</v>
          </cell>
          <cell r="K229" t="str">
            <v>男</v>
          </cell>
          <cell r="L229">
            <v>28</v>
          </cell>
          <cell r="M229" t="str">
            <v>19951018</v>
          </cell>
          <cell r="N229" t="str">
            <v>龙港市人民医院</v>
          </cell>
          <cell r="O229" t="str">
            <v>外科</v>
          </cell>
          <cell r="P229" t="str">
            <v>外科</v>
          </cell>
          <cell r="Q229" t="str">
            <v>13676441293</v>
          </cell>
          <cell r="R229">
            <v>3</v>
          </cell>
          <cell r="S229" t="str">
            <v>2022年</v>
          </cell>
          <cell r="T229" t="str">
            <v>季晓克</v>
          </cell>
          <cell r="U229">
            <v>9156</v>
          </cell>
          <cell r="V229">
            <v>13587888099</v>
          </cell>
          <cell r="W229" t="str">
            <v>肝胆胰外科</v>
          </cell>
          <cell r="X229" t="str">
            <v>住院医师-外院</v>
          </cell>
        </row>
        <row r="230">
          <cell r="F230" t="str">
            <v>730L41</v>
          </cell>
          <cell r="G230">
            <v>15464</v>
          </cell>
          <cell r="H230" t="str">
            <v>XRY4</v>
          </cell>
          <cell r="I230" t="str">
            <v>G200</v>
          </cell>
          <cell r="J230" t="str">
            <v>330326199402120046</v>
          </cell>
          <cell r="K230" t="str">
            <v>女</v>
          </cell>
          <cell r="L230">
            <v>29</v>
          </cell>
          <cell r="M230" t="str">
            <v>19940212</v>
          </cell>
          <cell r="N230" t="str">
            <v>平阳县中医院</v>
          </cell>
          <cell r="O230" t="str">
            <v>外科</v>
          </cell>
          <cell r="P230" t="str">
            <v>外科</v>
          </cell>
          <cell r="Q230" t="str">
            <v>13456218280</v>
          </cell>
          <cell r="R230">
            <v>3</v>
          </cell>
          <cell r="S230" t="str">
            <v>2022年</v>
          </cell>
          <cell r="T230" t="str">
            <v>徐昶</v>
          </cell>
          <cell r="U230">
            <v>1605</v>
          </cell>
          <cell r="V230">
            <v>13587632837</v>
          </cell>
          <cell r="W230" t="str">
            <v>结直肠肛门外科</v>
          </cell>
          <cell r="X230" t="str">
            <v>住院医师-外院</v>
          </cell>
        </row>
        <row r="231">
          <cell r="F231">
            <v>622008</v>
          </cell>
          <cell r="G231">
            <v>15256</v>
          </cell>
          <cell r="H231" t="str">
            <v>DT4</v>
          </cell>
        </row>
        <row r="231">
          <cell r="J231" t="str">
            <v>330302199404271218</v>
          </cell>
          <cell r="K231" t="str">
            <v>男</v>
          </cell>
          <cell r="L231">
            <v>29</v>
          </cell>
          <cell r="M231" t="str">
            <v>19940427</v>
          </cell>
          <cell r="N231" t="str">
            <v>肝胆胰外科</v>
          </cell>
          <cell r="O231" t="str">
            <v>外科</v>
          </cell>
          <cell r="P231" t="str">
            <v>外科</v>
          </cell>
          <cell r="Q231" t="str">
            <v>15058756957</v>
          </cell>
          <cell r="R231">
            <v>3</v>
          </cell>
          <cell r="S231" t="str">
            <v>2022年</v>
          </cell>
          <cell r="T231" t="str">
            <v>陈钢</v>
          </cell>
          <cell r="U231">
            <v>6201</v>
          </cell>
          <cell r="V231">
            <v>13616619566</v>
          </cell>
          <cell r="W231" t="str">
            <v>教育处</v>
          </cell>
          <cell r="X231" t="str">
            <v>住院医师-本院</v>
          </cell>
        </row>
        <row r="232">
          <cell r="F232">
            <v>622028</v>
          </cell>
          <cell r="G232">
            <v>15280</v>
          </cell>
          <cell r="H232" t="str">
            <v>YXL17</v>
          </cell>
        </row>
        <row r="232">
          <cell r="J232" t="str">
            <v>33030219910816731x</v>
          </cell>
          <cell r="K232" t="str">
            <v>男</v>
          </cell>
          <cell r="L232">
            <v>32</v>
          </cell>
          <cell r="M232" t="str">
            <v>19910816</v>
          </cell>
          <cell r="N232" t="str">
            <v>结直肠肛门外科</v>
          </cell>
          <cell r="O232" t="str">
            <v>外科</v>
          </cell>
          <cell r="P232" t="str">
            <v>外科</v>
          </cell>
          <cell r="Q232" t="str">
            <v>15057716961</v>
          </cell>
          <cell r="R232">
            <v>3</v>
          </cell>
          <cell r="S232" t="str">
            <v>2022年</v>
          </cell>
          <cell r="T232" t="str">
            <v>项友群</v>
          </cell>
          <cell r="U232">
            <v>2641</v>
          </cell>
          <cell r="V232">
            <v>13858842293</v>
          </cell>
          <cell r="W232" t="str">
            <v>结直肠肛门外科</v>
          </cell>
          <cell r="X232" t="str">
            <v>住院医师-本院</v>
          </cell>
        </row>
        <row r="233">
          <cell r="F233">
            <v>622009</v>
          </cell>
          <cell r="G233">
            <v>15257</v>
          </cell>
          <cell r="H233" t="str">
            <v>ZT24</v>
          </cell>
        </row>
        <row r="233">
          <cell r="J233" t="str">
            <v>330304199403180317</v>
          </cell>
          <cell r="K233" t="str">
            <v>男</v>
          </cell>
          <cell r="L233">
            <v>29</v>
          </cell>
          <cell r="M233" t="str">
            <v>19940318</v>
          </cell>
          <cell r="N233" t="str">
            <v>肝胆胰外科</v>
          </cell>
          <cell r="O233" t="str">
            <v>外科</v>
          </cell>
          <cell r="P233" t="str">
            <v>外科</v>
          </cell>
          <cell r="Q233" t="str">
            <v>18367813235</v>
          </cell>
          <cell r="R233">
            <v>3</v>
          </cell>
          <cell r="S233" t="str">
            <v>2022年</v>
          </cell>
          <cell r="T233" t="str">
            <v>孙洪伟</v>
          </cell>
          <cell r="U233">
            <v>6659</v>
          </cell>
          <cell r="V233">
            <v>13857793103</v>
          </cell>
          <cell r="W233" t="str">
            <v>肝胆胰外科</v>
          </cell>
          <cell r="X233" t="str">
            <v>住院医师-本院</v>
          </cell>
        </row>
        <row r="234">
          <cell r="F234">
            <v>122079</v>
          </cell>
          <cell r="G234">
            <v>15361</v>
          </cell>
          <cell r="H234" t="str">
            <v>DZA</v>
          </cell>
        </row>
        <row r="234">
          <cell r="J234" t="str">
            <v>332624199408030354</v>
          </cell>
          <cell r="K234" t="str">
            <v>男</v>
          </cell>
          <cell r="L234">
            <v>29</v>
          </cell>
          <cell r="M234" t="str">
            <v>19940803</v>
          </cell>
          <cell r="N234" t="str">
            <v>神经外科</v>
          </cell>
          <cell r="O234" t="str">
            <v>外科（神经外科方向）</v>
          </cell>
          <cell r="P234" t="str">
            <v>外科（神经外科方向）</v>
          </cell>
          <cell r="Q234" t="str">
            <v>19817562113</v>
          </cell>
          <cell r="R234">
            <v>3</v>
          </cell>
          <cell r="S234" t="str">
            <v>2022年</v>
          </cell>
          <cell r="T234" t="str">
            <v>鲁祥和</v>
          </cell>
          <cell r="U234">
            <v>19707</v>
          </cell>
          <cell r="V234">
            <v>13806686357</v>
          </cell>
          <cell r="W234" t="str">
            <v>神经外科</v>
          </cell>
          <cell r="X234" t="str">
            <v>住院医师-本院</v>
          </cell>
        </row>
        <row r="235">
          <cell r="F235">
            <v>122080</v>
          </cell>
          <cell r="G235">
            <v>15362</v>
          </cell>
          <cell r="H235" t="str">
            <v>YTB1</v>
          </cell>
        </row>
        <row r="235">
          <cell r="J235" t="str">
            <v>330381199405281210</v>
          </cell>
          <cell r="K235" t="str">
            <v>男</v>
          </cell>
          <cell r="L235">
            <v>29</v>
          </cell>
          <cell r="M235" t="str">
            <v>19940528</v>
          </cell>
          <cell r="N235" t="str">
            <v>心脏外科</v>
          </cell>
          <cell r="O235" t="str">
            <v>外科（心胸外科）</v>
          </cell>
          <cell r="P235" t="str">
            <v>外科</v>
          </cell>
          <cell r="Q235" t="str">
            <v>15868706382</v>
          </cell>
          <cell r="R235">
            <v>3</v>
          </cell>
          <cell r="S235" t="str">
            <v>2022年</v>
          </cell>
          <cell r="T235" t="str">
            <v>孙成超</v>
          </cell>
          <cell r="U235">
            <v>17202</v>
          </cell>
          <cell r="V235">
            <v>13806887666</v>
          </cell>
          <cell r="W235" t="str">
            <v>心脏外科</v>
          </cell>
          <cell r="X235" t="str">
            <v>住院医师-本院</v>
          </cell>
        </row>
        <row r="236">
          <cell r="F236" t="str">
            <v>730L76</v>
          </cell>
          <cell r="G236">
            <v>15499</v>
          </cell>
          <cell r="H236" t="str">
            <v>ZCC21</v>
          </cell>
          <cell r="I236" t="str">
            <v>G235</v>
          </cell>
          <cell r="J236" t="str">
            <v>152601199508121642</v>
          </cell>
          <cell r="K236" t="str">
            <v>女</v>
          </cell>
          <cell r="L236">
            <v>28</v>
          </cell>
          <cell r="M236" t="str">
            <v>19950812</v>
          </cell>
          <cell r="N236" t="str">
            <v/>
          </cell>
          <cell r="O236" t="str">
            <v>眼科</v>
          </cell>
          <cell r="P236" t="str">
            <v>眼科</v>
          </cell>
          <cell r="Q236" t="str">
            <v>15088910474</v>
          </cell>
          <cell r="R236">
            <v>3</v>
          </cell>
          <cell r="S236" t="str">
            <v>2022年</v>
          </cell>
          <cell r="T236" t="str">
            <v>邱翎</v>
          </cell>
          <cell r="U236">
            <v>19514</v>
          </cell>
          <cell r="V236">
            <v>13868307138</v>
          </cell>
          <cell r="W236" t="str">
            <v>眼科</v>
          </cell>
          <cell r="X236" t="str">
            <v>住院医师-社会人</v>
          </cell>
        </row>
        <row r="237">
          <cell r="F237">
            <v>122070</v>
          </cell>
          <cell r="G237">
            <v>15352</v>
          </cell>
          <cell r="H237" t="str">
            <v>CWJ14</v>
          </cell>
        </row>
        <row r="237">
          <cell r="J237" t="str">
            <v>330324199609046266</v>
          </cell>
          <cell r="K237" t="str">
            <v>女</v>
          </cell>
          <cell r="L237">
            <v>27</v>
          </cell>
          <cell r="M237" t="str">
            <v>19960904</v>
          </cell>
          <cell r="N237" t="str">
            <v>重症医学科（ICU）</v>
          </cell>
          <cell r="O237" t="str">
            <v>重症医学科</v>
          </cell>
          <cell r="P237" t="str">
            <v>重症医学科</v>
          </cell>
          <cell r="Q237" t="str">
            <v>18257389085</v>
          </cell>
          <cell r="R237">
            <v>3</v>
          </cell>
          <cell r="S237" t="str">
            <v>2022年</v>
          </cell>
          <cell r="T237" t="str">
            <v>陈洁1</v>
          </cell>
          <cell r="U237">
            <v>5707</v>
          </cell>
          <cell r="V237">
            <v>13858813003</v>
          </cell>
          <cell r="W237" t="str">
            <v>ICU</v>
          </cell>
          <cell r="X237" t="str">
            <v>住院医师-本院</v>
          </cell>
        </row>
        <row r="238">
          <cell r="F238" t="str">
            <v>726L98</v>
          </cell>
          <cell r="G238">
            <v>14535</v>
          </cell>
          <cell r="H238" t="str">
            <v>726L98</v>
          </cell>
          <cell r="I238" t="str">
            <v>G001</v>
          </cell>
          <cell r="J238" t="str">
            <v>330327199305211583</v>
          </cell>
          <cell r="K238" t="str">
            <v>女</v>
          </cell>
          <cell r="L238">
            <v>30</v>
          </cell>
          <cell r="M238" t="str">
            <v>19930521</v>
          </cell>
          <cell r="N238" t="str">
            <v>苍南县人民医院</v>
          </cell>
          <cell r="O238" t="str">
            <v>超声医学科</v>
          </cell>
          <cell r="P238" t="str">
            <v>超声医学科</v>
          </cell>
          <cell r="Q238" t="str">
            <v>13989782529</v>
          </cell>
          <cell r="R238">
            <v>3</v>
          </cell>
          <cell r="S238" t="str">
            <v>2020年</v>
          </cell>
          <cell r="T238" t="str">
            <v>——</v>
          </cell>
          <cell r="U238" t="str">
            <v>——</v>
          </cell>
          <cell r="V238" t="str">
            <v>——</v>
          </cell>
          <cell r="W238" t="str">
            <v>——</v>
          </cell>
          <cell r="X238" t="str">
            <v>住院医师-联合体</v>
          </cell>
        </row>
        <row r="239">
          <cell r="F239" t="str">
            <v>727L01</v>
          </cell>
          <cell r="G239">
            <v>14537</v>
          </cell>
          <cell r="H239" t="str">
            <v>727L01</v>
          </cell>
          <cell r="I239" t="str">
            <v>G002</v>
          </cell>
          <cell r="J239" t="str">
            <v>330327199708134279</v>
          </cell>
          <cell r="K239" t="str">
            <v>男</v>
          </cell>
          <cell r="L239">
            <v>26</v>
          </cell>
          <cell r="M239" t="str">
            <v>19970813</v>
          </cell>
          <cell r="N239" t="str">
            <v>苍南县人民医院</v>
          </cell>
          <cell r="O239" t="str">
            <v>内科</v>
          </cell>
          <cell r="P239" t="str">
            <v>内科</v>
          </cell>
          <cell r="Q239">
            <v>13736300913</v>
          </cell>
          <cell r="R239">
            <v>3</v>
          </cell>
          <cell r="S239" t="str">
            <v>2020年</v>
          </cell>
          <cell r="T239" t="str">
            <v>——</v>
          </cell>
          <cell r="U239" t="str">
            <v>——</v>
          </cell>
          <cell r="V239" t="str">
            <v>——</v>
          </cell>
          <cell r="W239" t="str">
            <v>——</v>
          </cell>
          <cell r="X239" t="str">
            <v>住院医师-联合体</v>
          </cell>
        </row>
        <row r="240">
          <cell r="F240" t="str">
            <v>727L02</v>
          </cell>
          <cell r="G240">
            <v>14538</v>
          </cell>
          <cell r="H240" t="str">
            <v>727L02</v>
          </cell>
          <cell r="I240" t="str">
            <v>G003</v>
          </cell>
          <cell r="J240" t="str">
            <v>330327199108301213</v>
          </cell>
          <cell r="K240" t="str">
            <v>男</v>
          </cell>
          <cell r="L240">
            <v>32</v>
          </cell>
          <cell r="M240" t="str">
            <v>19910830</v>
          </cell>
          <cell r="N240" t="str">
            <v>苍南县人民医院</v>
          </cell>
          <cell r="O240" t="str">
            <v>内科</v>
          </cell>
          <cell r="P240" t="str">
            <v>内科</v>
          </cell>
          <cell r="Q240">
            <v>13958718198</v>
          </cell>
          <cell r="R240">
            <v>3</v>
          </cell>
          <cell r="S240" t="str">
            <v>2020年</v>
          </cell>
          <cell r="T240" t="str">
            <v>——</v>
          </cell>
          <cell r="U240" t="str">
            <v>——</v>
          </cell>
        </row>
        <row r="240">
          <cell r="W240" t="str">
            <v>——</v>
          </cell>
          <cell r="X240" t="str">
            <v>住院医师-联合体</v>
          </cell>
        </row>
        <row r="241">
          <cell r="F241" t="str">
            <v>726L99</v>
          </cell>
          <cell r="G241">
            <v>14536</v>
          </cell>
          <cell r="H241" t="str">
            <v>726L99</v>
          </cell>
          <cell r="I241" t="str">
            <v>G176</v>
          </cell>
          <cell r="J241" t="str">
            <v>330327199005194160</v>
          </cell>
          <cell r="K241" t="str">
            <v>女</v>
          </cell>
          <cell r="L241">
            <v>33</v>
          </cell>
          <cell r="M241" t="str">
            <v>19900519</v>
          </cell>
          <cell r="N241" t="str">
            <v>苍南县人民医院</v>
          </cell>
          <cell r="O241" t="str">
            <v>超声医学科</v>
          </cell>
          <cell r="P241" t="str">
            <v>超声医学科</v>
          </cell>
          <cell r="Q241" t="str">
            <v>15157743907</v>
          </cell>
          <cell r="R241">
            <v>3</v>
          </cell>
          <cell r="S241" t="str">
            <v>2020年</v>
          </cell>
          <cell r="T241" t="str">
            <v>——</v>
          </cell>
          <cell r="U241" t="str">
            <v>——</v>
          </cell>
          <cell r="V241" t="str">
            <v>——</v>
          </cell>
          <cell r="W241" t="str">
            <v>——</v>
          </cell>
          <cell r="X241" t="str">
            <v>住院医师-联合体</v>
          </cell>
        </row>
        <row r="242">
          <cell r="F242" t="str">
            <v>727L03</v>
          </cell>
          <cell r="G242">
            <v>14539</v>
          </cell>
          <cell r="H242" t="str">
            <v>727L03</v>
          </cell>
          <cell r="I242" t="str">
            <v>G177</v>
          </cell>
          <cell r="J242" t="str">
            <v>330327199703093500</v>
          </cell>
          <cell r="K242" t="str">
            <v>女</v>
          </cell>
          <cell r="L242">
            <v>26</v>
          </cell>
          <cell r="M242" t="str">
            <v>19970309</v>
          </cell>
          <cell r="N242" t="str">
            <v>苍南县人民医院</v>
          </cell>
          <cell r="O242" t="str">
            <v>全科医学科</v>
          </cell>
          <cell r="P242" t="str">
            <v>全科医学科</v>
          </cell>
          <cell r="Q242" t="str">
            <v>15805771490</v>
          </cell>
          <cell r="R242">
            <v>3</v>
          </cell>
          <cell r="S242" t="str">
            <v>2020年</v>
          </cell>
          <cell r="T242" t="str">
            <v>——</v>
          </cell>
          <cell r="U242" t="str">
            <v>——</v>
          </cell>
          <cell r="V242" t="str">
            <v>——</v>
          </cell>
          <cell r="W242" t="str">
            <v>——</v>
          </cell>
          <cell r="X242" t="str">
            <v>住院医师-联合体</v>
          </cell>
        </row>
        <row r="243">
          <cell r="F243" t="str">
            <v>732L19</v>
          </cell>
          <cell r="G243">
            <v>15611</v>
          </cell>
          <cell r="H243" t="str">
            <v>ZG1</v>
          </cell>
          <cell r="I243" t="str">
            <v>G193</v>
          </cell>
          <cell r="J243" t="str">
            <v>542223199409170042</v>
          </cell>
          <cell r="K243" t="str">
            <v>女</v>
          </cell>
          <cell r="L243">
            <v>29</v>
          </cell>
          <cell r="M243" t="str">
            <v>19940917</v>
          </cell>
          <cell r="N243" t="str">
            <v>山南市扎囊县吉汝乡卫生院</v>
          </cell>
          <cell r="O243" t="str">
            <v>全科医学科</v>
          </cell>
          <cell r="P243" t="str">
            <v>全科医学科</v>
          </cell>
          <cell r="Q243">
            <v>13648937969</v>
          </cell>
          <cell r="R243">
            <v>3</v>
          </cell>
          <cell r="S243" t="str">
            <v>2022年</v>
          </cell>
          <cell r="T243" t="str">
            <v>全世超</v>
          </cell>
        </row>
        <row r="243">
          <cell r="W243" t="str">
            <v>全科医学科</v>
          </cell>
          <cell r="X243" t="str">
            <v>住院医师-外院-西藏</v>
          </cell>
        </row>
        <row r="244">
          <cell r="F244" t="str">
            <v>732L20</v>
          </cell>
          <cell r="G244">
            <v>15612</v>
          </cell>
          <cell r="H244" t="str">
            <v>CRDJ</v>
          </cell>
          <cell r="I244" t="str">
            <v>G208</v>
          </cell>
          <cell r="J244" t="str">
            <v>540102199706211526</v>
          </cell>
          <cell r="K244" t="str">
            <v>女</v>
          </cell>
          <cell r="L244">
            <v>26</v>
          </cell>
          <cell r="M244" t="str">
            <v>19970621</v>
          </cell>
          <cell r="N244" t="str">
            <v>西藏自治区山南市曲松县堆随乡卫生院</v>
          </cell>
          <cell r="O244" t="str">
            <v>全科医学科</v>
          </cell>
          <cell r="P244" t="str">
            <v>全科医学科</v>
          </cell>
          <cell r="Q244">
            <v>13549016722</v>
          </cell>
          <cell r="R244">
            <v>3</v>
          </cell>
          <cell r="S244" t="str">
            <v>2022年</v>
          </cell>
          <cell r="T244" t="str">
            <v>刘洁凡</v>
          </cell>
        </row>
        <row r="244">
          <cell r="W244" t="str">
            <v>全科医学科</v>
          </cell>
          <cell r="X244" t="str">
            <v>住院医师-外院-西藏</v>
          </cell>
        </row>
        <row r="245">
          <cell r="F245" t="str">
            <v>732L25</v>
          </cell>
          <cell r="G245">
            <v>15617</v>
          </cell>
          <cell r="H245" t="str">
            <v>BBBC</v>
          </cell>
          <cell r="I245" t="str">
            <v>G225</v>
          </cell>
          <cell r="J245" t="str">
            <v>540121199802094525</v>
          </cell>
          <cell r="K245" t="str">
            <v>女</v>
          </cell>
          <cell r="L245">
            <v>25</v>
          </cell>
          <cell r="M245" t="str">
            <v>19980209</v>
          </cell>
          <cell r="N245" t="str">
            <v>加查县洛林乡卫生院</v>
          </cell>
          <cell r="O245" t="str">
            <v>全科医学科</v>
          </cell>
          <cell r="P245" t="str">
            <v>全科医学科</v>
          </cell>
          <cell r="Q245">
            <v>13322501184</v>
          </cell>
          <cell r="R245">
            <v>3</v>
          </cell>
          <cell r="S245" t="str">
            <v>2022年</v>
          </cell>
          <cell r="T245" t="str">
            <v>徐丽华</v>
          </cell>
        </row>
        <row r="245">
          <cell r="W245" t="str">
            <v>全科医学科</v>
          </cell>
          <cell r="X245" t="str">
            <v>住院医师-外院-西藏</v>
          </cell>
        </row>
        <row r="246">
          <cell r="F246" t="str">
            <v>732L24</v>
          </cell>
          <cell r="G246">
            <v>15616</v>
          </cell>
          <cell r="H246" t="str">
            <v>GJZM</v>
          </cell>
          <cell r="I246" t="str">
            <v>G223</v>
          </cell>
          <cell r="J246" t="str">
            <v>542222199703050029</v>
          </cell>
          <cell r="K246" t="str">
            <v>女</v>
          </cell>
          <cell r="L246">
            <v>26</v>
          </cell>
          <cell r="M246" t="str">
            <v>19970205</v>
          </cell>
          <cell r="N246" t="str">
            <v>加查县安饶镇卫生院</v>
          </cell>
          <cell r="O246" t="str">
            <v>全科医学科</v>
          </cell>
          <cell r="P246" t="str">
            <v>全科医学科</v>
          </cell>
          <cell r="Q246">
            <v>18689011910</v>
          </cell>
          <cell r="R246">
            <v>3</v>
          </cell>
          <cell r="S246" t="str">
            <v>2022年</v>
          </cell>
          <cell r="T246" t="str">
            <v>李苏霞</v>
          </cell>
        </row>
        <row r="246">
          <cell r="W246" t="str">
            <v>全科医学科</v>
          </cell>
          <cell r="X246" t="str">
            <v>住院医师-外院-西藏</v>
          </cell>
        </row>
        <row r="247">
          <cell r="F247" t="str">
            <v>732L26</v>
          </cell>
          <cell r="G247">
            <v>15618</v>
          </cell>
          <cell r="H247" t="str">
            <v>BS</v>
          </cell>
          <cell r="I247" t="str">
            <v>G226</v>
          </cell>
          <cell r="J247" t="str">
            <v>54232519980406001X</v>
          </cell>
          <cell r="K247" t="str">
            <v>男</v>
          </cell>
          <cell r="L247">
            <v>25</v>
          </cell>
          <cell r="M247" t="str">
            <v>19980406</v>
          </cell>
          <cell r="N247" t="str">
            <v>西藏自治区人民医院</v>
          </cell>
          <cell r="O247" t="str">
            <v>全科医学科</v>
          </cell>
          <cell r="P247" t="str">
            <v>全科医学科</v>
          </cell>
          <cell r="Q247">
            <v>18042688581</v>
          </cell>
          <cell r="R247">
            <v>3</v>
          </cell>
          <cell r="S247" t="str">
            <v>2022年</v>
          </cell>
          <cell r="T247" t="str">
            <v>陈素秀</v>
          </cell>
        </row>
        <row r="247">
          <cell r="W247" t="str">
            <v>全科医学科</v>
          </cell>
          <cell r="X247" t="str">
            <v>住院医师-外院-西藏</v>
          </cell>
        </row>
        <row r="248">
          <cell r="F248" t="str">
            <v>732L21</v>
          </cell>
          <cell r="G248">
            <v>15613</v>
          </cell>
          <cell r="H248" t="str">
            <v>ZMPC</v>
          </cell>
          <cell r="I248" t="str">
            <v>G215</v>
          </cell>
          <cell r="J248" t="str">
            <v>542322199605270023</v>
          </cell>
          <cell r="K248" t="str">
            <v>女</v>
          </cell>
          <cell r="L248">
            <v>27</v>
          </cell>
          <cell r="M248" t="str">
            <v>19960527</v>
          </cell>
          <cell r="N248" t="str">
            <v>山南市乃东区卫生服务中心</v>
          </cell>
          <cell r="O248" t="str">
            <v>妇产科</v>
          </cell>
          <cell r="P248" t="str">
            <v>妇产科</v>
          </cell>
          <cell r="Q248">
            <v>18141425519</v>
          </cell>
          <cell r="R248">
            <v>3</v>
          </cell>
          <cell r="S248" t="str">
            <v>2022年</v>
          </cell>
          <cell r="T248" t="str">
            <v>陈云琴</v>
          </cell>
        </row>
        <row r="248">
          <cell r="W248" t="str">
            <v>产科</v>
          </cell>
          <cell r="X248" t="str">
            <v>住院医师-外院-西藏</v>
          </cell>
        </row>
        <row r="249">
          <cell r="F249" t="str">
            <v>732L22</v>
          </cell>
          <cell r="G249">
            <v>15614</v>
          </cell>
          <cell r="H249" t="str">
            <v>SLQZ</v>
          </cell>
          <cell r="I249" t="str">
            <v>G217</v>
          </cell>
          <cell r="J249" t="str">
            <v>542221199802050925</v>
          </cell>
          <cell r="K249" t="str">
            <v>女</v>
          </cell>
          <cell r="L249">
            <v>25</v>
          </cell>
          <cell r="M249" t="str">
            <v>19980205</v>
          </cell>
          <cell r="N249" t="str">
            <v>桑日县人民医院</v>
          </cell>
          <cell r="O249" t="str">
            <v>妇产科</v>
          </cell>
          <cell r="P249" t="str">
            <v>妇产科</v>
          </cell>
          <cell r="Q249">
            <v>13659580326</v>
          </cell>
          <cell r="R249">
            <v>3</v>
          </cell>
          <cell r="S249" t="str">
            <v>2022年</v>
          </cell>
          <cell r="T249" t="str">
            <v>史蓓蓓</v>
          </cell>
        </row>
        <row r="249">
          <cell r="W249" t="str">
            <v>妇科</v>
          </cell>
          <cell r="X249" t="str">
            <v>住院医师-外院-西藏</v>
          </cell>
        </row>
        <row r="250">
          <cell r="F250" t="str">
            <v>732L23</v>
          </cell>
          <cell r="G250">
            <v>15615</v>
          </cell>
          <cell r="H250" t="str">
            <v>GSZG2</v>
          </cell>
          <cell r="I250" t="str">
            <v>G221</v>
          </cell>
          <cell r="J250" t="str">
            <v>542224199911120047</v>
          </cell>
          <cell r="K250" t="str">
            <v>女</v>
          </cell>
          <cell r="L250">
            <v>24</v>
          </cell>
          <cell r="M250" t="str">
            <v>19991112</v>
          </cell>
          <cell r="N250" t="str">
            <v>桑日县人民医院</v>
          </cell>
          <cell r="O250" t="str">
            <v>内科</v>
          </cell>
          <cell r="P250" t="str">
            <v>内科</v>
          </cell>
          <cell r="Q250">
            <v>17711930427</v>
          </cell>
          <cell r="R250">
            <v>3</v>
          </cell>
          <cell r="S250" t="str">
            <v>2022年</v>
          </cell>
          <cell r="T250" t="str">
            <v>江松福</v>
          </cell>
        </row>
        <row r="250">
          <cell r="W250" t="str">
            <v>血液内科</v>
          </cell>
          <cell r="X250" t="str">
            <v>住院医师-外院-西藏</v>
          </cell>
        </row>
        <row r="251">
          <cell r="F251" t="str">
            <v>727L22</v>
          </cell>
          <cell r="G251">
            <v>14584</v>
          </cell>
          <cell r="H251" t="str">
            <v>727L22</v>
          </cell>
          <cell r="I251">
            <v>494</v>
          </cell>
          <cell r="J251" t="str">
            <v>540122199409145046</v>
          </cell>
          <cell r="K251" t="str">
            <v>女</v>
          </cell>
          <cell r="L251">
            <v>29</v>
          </cell>
          <cell r="M251" t="str">
            <v>19940914</v>
          </cell>
          <cell r="N251" t="str">
            <v>申扎县卡乡卫生院</v>
          </cell>
          <cell r="O251" t="str">
            <v>妇产科</v>
          </cell>
          <cell r="P251" t="str">
            <v>妇产科</v>
          </cell>
          <cell r="Q251">
            <v>13628906010</v>
          </cell>
          <cell r="R251">
            <v>3</v>
          </cell>
          <cell r="S251" t="str">
            <v>2020年</v>
          </cell>
          <cell r="T251" t="str">
            <v>余江涛</v>
          </cell>
          <cell r="U251">
            <v>5043</v>
          </cell>
          <cell r="V251">
            <v>13676497721</v>
          </cell>
          <cell r="W251" t="str">
            <v>妇科</v>
          </cell>
          <cell r="X251" t="str">
            <v>住院医师-外院-西藏</v>
          </cell>
        </row>
        <row r="252">
          <cell r="F252" t="str">
            <v>727L18</v>
          </cell>
          <cell r="G252">
            <v>14580</v>
          </cell>
          <cell r="H252" t="str">
            <v>727L18</v>
          </cell>
          <cell r="I252">
            <v>764</v>
          </cell>
          <cell r="J252" t="str">
            <v>542222199610240069</v>
          </cell>
          <cell r="K252" t="str">
            <v>女</v>
          </cell>
          <cell r="L252">
            <v>27</v>
          </cell>
          <cell r="M252" t="str">
            <v>19961024</v>
          </cell>
          <cell r="N252" t="str">
            <v>西藏山南扎囊县卫生服务中心</v>
          </cell>
          <cell r="O252" t="str">
            <v>内科</v>
          </cell>
          <cell r="P252" t="str">
            <v>内科</v>
          </cell>
          <cell r="Q252">
            <v>15708038215</v>
          </cell>
          <cell r="R252">
            <v>3</v>
          </cell>
          <cell r="S252" t="str">
            <v>2020年</v>
          </cell>
          <cell r="T252" t="str">
            <v>叶进燕</v>
          </cell>
          <cell r="U252">
            <v>19625</v>
          </cell>
          <cell r="V252">
            <v>13806542209</v>
          </cell>
          <cell r="W252" t="str">
            <v>呼吸与危重症医学科</v>
          </cell>
          <cell r="X252" t="str">
            <v>住院医师-外院-西藏</v>
          </cell>
        </row>
        <row r="253">
          <cell r="F253" t="str">
            <v>727L21</v>
          </cell>
          <cell r="G253">
            <v>14583</v>
          </cell>
          <cell r="H253" t="str">
            <v>727L21</v>
          </cell>
          <cell r="I253">
            <v>463</v>
          </cell>
          <cell r="J253" t="str">
            <v>142622199502164211</v>
          </cell>
          <cell r="K253" t="str">
            <v>男</v>
          </cell>
          <cell r="L253">
            <v>28</v>
          </cell>
          <cell r="M253" t="str">
            <v>19950216</v>
          </cell>
          <cell r="N253" t="str">
            <v>申扎县马跃乡卫生院</v>
          </cell>
          <cell r="O253" t="str">
            <v>内科</v>
          </cell>
          <cell r="P253" t="str">
            <v>内科</v>
          </cell>
          <cell r="Q253">
            <v>18404998272</v>
          </cell>
          <cell r="R253">
            <v>3</v>
          </cell>
          <cell r="S253" t="str">
            <v>2020年</v>
          </cell>
          <cell r="T253" t="str">
            <v>周浩</v>
          </cell>
          <cell r="U253">
            <v>1545</v>
          </cell>
          <cell r="V253">
            <v>13968801939</v>
          </cell>
          <cell r="W253" t="str">
            <v>心血管内科</v>
          </cell>
          <cell r="X253" t="str">
            <v>住院医师-外院-西藏</v>
          </cell>
        </row>
        <row r="254">
          <cell r="F254" t="str">
            <v>727L19</v>
          </cell>
          <cell r="G254">
            <v>14581</v>
          </cell>
          <cell r="H254" t="str">
            <v>727L19</v>
          </cell>
          <cell r="I254">
            <v>759</v>
          </cell>
          <cell r="J254" t="str">
            <v>542225199303090039</v>
          </cell>
          <cell r="K254" t="str">
            <v>男</v>
          </cell>
          <cell r="L254">
            <v>30</v>
          </cell>
          <cell r="M254" t="str">
            <v>19930309</v>
          </cell>
          <cell r="N254" t="str">
            <v>西藏山南市错那县库局乡卫生院</v>
          </cell>
          <cell r="O254" t="str">
            <v>全科医学科</v>
          </cell>
          <cell r="P254" t="str">
            <v>全科医学科</v>
          </cell>
          <cell r="Q254">
            <v>13658995302</v>
          </cell>
          <cell r="R254">
            <v>3</v>
          </cell>
          <cell r="S254" t="str">
            <v>2020年</v>
          </cell>
          <cell r="T254" t="str">
            <v>赵峰</v>
          </cell>
          <cell r="U254">
            <v>4528</v>
          </cell>
          <cell r="V254">
            <v>13600661330</v>
          </cell>
          <cell r="W254" t="str">
            <v>创伤外科</v>
          </cell>
          <cell r="X254" t="str">
            <v>住院医师-外院-西藏</v>
          </cell>
        </row>
        <row r="255">
          <cell r="F255" t="str">
            <v>729L27</v>
          </cell>
          <cell r="G255">
            <v>15127</v>
          </cell>
          <cell r="H255" t="str">
            <v>729L27</v>
          </cell>
          <cell r="I255" t="str">
            <v>G083</v>
          </cell>
          <cell r="J255" t="str">
            <v>542231199511070240</v>
          </cell>
          <cell r="K255" t="str">
            <v>女</v>
          </cell>
          <cell r="L255">
            <v>28</v>
          </cell>
          <cell r="M255" t="str">
            <v>19951107</v>
          </cell>
          <cell r="N255" t="str">
            <v>西藏</v>
          </cell>
          <cell r="O255" t="str">
            <v>妇产科</v>
          </cell>
          <cell r="P255" t="str">
            <v>妇产科</v>
          </cell>
          <cell r="Q255">
            <v>15291013526</v>
          </cell>
          <cell r="R255">
            <v>3</v>
          </cell>
          <cell r="S255" t="str">
            <v>2021年</v>
          </cell>
          <cell r="T255" t="str">
            <v>施铮铮</v>
          </cell>
          <cell r="U255">
            <v>19810</v>
          </cell>
          <cell r="V255">
            <v>13857795582</v>
          </cell>
          <cell r="W255" t="str">
            <v>妇科</v>
          </cell>
          <cell r="X255" t="str">
            <v>住院医师-外院-西藏</v>
          </cell>
        </row>
        <row r="256">
          <cell r="F256" t="str">
            <v>729L26</v>
          </cell>
          <cell r="G256">
            <v>15126</v>
          </cell>
          <cell r="H256" t="str">
            <v>729L26</v>
          </cell>
          <cell r="I256" t="str">
            <v>G073</v>
          </cell>
          <cell r="J256" t="str">
            <v>542232199704100027</v>
          </cell>
          <cell r="K256" t="str">
            <v>女</v>
          </cell>
          <cell r="L256">
            <v>26</v>
          </cell>
          <cell r="M256" t="str">
            <v>19970410</v>
          </cell>
          <cell r="N256" t="str">
            <v>西藏</v>
          </cell>
          <cell r="O256" t="str">
            <v>妇产科</v>
          </cell>
          <cell r="P256" t="str">
            <v>妇产科</v>
          </cell>
          <cell r="Q256">
            <v>15709203500</v>
          </cell>
          <cell r="R256">
            <v>3</v>
          </cell>
          <cell r="S256" t="str">
            <v>2021年</v>
          </cell>
          <cell r="T256" t="str">
            <v>曾林钗</v>
          </cell>
          <cell r="U256">
            <v>4579</v>
          </cell>
          <cell r="V256">
            <v>13758882790</v>
          </cell>
          <cell r="W256" t="str">
            <v>妇科</v>
          </cell>
          <cell r="X256" t="str">
            <v>住院医师-外院-西藏</v>
          </cell>
        </row>
        <row r="257">
          <cell r="F257" t="str">
            <v>729L29</v>
          </cell>
          <cell r="G257">
            <v>15129</v>
          </cell>
          <cell r="H257" t="str">
            <v>729L29</v>
          </cell>
          <cell r="I257" t="str">
            <v>G085</v>
          </cell>
          <cell r="J257" t="str">
            <v>54222819970603062X</v>
          </cell>
          <cell r="K257" t="str">
            <v>女</v>
          </cell>
          <cell r="L257">
            <v>26</v>
          </cell>
          <cell r="M257" t="str">
            <v>19970603</v>
          </cell>
          <cell r="N257" t="str">
            <v>西藏</v>
          </cell>
          <cell r="O257" t="str">
            <v>内科</v>
          </cell>
          <cell r="P257" t="str">
            <v>内科</v>
          </cell>
          <cell r="Q257">
            <v>17308984735</v>
          </cell>
          <cell r="R257">
            <v>3</v>
          </cell>
          <cell r="S257" t="str">
            <v>2021年</v>
          </cell>
          <cell r="T257" t="str">
            <v>叶君如</v>
          </cell>
          <cell r="U257">
            <v>69702</v>
          </cell>
          <cell r="V257">
            <v>13806680780</v>
          </cell>
          <cell r="W257" t="str">
            <v>呼吸与危重症医学科</v>
          </cell>
          <cell r="X257" t="str">
            <v>住院医师-外院-西藏</v>
          </cell>
        </row>
        <row r="258">
          <cell r="F258" t="str">
            <v>729L28</v>
          </cell>
          <cell r="G258">
            <v>15128</v>
          </cell>
          <cell r="H258" t="str">
            <v>729L28</v>
          </cell>
          <cell r="I258" t="str">
            <v>G084</v>
          </cell>
          <cell r="J258" t="str">
            <v>542223199407020120</v>
          </cell>
          <cell r="K258" t="str">
            <v>女</v>
          </cell>
          <cell r="L258">
            <v>29</v>
          </cell>
          <cell r="M258" t="str">
            <v>19940702</v>
          </cell>
          <cell r="N258" t="str">
            <v>西藏</v>
          </cell>
          <cell r="O258" t="str">
            <v>内科</v>
          </cell>
          <cell r="P258" t="str">
            <v>内科</v>
          </cell>
          <cell r="Q258">
            <v>15708031161</v>
          </cell>
          <cell r="R258">
            <v>3</v>
          </cell>
          <cell r="S258" t="str">
            <v>2021年</v>
          </cell>
          <cell r="T258" t="str">
            <v>单培仁</v>
          </cell>
          <cell r="U258">
            <v>6203</v>
          </cell>
          <cell r="V258">
            <v>13867709618</v>
          </cell>
          <cell r="W258" t="str">
            <v>心血管内科</v>
          </cell>
          <cell r="X258" t="str">
            <v>住院医师-外院-西藏</v>
          </cell>
        </row>
        <row r="259">
          <cell r="F259" t="str">
            <v>729L30</v>
          </cell>
          <cell r="G259">
            <v>15130</v>
          </cell>
          <cell r="H259" t="str">
            <v>729L30</v>
          </cell>
          <cell r="I259" t="str">
            <v>G086</v>
          </cell>
          <cell r="J259" t="str">
            <v>540102199512031527</v>
          </cell>
          <cell r="K259" t="str">
            <v>女</v>
          </cell>
          <cell r="L259">
            <v>28</v>
          </cell>
          <cell r="M259" t="str">
            <v>19951203</v>
          </cell>
          <cell r="N259" t="str">
            <v>西藏</v>
          </cell>
          <cell r="O259" t="str">
            <v>全科医学科</v>
          </cell>
          <cell r="P259" t="str">
            <v>全科医学科</v>
          </cell>
          <cell r="Q259">
            <v>18717246221</v>
          </cell>
          <cell r="R259">
            <v>3</v>
          </cell>
          <cell r="S259" t="str">
            <v>2021年</v>
          </cell>
          <cell r="T259" t="str">
            <v>吴亚明</v>
          </cell>
          <cell r="U259">
            <v>209</v>
          </cell>
          <cell r="V259">
            <v>13868300215</v>
          </cell>
          <cell r="W259" t="str">
            <v>眼科</v>
          </cell>
          <cell r="X259" t="str">
            <v>住院医师-外院-西藏</v>
          </cell>
        </row>
        <row r="260">
          <cell r="F260" t="str">
            <v>729L31</v>
          </cell>
          <cell r="G260">
            <v>15131</v>
          </cell>
          <cell r="H260" t="str">
            <v>729L31</v>
          </cell>
          <cell r="I260" t="str">
            <v>G087</v>
          </cell>
          <cell r="J260" t="str">
            <v>542223199707010020</v>
          </cell>
          <cell r="K260" t="str">
            <v>女</v>
          </cell>
          <cell r="L260">
            <v>26</v>
          </cell>
          <cell r="M260" t="str">
            <v>19970701</v>
          </cell>
          <cell r="N260" t="str">
            <v>西藏</v>
          </cell>
          <cell r="O260" t="str">
            <v>全科医学科</v>
          </cell>
          <cell r="P260" t="str">
            <v>全科医学科</v>
          </cell>
          <cell r="Q260">
            <v>17889130701</v>
          </cell>
          <cell r="R260">
            <v>3</v>
          </cell>
          <cell r="S260" t="str">
            <v>2021年</v>
          </cell>
          <cell r="T260" t="str">
            <v>金利栩</v>
          </cell>
          <cell r="U260">
            <v>19908</v>
          </cell>
          <cell r="V260">
            <v>13676581895</v>
          </cell>
          <cell r="W260" t="str">
            <v>产科</v>
          </cell>
          <cell r="X260" t="str">
            <v>住院医师-外院-西藏</v>
          </cell>
        </row>
        <row r="261">
          <cell r="F261" t="str">
            <v>729L32</v>
          </cell>
          <cell r="G261">
            <v>15132</v>
          </cell>
          <cell r="H261" t="str">
            <v>729L32</v>
          </cell>
          <cell r="I261" t="str">
            <v>G088</v>
          </cell>
          <cell r="J261" t="str">
            <v>542231199711061429</v>
          </cell>
          <cell r="K261" t="str">
            <v>女</v>
          </cell>
          <cell r="L261">
            <v>26</v>
          </cell>
          <cell r="M261" t="str">
            <v>19971106</v>
          </cell>
          <cell r="N261" t="str">
            <v>西藏</v>
          </cell>
          <cell r="O261" t="str">
            <v>妇产科</v>
          </cell>
          <cell r="P261" t="str">
            <v>妇产科</v>
          </cell>
          <cell r="Q261">
            <v>17853139655</v>
          </cell>
          <cell r="R261">
            <v>3</v>
          </cell>
          <cell r="S261" t="str">
            <v>2021年</v>
          </cell>
          <cell r="T261" t="str">
            <v>陈云琴</v>
          </cell>
          <cell r="U261">
            <v>18926</v>
          </cell>
          <cell r="V261">
            <v>13587885180</v>
          </cell>
          <cell r="W261" t="str">
            <v>产科</v>
          </cell>
          <cell r="X261" t="str">
            <v>住院医师-外院-西藏</v>
          </cell>
        </row>
        <row r="262">
          <cell r="F262" t="str">
            <v>729L35</v>
          </cell>
          <cell r="G262">
            <v>15135</v>
          </cell>
          <cell r="H262" t="str">
            <v>729L35</v>
          </cell>
          <cell r="I262" t="str">
            <v>G091</v>
          </cell>
          <cell r="J262" t="str">
            <v>542222199803250052</v>
          </cell>
          <cell r="K262" t="str">
            <v>男</v>
          </cell>
          <cell r="L262">
            <v>25</v>
          </cell>
          <cell r="M262" t="str">
            <v>19980325</v>
          </cell>
          <cell r="N262" t="str">
            <v>西藏</v>
          </cell>
          <cell r="O262" t="str">
            <v>外科</v>
          </cell>
          <cell r="P262" t="str">
            <v>外科</v>
          </cell>
          <cell r="Q262">
            <v>17308996066</v>
          </cell>
          <cell r="R262">
            <v>3</v>
          </cell>
          <cell r="S262" t="str">
            <v>2021年</v>
          </cell>
          <cell r="T262" t="str">
            <v>陈宗静</v>
          </cell>
          <cell r="U262">
            <v>19415</v>
          </cell>
          <cell r="V262">
            <v>13706660766</v>
          </cell>
          <cell r="W262" t="str">
            <v>肝胆胰外科</v>
          </cell>
          <cell r="X262" t="str">
            <v>住院医师-外院-西藏</v>
          </cell>
        </row>
        <row r="263">
          <cell r="F263" t="str">
            <v>729L33</v>
          </cell>
          <cell r="G263">
            <v>15133</v>
          </cell>
          <cell r="H263" t="str">
            <v>729L33</v>
          </cell>
          <cell r="I263" t="str">
            <v>G089</v>
          </cell>
          <cell r="J263" t="str">
            <v>542625199509020628</v>
          </cell>
          <cell r="K263" t="str">
            <v>女</v>
          </cell>
          <cell r="L263">
            <v>28</v>
          </cell>
          <cell r="M263" t="str">
            <v>19950902</v>
          </cell>
          <cell r="N263" t="str">
            <v>西藏</v>
          </cell>
          <cell r="O263" t="str">
            <v>重症医学科</v>
          </cell>
          <cell r="P263" t="str">
            <v>重症医学科</v>
          </cell>
          <cell r="Q263">
            <v>15289189290</v>
          </cell>
          <cell r="R263">
            <v>3</v>
          </cell>
          <cell r="S263" t="str">
            <v>2021年</v>
          </cell>
          <cell r="T263" t="str">
            <v>卢颖如</v>
          </cell>
          <cell r="U263">
            <v>18602</v>
          </cell>
          <cell r="V263">
            <v>13857768811</v>
          </cell>
          <cell r="W263" t="str">
            <v>ICU</v>
          </cell>
          <cell r="X263" t="str">
            <v>住院医师-外院-西藏</v>
          </cell>
        </row>
        <row r="264">
          <cell r="F264" t="str">
            <v>7AK001</v>
          </cell>
          <cell r="G264">
            <v>-11679</v>
          </cell>
          <cell r="H264" t="str">
            <v>7AK001</v>
          </cell>
          <cell r="I264" t="str">
            <v>004</v>
          </cell>
          <cell r="J264" t="str">
            <v>330481199704245012</v>
          </cell>
          <cell r="K264" t="str">
            <v>男</v>
          </cell>
          <cell r="L264">
            <v>26</v>
          </cell>
          <cell r="M264" t="str">
            <v>19970424</v>
          </cell>
        </row>
        <row r="264">
          <cell r="O264" t="str">
            <v>康复医学科</v>
          </cell>
          <cell r="P264" t="str">
            <v>康复医学科</v>
          </cell>
          <cell r="Q264">
            <v>15957793398</v>
          </cell>
          <cell r="R264">
            <v>3</v>
          </cell>
          <cell r="S264" t="str">
            <v>2020年</v>
          </cell>
          <cell r="T264" t="str">
            <v>叶天申</v>
          </cell>
          <cell r="U264">
            <v>18932</v>
          </cell>
          <cell r="V264">
            <v>13706660570</v>
          </cell>
          <cell r="W264" t="str">
            <v>针推理疗科</v>
          </cell>
          <cell r="X264" t="str">
            <v>规培研究生</v>
          </cell>
        </row>
        <row r="265">
          <cell r="F265" t="str">
            <v>7AK397</v>
          </cell>
          <cell r="G265">
            <v>-12284</v>
          </cell>
          <cell r="H265" t="str">
            <v>7AK397</v>
          </cell>
          <cell r="I265">
            <v>1183</v>
          </cell>
          <cell r="J265" t="str">
            <v>330302199606142828</v>
          </cell>
          <cell r="K265" t="str">
            <v>女</v>
          </cell>
          <cell r="L265">
            <v>27</v>
          </cell>
          <cell r="M265" t="str">
            <v>19960614</v>
          </cell>
        </row>
        <row r="265">
          <cell r="O265" t="str">
            <v>口腔全科</v>
          </cell>
          <cell r="P265" t="str">
            <v>口腔全科</v>
          </cell>
          <cell r="Q265">
            <v>18367806102</v>
          </cell>
          <cell r="R265">
            <v>3</v>
          </cell>
          <cell r="S265" t="str">
            <v>2020年</v>
          </cell>
          <cell r="T265" t="str">
            <v>丁熙</v>
          </cell>
          <cell r="U265">
            <v>1543</v>
          </cell>
          <cell r="V265">
            <v>13857707636</v>
          </cell>
          <cell r="W265" t="str">
            <v>口腔科</v>
          </cell>
          <cell r="X265" t="str">
            <v>规培研究生</v>
          </cell>
        </row>
        <row r="266">
          <cell r="F266" t="str">
            <v>7AK394</v>
          </cell>
          <cell r="G266">
            <v>-12281</v>
          </cell>
          <cell r="H266" t="str">
            <v>7AK394</v>
          </cell>
          <cell r="I266">
            <v>1180</v>
          </cell>
          <cell r="J266" t="str">
            <v>330382199602260028</v>
          </cell>
          <cell r="K266" t="str">
            <v>女</v>
          </cell>
          <cell r="L266">
            <v>27</v>
          </cell>
          <cell r="M266" t="str">
            <v>19960226</v>
          </cell>
        </row>
        <row r="266">
          <cell r="O266" t="str">
            <v>临床病理科</v>
          </cell>
          <cell r="P266" t="str">
            <v>临床病理科</v>
          </cell>
          <cell r="Q266">
            <v>15267770795</v>
          </cell>
          <cell r="R266">
            <v>3</v>
          </cell>
          <cell r="S266" t="str">
            <v>2020年</v>
          </cell>
          <cell r="T266" t="str">
            <v>李剑敏</v>
          </cell>
          <cell r="U266">
            <v>80024</v>
          </cell>
          <cell r="V266">
            <v>13757891098</v>
          </cell>
          <cell r="W266" t="str">
            <v>病理科</v>
          </cell>
          <cell r="X266" t="str">
            <v>规培研究生</v>
          </cell>
        </row>
        <row r="267">
          <cell r="F267" t="str">
            <v>7AK009</v>
          </cell>
          <cell r="G267">
            <v>-11687</v>
          </cell>
          <cell r="H267" t="str">
            <v>7AK009</v>
          </cell>
          <cell r="I267" t="str">
            <v>043</v>
          </cell>
          <cell r="J267" t="str">
            <v>33068119970410048X</v>
          </cell>
          <cell r="K267" t="str">
            <v>女</v>
          </cell>
          <cell r="L267">
            <v>26</v>
          </cell>
          <cell r="M267" t="str">
            <v>19970410</v>
          </cell>
        </row>
        <row r="267">
          <cell r="O267" t="str">
            <v>内科</v>
          </cell>
          <cell r="P267" t="str">
            <v>内科</v>
          </cell>
          <cell r="Q267">
            <v>15868706658</v>
          </cell>
          <cell r="R267">
            <v>3</v>
          </cell>
          <cell r="S267" t="str">
            <v>2020年</v>
          </cell>
          <cell r="T267" t="str">
            <v>卢明芹</v>
          </cell>
          <cell r="U267">
            <v>19302</v>
          </cell>
          <cell r="V267">
            <v>13968761155</v>
          </cell>
          <cell r="W267" t="str">
            <v>感染科</v>
          </cell>
          <cell r="X267" t="str">
            <v>规培研究生</v>
          </cell>
        </row>
        <row r="268">
          <cell r="F268" t="str">
            <v>7AK436</v>
          </cell>
          <cell r="G268">
            <v>-12323</v>
          </cell>
          <cell r="H268" t="str">
            <v>7AK436</v>
          </cell>
        </row>
        <row r="268">
          <cell r="J268" t="str">
            <v>330328199503041825</v>
          </cell>
          <cell r="K268" t="str">
            <v>女</v>
          </cell>
          <cell r="L268">
            <v>28</v>
          </cell>
          <cell r="M268" t="str">
            <v>19950304</v>
          </cell>
        </row>
        <row r="268">
          <cell r="O268" t="str">
            <v>精神科</v>
          </cell>
          <cell r="P268" t="str">
            <v>精神科</v>
          </cell>
          <cell r="Q268">
            <v>19817583083</v>
          </cell>
          <cell r="R268">
            <v>3</v>
          </cell>
          <cell r="S268" t="str">
            <v>2020年</v>
          </cell>
          <cell r="T268" t="str">
            <v>潘景业</v>
          </cell>
          <cell r="U268">
            <v>19001</v>
          </cell>
          <cell r="V268">
            <v>13566289666</v>
          </cell>
          <cell r="W268" t="str">
            <v>党政综合办公室</v>
          </cell>
          <cell r="X268" t="str">
            <v>规培研究生</v>
          </cell>
        </row>
        <row r="269">
          <cell r="F269" t="str">
            <v>7AK439</v>
          </cell>
          <cell r="G269">
            <v>-12326</v>
          </cell>
          <cell r="H269" t="str">
            <v>7AK439</v>
          </cell>
        </row>
        <row r="269">
          <cell r="J269" t="str">
            <v>330821199705184587</v>
          </cell>
          <cell r="K269" t="str">
            <v>女</v>
          </cell>
          <cell r="L269">
            <v>26</v>
          </cell>
          <cell r="M269" t="str">
            <v>19970518</v>
          </cell>
        </row>
        <row r="269">
          <cell r="O269" t="str">
            <v>精神科</v>
          </cell>
          <cell r="P269" t="str">
            <v>精神科</v>
          </cell>
          <cell r="Q269">
            <v>13588145773</v>
          </cell>
          <cell r="R269">
            <v>3</v>
          </cell>
          <cell r="S269" t="str">
            <v>2020年</v>
          </cell>
          <cell r="T269" t="str">
            <v>潘景业</v>
          </cell>
          <cell r="U269">
            <v>19001</v>
          </cell>
          <cell r="V269">
            <v>13566289666</v>
          </cell>
          <cell r="W269" t="str">
            <v>党政综合办公室</v>
          </cell>
          <cell r="X269" t="str">
            <v>规培研究生</v>
          </cell>
        </row>
        <row r="270">
          <cell r="F270" t="str">
            <v>7AK437</v>
          </cell>
          <cell r="G270">
            <v>-12324</v>
          </cell>
          <cell r="H270" t="str">
            <v>7AK437</v>
          </cell>
        </row>
        <row r="270">
          <cell r="J270" t="str">
            <v>362204199701288440</v>
          </cell>
          <cell r="K270" t="str">
            <v>女</v>
          </cell>
          <cell r="L270">
            <v>26</v>
          </cell>
          <cell r="M270" t="str">
            <v>19970128</v>
          </cell>
        </row>
        <row r="270">
          <cell r="O270" t="str">
            <v>精神科</v>
          </cell>
          <cell r="P270" t="str">
            <v>精神科</v>
          </cell>
          <cell r="Q270">
            <v>17865207530</v>
          </cell>
          <cell r="R270">
            <v>3</v>
          </cell>
          <cell r="S270" t="str">
            <v>2020年</v>
          </cell>
          <cell r="T270" t="str">
            <v>于欣</v>
          </cell>
        </row>
        <row r="270">
          <cell r="X270" t="str">
            <v>规培研究生</v>
          </cell>
        </row>
        <row r="271">
          <cell r="F271" t="str">
            <v>7AK004</v>
          </cell>
          <cell r="G271">
            <v>-11682</v>
          </cell>
          <cell r="H271" t="str">
            <v>7AK004</v>
          </cell>
          <cell r="I271" t="str">
            <v>019</v>
          </cell>
          <cell r="J271" t="str">
            <v>331021199611201865</v>
          </cell>
          <cell r="K271" t="str">
            <v>女</v>
          </cell>
          <cell r="L271">
            <v>27</v>
          </cell>
          <cell r="M271" t="str">
            <v>19961120</v>
          </cell>
        </row>
        <row r="271">
          <cell r="O271" t="str">
            <v>内科</v>
          </cell>
          <cell r="P271" t="str">
            <v>内科</v>
          </cell>
          <cell r="Q271">
            <v>15267752955</v>
          </cell>
          <cell r="R271">
            <v>3</v>
          </cell>
          <cell r="S271" t="str">
            <v>实际2021年</v>
          </cell>
          <cell r="T271" t="str">
            <v>谷雪梅</v>
          </cell>
          <cell r="U271">
            <v>7093</v>
          </cell>
          <cell r="V271">
            <v>15858519793</v>
          </cell>
          <cell r="W271" t="str">
            <v>内分泌科</v>
          </cell>
          <cell r="X271" t="str">
            <v>规培研究生</v>
          </cell>
        </row>
        <row r="272">
          <cell r="F272" t="str">
            <v>7AK196</v>
          </cell>
          <cell r="G272">
            <v>-12082</v>
          </cell>
          <cell r="H272" t="str">
            <v>7AK196</v>
          </cell>
          <cell r="I272">
            <v>568</v>
          </cell>
          <cell r="J272" t="str">
            <v>342422199605190144</v>
          </cell>
          <cell r="K272" t="str">
            <v>女</v>
          </cell>
          <cell r="L272">
            <v>27</v>
          </cell>
          <cell r="M272" t="str">
            <v>19960519</v>
          </cell>
        </row>
        <row r="272">
          <cell r="O272" t="str">
            <v>内科</v>
          </cell>
          <cell r="P272" t="str">
            <v>内科</v>
          </cell>
          <cell r="Q272">
            <v>18267738566</v>
          </cell>
          <cell r="R272">
            <v>3</v>
          </cell>
          <cell r="S272" t="str">
            <v>2020年</v>
          </cell>
          <cell r="T272" t="str">
            <v>江松福</v>
          </cell>
          <cell r="U272">
            <v>19405</v>
          </cell>
          <cell r="V272">
            <v>15305770033</v>
          </cell>
          <cell r="W272" t="str">
            <v>血液内科</v>
          </cell>
          <cell r="X272" t="str">
            <v>规培研究生</v>
          </cell>
        </row>
        <row r="273">
          <cell r="F273" t="str">
            <v>7AM352</v>
          </cell>
          <cell r="G273">
            <v>-14078</v>
          </cell>
          <cell r="H273" t="str">
            <v>7AM352</v>
          </cell>
          <cell r="I273" t="str">
            <v>Y024</v>
          </cell>
          <cell r="J273" t="str">
            <v>339005199808034922</v>
          </cell>
          <cell r="K273" t="str">
            <v>女</v>
          </cell>
          <cell r="L273">
            <v>25</v>
          </cell>
          <cell r="M273" t="str">
            <v>19980803</v>
          </cell>
        </row>
        <row r="273">
          <cell r="O273" t="str">
            <v>外科</v>
          </cell>
          <cell r="P273" t="str">
            <v>外科</v>
          </cell>
          <cell r="Q273" t="str">
            <v>15858806881</v>
          </cell>
          <cell r="R273">
            <v>3</v>
          </cell>
          <cell r="S273" t="str">
            <v>2021年</v>
          </cell>
          <cell r="T273" t="str">
            <v>潘贻飞</v>
          </cell>
          <cell r="U273">
            <v>19010</v>
          </cell>
          <cell r="V273">
            <v>13506641535</v>
          </cell>
          <cell r="W273" t="str">
            <v>结直肠肛门外科</v>
          </cell>
          <cell r="X273" t="str">
            <v>规培研究生</v>
          </cell>
        </row>
        <row r="274">
          <cell r="F274" t="str">
            <v>7AM353</v>
          </cell>
          <cell r="G274">
            <v>-14595</v>
          </cell>
          <cell r="H274" t="str">
            <v>7AM353</v>
          </cell>
          <cell r="I274" t="str">
            <v>Y045</v>
          </cell>
          <cell r="J274" t="str">
            <v>330302199712046514</v>
          </cell>
          <cell r="K274" t="str">
            <v>男</v>
          </cell>
          <cell r="L274">
            <v>26</v>
          </cell>
          <cell r="M274" t="str">
            <v>19971204</v>
          </cell>
        </row>
        <row r="274">
          <cell r="O274" t="str">
            <v>外科</v>
          </cell>
          <cell r="P274" t="str">
            <v>外科</v>
          </cell>
          <cell r="Q274" t="str">
            <v>15888271217</v>
          </cell>
          <cell r="R274">
            <v>3</v>
          </cell>
          <cell r="S274" t="str">
            <v>2021年</v>
          </cell>
          <cell r="T274" t="str">
            <v>杨文军</v>
          </cell>
          <cell r="U274">
            <v>2607</v>
          </cell>
          <cell r="V274">
            <v>13777760038</v>
          </cell>
          <cell r="W274" t="str">
            <v>肝胆胰外科</v>
          </cell>
          <cell r="X274" t="str">
            <v>规培研究生</v>
          </cell>
        </row>
        <row r="275">
          <cell r="F275" t="str">
            <v>7AM354</v>
          </cell>
          <cell r="G275">
            <v>-14596</v>
          </cell>
          <cell r="H275" t="str">
            <v>7AM354</v>
          </cell>
          <cell r="I275" t="str">
            <v>Y066</v>
          </cell>
          <cell r="J275" t="str">
            <v>330382199705034031</v>
          </cell>
          <cell r="K275" t="str">
            <v>男</v>
          </cell>
          <cell r="L275">
            <v>26</v>
          </cell>
          <cell r="M275" t="str">
            <v>19970503</v>
          </cell>
        </row>
        <row r="275">
          <cell r="O275" t="str">
            <v>外科</v>
          </cell>
          <cell r="P275" t="str">
            <v>外科</v>
          </cell>
          <cell r="Q275">
            <v>18815015527</v>
          </cell>
          <cell r="R275">
            <v>3</v>
          </cell>
          <cell r="S275" t="str">
            <v>2021年</v>
          </cell>
          <cell r="T275" t="str">
            <v>陈钢</v>
          </cell>
          <cell r="U275">
            <v>6201</v>
          </cell>
          <cell r="V275">
            <v>13616619566</v>
          </cell>
          <cell r="W275" t="str">
            <v>肝胆外科</v>
          </cell>
          <cell r="X275" t="str">
            <v>规培研究生</v>
          </cell>
        </row>
        <row r="276">
          <cell r="F276" t="str">
            <v>7AM355</v>
          </cell>
          <cell r="G276">
            <v>-14597</v>
          </cell>
          <cell r="H276" t="str">
            <v>7AM355</v>
          </cell>
          <cell r="I276" t="str">
            <v>Y067</v>
          </cell>
          <cell r="J276" t="str">
            <v>330226199805100028</v>
          </cell>
          <cell r="K276" t="str">
            <v>女</v>
          </cell>
          <cell r="L276">
            <v>25</v>
          </cell>
          <cell r="M276" t="str">
            <v>19980510</v>
          </cell>
        </row>
        <row r="276">
          <cell r="O276" t="str">
            <v>妇产科</v>
          </cell>
          <cell r="P276" t="str">
            <v>妇产科</v>
          </cell>
          <cell r="Q276" t="str">
            <v>15336668227</v>
          </cell>
          <cell r="R276">
            <v>3</v>
          </cell>
          <cell r="S276" t="str">
            <v>2021年</v>
          </cell>
          <cell r="T276" t="str">
            <v>张玉阳</v>
          </cell>
          <cell r="U276">
            <v>1687</v>
          </cell>
          <cell r="V276">
            <v>13857793652</v>
          </cell>
          <cell r="W276" t="str">
            <v>妇科</v>
          </cell>
          <cell r="X276" t="str">
            <v>规培研究生</v>
          </cell>
        </row>
        <row r="277">
          <cell r="F277" t="str">
            <v>7AM356</v>
          </cell>
          <cell r="G277">
            <v>-14598</v>
          </cell>
          <cell r="H277" t="str">
            <v>7AM356</v>
          </cell>
          <cell r="I277" t="str">
            <v>Y068</v>
          </cell>
          <cell r="J277" t="str">
            <v>339005199708154919</v>
          </cell>
          <cell r="K277" t="str">
            <v>男</v>
          </cell>
          <cell r="L277">
            <v>26</v>
          </cell>
          <cell r="M277" t="str">
            <v>19970815</v>
          </cell>
        </row>
        <row r="277">
          <cell r="O277" t="str">
            <v>内科</v>
          </cell>
          <cell r="P277" t="str">
            <v>内科</v>
          </cell>
          <cell r="Q277" t="str">
            <v>15858880972</v>
          </cell>
          <cell r="R277">
            <v>3</v>
          </cell>
          <cell r="S277" t="str">
            <v>2021年</v>
          </cell>
          <cell r="T277" t="str">
            <v>卢明芹</v>
          </cell>
          <cell r="U277">
            <v>19302</v>
          </cell>
          <cell r="V277">
            <v>13968761155</v>
          </cell>
          <cell r="W277" t="str">
            <v>感染科</v>
          </cell>
          <cell r="X277" t="str">
            <v>规培研究生</v>
          </cell>
        </row>
        <row r="278">
          <cell r="F278" t="str">
            <v>7AM357</v>
          </cell>
          <cell r="G278">
            <v>-14599</v>
          </cell>
          <cell r="H278" t="str">
            <v>7AM357</v>
          </cell>
          <cell r="I278" t="str">
            <v>Y069</v>
          </cell>
          <cell r="J278" t="str">
            <v>330225199711282872</v>
          </cell>
          <cell r="K278" t="str">
            <v>男</v>
          </cell>
          <cell r="L278">
            <v>26</v>
          </cell>
          <cell r="M278" t="str">
            <v>19971128</v>
          </cell>
        </row>
        <row r="278">
          <cell r="O278" t="str">
            <v>内科</v>
          </cell>
          <cell r="P278" t="str">
            <v>内科</v>
          </cell>
          <cell r="Q278" t="str">
            <v>18042334213</v>
          </cell>
          <cell r="R278">
            <v>3</v>
          </cell>
          <cell r="S278" t="str">
            <v>2021年</v>
          </cell>
          <cell r="T278" t="str">
            <v>陈彦凡</v>
          </cell>
          <cell r="U278">
            <v>19459</v>
          </cell>
          <cell r="V278">
            <v>13600666600</v>
          </cell>
          <cell r="W278" t="str">
            <v>呼吸与危重症医学科科科</v>
          </cell>
          <cell r="X278" t="str">
            <v>规培研究生</v>
          </cell>
        </row>
        <row r="279">
          <cell r="F279" t="str">
            <v>7AM358</v>
          </cell>
          <cell r="G279">
            <v>-14600</v>
          </cell>
          <cell r="H279" t="str">
            <v>7AM358</v>
          </cell>
          <cell r="I279" t="str">
            <v>Y070</v>
          </cell>
          <cell r="J279" t="str">
            <v>330382199803110026</v>
          </cell>
          <cell r="K279" t="str">
            <v>女</v>
          </cell>
          <cell r="L279">
            <v>25</v>
          </cell>
          <cell r="M279" t="str">
            <v>19980311</v>
          </cell>
        </row>
        <row r="279">
          <cell r="O279" t="str">
            <v>妇产科</v>
          </cell>
          <cell r="P279" t="str">
            <v>妇产科</v>
          </cell>
          <cell r="Q279" t="str">
            <v>15867756278</v>
          </cell>
          <cell r="R279">
            <v>3</v>
          </cell>
          <cell r="S279" t="str">
            <v>2021年</v>
          </cell>
          <cell r="T279" t="str">
            <v>朱华</v>
          </cell>
          <cell r="U279">
            <v>858</v>
          </cell>
          <cell r="V279">
            <v>13505777090</v>
          </cell>
          <cell r="W279" t="str">
            <v>妇科</v>
          </cell>
          <cell r="X279" t="str">
            <v>规培研究生</v>
          </cell>
        </row>
        <row r="280">
          <cell r="F280" t="str">
            <v>7AM359</v>
          </cell>
          <cell r="G280">
            <v>-14601</v>
          </cell>
          <cell r="H280" t="str">
            <v>7AM359</v>
          </cell>
          <cell r="I280" t="str">
            <v>Y071</v>
          </cell>
          <cell r="J280" t="str">
            <v>33072619980803131X</v>
          </cell>
          <cell r="K280" t="str">
            <v>男</v>
          </cell>
          <cell r="L280">
            <v>25</v>
          </cell>
          <cell r="M280" t="str">
            <v>19980803</v>
          </cell>
        </row>
        <row r="280">
          <cell r="O280" t="str">
            <v>外科（心胸外科）</v>
          </cell>
          <cell r="P280" t="str">
            <v>外科</v>
          </cell>
          <cell r="Q280" t="str">
            <v>15858880351</v>
          </cell>
          <cell r="R280">
            <v>3</v>
          </cell>
          <cell r="S280" t="str">
            <v>2021年</v>
          </cell>
          <cell r="T280" t="str">
            <v>刘瑜</v>
          </cell>
          <cell r="U280">
            <v>1657</v>
          </cell>
          <cell r="V280">
            <v>13868884232</v>
          </cell>
          <cell r="W280" t="str">
            <v>胸外科</v>
          </cell>
          <cell r="X280" t="str">
            <v>规培研究生</v>
          </cell>
        </row>
        <row r="281">
          <cell r="F281" t="str">
            <v>7AM360</v>
          </cell>
          <cell r="G281">
            <v>-14602</v>
          </cell>
          <cell r="H281" t="str">
            <v>7AM360</v>
          </cell>
          <cell r="I281" t="str">
            <v>Y072</v>
          </cell>
          <cell r="J281" t="str">
            <v>33068119970924305X</v>
          </cell>
          <cell r="K281" t="str">
            <v>男</v>
          </cell>
          <cell r="L281">
            <v>26</v>
          </cell>
          <cell r="M281" t="str">
            <v>19970924</v>
          </cell>
        </row>
        <row r="281">
          <cell r="O281" t="str">
            <v>外科</v>
          </cell>
          <cell r="P281" t="str">
            <v>外科</v>
          </cell>
          <cell r="Q281" t="str">
            <v>18358545532</v>
          </cell>
          <cell r="R281">
            <v>3</v>
          </cell>
          <cell r="S281" t="str">
            <v>2021年</v>
          </cell>
          <cell r="T281" t="str">
            <v>陈笑雷</v>
          </cell>
          <cell r="U281">
            <v>18810</v>
          </cell>
          <cell r="V281">
            <v>13968875558</v>
          </cell>
          <cell r="W281" t="str">
            <v>胃肠外科</v>
          </cell>
          <cell r="X281" t="str">
            <v>规培研究生</v>
          </cell>
        </row>
        <row r="282">
          <cell r="F282" t="str">
            <v>7AM361</v>
          </cell>
          <cell r="G282">
            <v>-14603</v>
          </cell>
          <cell r="H282" t="str">
            <v>7AM361</v>
          </cell>
          <cell r="I282" t="str">
            <v>Y073</v>
          </cell>
          <cell r="J282" t="str">
            <v>330302199810192427</v>
          </cell>
          <cell r="K282" t="str">
            <v>女</v>
          </cell>
          <cell r="L282">
            <v>25</v>
          </cell>
          <cell r="M282" t="str">
            <v>19981019</v>
          </cell>
        </row>
        <row r="282">
          <cell r="O282" t="str">
            <v>神经内科</v>
          </cell>
          <cell r="P282" t="str">
            <v>神经内科</v>
          </cell>
          <cell r="Q282" t="str">
            <v>15168751168</v>
          </cell>
          <cell r="R282">
            <v>3</v>
          </cell>
          <cell r="S282" t="str">
            <v>2021年</v>
          </cell>
          <cell r="T282" t="str">
            <v>徐惠琴</v>
          </cell>
          <cell r="U282">
            <v>19502</v>
          </cell>
          <cell r="V282">
            <v>13858806368</v>
          </cell>
          <cell r="W282" t="str">
            <v>神经内科</v>
          </cell>
          <cell r="X282" t="str">
            <v>规培研究生</v>
          </cell>
        </row>
        <row r="283">
          <cell r="F283" t="str">
            <v>7AM362</v>
          </cell>
          <cell r="G283">
            <v>-14604</v>
          </cell>
          <cell r="H283" t="str">
            <v>7AM362</v>
          </cell>
          <cell r="I283" t="str">
            <v>Y074</v>
          </cell>
          <cell r="J283" t="str">
            <v>330825199805205619</v>
          </cell>
          <cell r="K283" t="str">
            <v>男</v>
          </cell>
          <cell r="L283">
            <v>25</v>
          </cell>
          <cell r="M283" t="str">
            <v>19980520</v>
          </cell>
        </row>
        <row r="283">
          <cell r="O283" t="str">
            <v>外科（泌尿外科）</v>
          </cell>
          <cell r="P283" t="str">
            <v>外科</v>
          </cell>
          <cell r="Q283" t="str">
            <v>15888276838</v>
          </cell>
          <cell r="R283">
            <v>3</v>
          </cell>
          <cell r="S283" t="str">
            <v>2021年</v>
          </cell>
          <cell r="T283" t="str">
            <v>江海红</v>
          </cell>
          <cell r="U283">
            <v>10915</v>
          </cell>
          <cell r="V283">
            <v>15067859986</v>
          </cell>
          <cell r="W283" t="str">
            <v>泌尿外科</v>
          </cell>
          <cell r="X283" t="str">
            <v>规培研究生</v>
          </cell>
        </row>
        <row r="284">
          <cell r="F284" t="str">
            <v>7AM363</v>
          </cell>
          <cell r="G284">
            <v>-14605</v>
          </cell>
          <cell r="H284" t="str">
            <v>7AM363</v>
          </cell>
          <cell r="I284" t="str">
            <v>Y075</v>
          </cell>
          <cell r="J284" t="str">
            <v>330302199712296521</v>
          </cell>
          <cell r="K284" t="str">
            <v>女</v>
          </cell>
          <cell r="L284">
            <v>26</v>
          </cell>
          <cell r="M284" t="str">
            <v>19971229</v>
          </cell>
        </row>
        <row r="284">
          <cell r="O284" t="str">
            <v>康复医学科</v>
          </cell>
          <cell r="P284" t="str">
            <v>康复医学科</v>
          </cell>
          <cell r="Q284" t="str">
            <v>15968783878</v>
          </cell>
          <cell r="R284">
            <v>3</v>
          </cell>
          <cell r="S284" t="str">
            <v>2021年</v>
          </cell>
          <cell r="T284" t="str">
            <v>叶天申</v>
          </cell>
          <cell r="U284">
            <v>18932</v>
          </cell>
          <cell r="V284">
            <v>13706660570</v>
          </cell>
          <cell r="W284" t="str">
            <v>针推理疗科</v>
          </cell>
          <cell r="X284" t="str">
            <v>规培研究生</v>
          </cell>
        </row>
        <row r="285">
          <cell r="F285" t="str">
            <v>7AM364</v>
          </cell>
          <cell r="G285">
            <v>-14606</v>
          </cell>
          <cell r="H285" t="str">
            <v>7AM364</v>
          </cell>
          <cell r="I285" t="str">
            <v>Y076</v>
          </cell>
          <cell r="J285" t="str">
            <v>331082199803133513</v>
          </cell>
          <cell r="K285" t="str">
            <v>男</v>
          </cell>
          <cell r="L285">
            <v>25</v>
          </cell>
          <cell r="M285" t="str">
            <v>19980313</v>
          </cell>
        </row>
        <row r="285">
          <cell r="O285" t="str">
            <v>外科</v>
          </cell>
          <cell r="P285" t="str">
            <v>外科</v>
          </cell>
          <cell r="Q285" t="str">
            <v>13858862053</v>
          </cell>
          <cell r="R285">
            <v>3</v>
          </cell>
          <cell r="S285" t="str">
            <v>2021年</v>
          </cell>
          <cell r="T285" t="str">
            <v>韩少良</v>
          </cell>
          <cell r="U285">
            <v>2067</v>
          </cell>
          <cell r="V285">
            <v>13738342465</v>
          </cell>
          <cell r="W285" t="str">
            <v>胃肠外科</v>
          </cell>
          <cell r="X285" t="str">
            <v>规培研究生</v>
          </cell>
        </row>
        <row r="286">
          <cell r="F286" t="str">
            <v>7AM365</v>
          </cell>
          <cell r="G286">
            <v>-14607</v>
          </cell>
          <cell r="H286" t="str">
            <v>7AM365</v>
          </cell>
          <cell r="I286" t="str">
            <v>Y077</v>
          </cell>
          <cell r="J286" t="str">
            <v>330381199805122542</v>
          </cell>
          <cell r="K286" t="str">
            <v>女</v>
          </cell>
          <cell r="L286">
            <v>25</v>
          </cell>
          <cell r="M286" t="str">
            <v>19980512</v>
          </cell>
        </row>
        <row r="286">
          <cell r="O286" t="str">
            <v>儿科</v>
          </cell>
          <cell r="P286" t="str">
            <v>儿科</v>
          </cell>
          <cell r="Q286">
            <v>15057731698</v>
          </cell>
          <cell r="R286">
            <v>3</v>
          </cell>
          <cell r="S286" t="str">
            <v>2021年</v>
          </cell>
          <cell r="T286" t="str">
            <v>王丹</v>
          </cell>
          <cell r="U286">
            <v>18847</v>
          </cell>
          <cell r="V286">
            <v>13968873700</v>
          </cell>
          <cell r="W286" t="str">
            <v>儿科</v>
          </cell>
          <cell r="X286" t="str">
            <v>规培研究生</v>
          </cell>
        </row>
        <row r="287">
          <cell r="F287" t="str">
            <v>7AM366</v>
          </cell>
          <cell r="G287">
            <v>-14608</v>
          </cell>
          <cell r="H287" t="str">
            <v>7AM366</v>
          </cell>
          <cell r="I287" t="str">
            <v>Y078</v>
          </cell>
          <cell r="J287" t="str">
            <v>330483199710025617</v>
          </cell>
          <cell r="K287" t="str">
            <v>男</v>
          </cell>
          <cell r="L287">
            <v>26</v>
          </cell>
          <cell r="M287" t="str">
            <v>19971002</v>
          </cell>
        </row>
        <row r="287">
          <cell r="O287" t="str">
            <v>外科</v>
          </cell>
          <cell r="P287" t="str">
            <v>外科</v>
          </cell>
          <cell r="Q287">
            <v>15258725553</v>
          </cell>
          <cell r="R287">
            <v>3</v>
          </cell>
          <cell r="S287" t="str">
            <v>2021年</v>
          </cell>
          <cell r="T287" t="str">
            <v>俞富祥</v>
          </cell>
          <cell r="U287">
            <v>3806</v>
          </cell>
          <cell r="V287">
            <v>13868407480</v>
          </cell>
          <cell r="W287" t="str">
            <v>肝胆胰外科</v>
          </cell>
          <cell r="X287" t="str">
            <v>规培研究生</v>
          </cell>
        </row>
        <row r="288">
          <cell r="F288" t="str">
            <v>7AM367</v>
          </cell>
          <cell r="G288">
            <v>-14609</v>
          </cell>
          <cell r="H288" t="str">
            <v>7AM367</v>
          </cell>
          <cell r="I288" t="str">
            <v>Y079</v>
          </cell>
          <cell r="J288" t="str">
            <v>330226199803300069</v>
          </cell>
          <cell r="K288" t="str">
            <v>女</v>
          </cell>
          <cell r="L288">
            <v>25</v>
          </cell>
          <cell r="M288" t="str">
            <v>19980330</v>
          </cell>
        </row>
        <row r="288">
          <cell r="O288" t="str">
            <v>内科</v>
          </cell>
          <cell r="P288" t="str">
            <v>内科</v>
          </cell>
          <cell r="Q288" t="str">
            <v>15727819669</v>
          </cell>
          <cell r="R288">
            <v>3</v>
          </cell>
          <cell r="S288" t="str">
            <v>2021年</v>
          </cell>
          <cell r="T288" t="str">
            <v>陈坛辀</v>
          </cell>
          <cell r="U288">
            <v>5704</v>
          </cell>
          <cell r="V288">
            <v>13706661269</v>
          </cell>
          <cell r="W288" t="str">
            <v>消化内科</v>
          </cell>
          <cell r="X288" t="str">
            <v>规培研究生</v>
          </cell>
        </row>
        <row r="289">
          <cell r="F289" t="str">
            <v>7AM368</v>
          </cell>
          <cell r="G289">
            <v>-14610</v>
          </cell>
          <cell r="H289" t="str">
            <v>7AM368</v>
          </cell>
          <cell r="I289" t="str">
            <v>Y080</v>
          </cell>
          <cell r="J289" t="str">
            <v>330211199803110017</v>
          </cell>
          <cell r="K289" t="str">
            <v>男</v>
          </cell>
          <cell r="L289">
            <v>25</v>
          </cell>
          <cell r="M289" t="str">
            <v>19980311</v>
          </cell>
        </row>
        <row r="289">
          <cell r="O289" t="str">
            <v>外科</v>
          </cell>
          <cell r="P289" t="str">
            <v>外科</v>
          </cell>
          <cell r="Q289" t="str">
            <v>19817582366</v>
          </cell>
          <cell r="R289">
            <v>3</v>
          </cell>
          <cell r="S289" t="str">
            <v>2021年</v>
          </cell>
          <cell r="T289" t="str">
            <v>陈祥建</v>
          </cell>
          <cell r="U289">
            <v>19907</v>
          </cell>
          <cell r="V289">
            <v>13706661796</v>
          </cell>
          <cell r="W289" t="str">
            <v>创伤外科(急诊外科）</v>
          </cell>
          <cell r="X289" t="str">
            <v>规培研究生</v>
          </cell>
        </row>
        <row r="290">
          <cell r="F290" t="str">
            <v>7AM369</v>
          </cell>
          <cell r="G290">
            <v>-14611</v>
          </cell>
          <cell r="H290" t="str">
            <v>7AM369</v>
          </cell>
          <cell r="I290" t="str">
            <v>Y081</v>
          </cell>
          <cell r="J290" t="str">
            <v>330322199803233628</v>
          </cell>
          <cell r="K290" t="str">
            <v>女</v>
          </cell>
          <cell r="L290">
            <v>25</v>
          </cell>
          <cell r="M290" t="str">
            <v>19980323</v>
          </cell>
        </row>
        <row r="290">
          <cell r="O290" t="str">
            <v>内科</v>
          </cell>
          <cell r="P290" t="str">
            <v>内科</v>
          </cell>
          <cell r="Q290" t="str">
            <v>15258096768</v>
          </cell>
          <cell r="R290">
            <v>3</v>
          </cell>
          <cell r="S290" t="str">
            <v>2021年</v>
          </cell>
          <cell r="T290" t="str">
            <v>陈朝生</v>
          </cell>
          <cell r="U290">
            <v>2486</v>
          </cell>
          <cell r="V290">
            <v>13857756102</v>
          </cell>
          <cell r="W290" t="str">
            <v>肾内科</v>
          </cell>
          <cell r="X290" t="str">
            <v>规培研究生</v>
          </cell>
        </row>
        <row r="291">
          <cell r="F291" t="str">
            <v>7AM370</v>
          </cell>
          <cell r="G291">
            <v>-14612</v>
          </cell>
          <cell r="H291" t="str">
            <v>7AM370</v>
          </cell>
          <cell r="I291" t="str">
            <v>Y082</v>
          </cell>
          <cell r="J291" t="str">
            <v>330381199807240913</v>
          </cell>
          <cell r="K291" t="str">
            <v>男</v>
          </cell>
          <cell r="L291">
            <v>25</v>
          </cell>
          <cell r="M291" t="str">
            <v>19980724</v>
          </cell>
        </row>
        <row r="291">
          <cell r="O291" t="str">
            <v>内科</v>
          </cell>
          <cell r="P291" t="str">
            <v>内科</v>
          </cell>
          <cell r="Q291" t="str">
            <v>15906495332</v>
          </cell>
          <cell r="R291">
            <v>3</v>
          </cell>
          <cell r="S291" t="str">
            <v>2021年</v>
          </cell>
          <cell r="T291" t="str">
            <v>俞富军</v>
          </cell>
          <cell r="U291">
            <v>2617</v>
          </cell>
          <cell r="V291">
            <v>13858871942</v>
          </cell>
          <cell r="W291" t="str">
            <v>消化内科</v>
          </cell>
          <cell r="X291" t="str">
            <v>规培研究生</v>
          </cell>
        </row>
        <row r="292">
          <cell r="F292" t="str">
            <v>7AM371</v>
          </cell>
          <cell r="G292">
            <v>-14613</v>
          </cell>
          <cell r="H292" t="str">
            <v>7AM371</v>
          </cell>
          <cell r="I292" t="str">
            <v>Y083</v>
          </cell>
          <cell r="J292" t="str">
            <v>330421199807150060</v>
          </cell>
          <cell r="K292" t="str">
            <v>女</v>
          </cell>
          <cell r="L292">
            <v>25</v>
          </cell>
          <cell r="M292" t="str">
            <v>19980715</v>
          </cell>
        </row>
        <row r="292">
          <cell r="O292" t="str">
            <v>外科</v>
          </cell>
          <cell r="P292" t="str">
            <v>外科</v>
          </cell>
          <cell r="Q292" t="str">
            <v>18815013259</v>
          </cell>
          <cell r="R292">
            <v>3</v>
          </cell>
          <cell r="S292" t="str">
            <v>2021年</v>
          </cell>
          <cell r="T292" t="str">
            <v>郭贵龙</v>
          </cell>
          <cell r="U292">
            <v>2609</v>
          </cell>
          <cell r="V292">
            <v>13867709361</v>
          </cell>
          <cell r="W292" t="str">
            <v>乳腺外科</v>
          </cell>
          <cell r="X292" t="str">
            <v>规培研究生</v>
          </cell>
        </row>
        <row r="293">
          <cell r="F293" t="str">
            <v>7AM372</v>
          </cell>
          <cell r="G293">
            <v>-14614</v>
          </cell>
          <cell r="H293" t="str">
            <v>7AM372</v>
          </cell>
          <cell r="I293" t="str">
            <v>Y084</v>
          </cell>
          <cell r="J293" t="str">
            <v>339005199712192627</v>
          </cell>
          <cell r="K293" t="str">
            <v>女</v>
          </cell>
          <cell r="L293">
            <v>26</v>
          </cell>
          <cell r="M293" t="str">
            <v>19971219</v>
          </cell>
        </row>
        <row r="293">
          <cell r="O293" t="str">
            <v>妇产科</v>
          </cell>
          <cell r="P293" t="str">
            <v>妇产科</v>
          </cell>
          <cell r="Q293" t="str">
            <v>15868507188</v>
          </cell>
          <cell r="R293">
            <v>3</v>
          </cell>
          <cell r="S293" t="str">
            <v>2021年</v>
          </cell>
          <cell r="T293" t="str">
            <v>金利栩</v>
          </cell>
          <cell r="U293">
            <v>19908</v>
          </cell>
          <cell r="V293">
            <v>13676581895</v>
          </cell>
          <cell r="W293" t="str">
            <v>产科</v>
          </cell>
          <cell r="X293" t="str">
            <v>规培研究生</v>
          </cell>
        </row>
        <row r="294">
          <cell r="F294" t="str">
            <v>7AM373</v>
          </cell>
          <cell r="G294">
            <v>-14615</v>
          </cell>
          <cell r="H294" t="str">
            <v>7AM373</v>
          </cell>
          <cell r="I294" t="str">
            <v>Y085</v>
          </cell>
          <cell r="J294" t="str">
            <v>330124199802073716</v>
          </cell>
          <cell r="K294" t="str">
            <v>男</v>
          </cell>
          <cell r="L294">
            <v>25</v>
          </cell>
          <cell r="M294" t="str">
            <v>19980207</v>
          </cell>
        </row>
        <row r="294">
          <cell r="O294" t="str">
            <v>外科</v>
          </cell>
          <cell r="P294" t="str">
            <v>外科</v>
          </cell>
          <cell r="Q294" t="str">
            <v>15888279912</v>
          </cell>
          <cell r="R294">
            <v>3</v>
          </cell>
          <cell r="S294" t="str">
            <v>2021年</v>
          </cell>
          <cell r="T294" t="str">
            <v>李绍堂</v>
          </cell>
          <cell r="U294">
            <v>8673</v>
          </cell>
          <cell r="V294">
            <v>18815039766</v>
          </cell>
          <cell r="W294" t="str">
            <v>结直肠肛门外科</v>
          </cell>
          <cell r="X294" t="str">
            <v>规培研究生</v>
          </cell>
        </row>
        <row r="295">
          <cell r="F295" t="str">
            <v>7AM374</v>
          </cell>
          <cell r="G295">
            <v>-14616</v>
          </cell>
          <cell r="H295" t="str">
            <v>7AM374</v>
          </cell>
          <cell r="I295" t="str">
            <v>Y086</v>
          </cell>
          <cell r="J295" t="str">
            <v>330481199804201228</v>
          </cell>
          <cell r="K295" t="str">
            <v>女</v>
          </cell>
          <cell r="L295">
            <v>25</v>
          </cell>
          <cell r="M295" t="str">
            <v>19980420</v>
          </cell>
        </row>
        <row r="295">
          <cell r="O295" t="str">
            <v>内科</v>
          </cell>
          <cell r="P295" t="str">
            <v>内科</v>
          </cell>
          <cell r="Q295" t="str">
            <v>15858583598</v>
          </cell>
          <cell r="R295">
            <v>3</v>
          </cell>
          <cell r="S295" t="str">
            <v>2021年</v>
          </cell>
          <cell r="T295" t="str">
            <v>苏震</v>
          </cell>
          <cell r="U295">
            <v>19205</v>
          </cell>
          <cell r="V295">
            <v>13738309187</v>
          </cell>
          <cell r="W295" t="str">
            <v>肾内科</v>
          </cell>
          <cell r="X295" t="str">
            <v>规培研究生</v>
          </cell>
        </row>
        <row r="296">
          <cell r="F296" t="str">
            <v>7AM375</v>
          </cell>
          <cell r="G296">
            <v>-14617</v>
          </cell>
          <cell r="H296" t="str">
            <v>7AM375</v>
          </cell>
          <cell r="I296" t="str">
            <v>Y087</v>
          </cell>
          <cell r="J296" t="str">
            <v>33100419980111183X</v>
          </cell>
          <cell r="K296" t="str">
            <v>男</v>
          </cell>
          <cell r="L296">
            <v>25</v>
          </cell>
          <cell r="M296" t="str">
            <v>19980111</v>
          </cell>
        </row>
        <row r="296">
          <cell r="O296" t="str">
            <v>外科</v>
          </cell>
          <cell r="P296" t="str">
            <v>外科</v>
          </cell>
          <cell r="Q296" t="str">
            <v>15858701198</v>
          </cell>
          <cell r="R296">
            <v>3</v>
          </cell>
          <cell r="S296" t="str">
            <v>2021年</v>
          </cell>
          <cell r="T296" t="str">
            <v>王瓯晨</v>
          </cell>
          <cell r="U296">
            <v>19871</v>
          </cell>
          <cell r="V296">
            <v>13957706099</v>
          </cell>
          <cell r="W296" t="str">
            <v>乳腺外科</v>
          </cell>
          <cell r="X296" t="str">
            <v>规培研究生</v>
          </cell>
        </row>
        <row r="297">
          <cell r="F297" t="str">
            <v>7AM376</v>
          </cell>
          <cell r="G297">
            <v>-14618</v>
          </cell>
          <cell r="H297" t="str">
            <v>7AM376</v>
          </cell>
          <cell r="I297" t="str">
            <v>Y088</v>
          </cell>
          <cell r="J297" t="str">
            <v>332525199711176322</v>
          </cell>
          <cell r="K297" t="str">
            <v>女</v>
          </cell>
          <cell r="L297">
            <v>26</v>
          </cell>
          <cell r="M297" t="str">
            <v>19971117</v>
          </cell>
        </row>
        <row r="297">
          <cell r="O297" t="str">
            <v>内科</v>
          </cell>
          <cell r="P297" t="str">
            <v>内科</v>
          </cell>
          <cell r="Q297" t="str">
            <v>15888271113</v>
          </cell>
          <cell r="R297">
            <v>3</v>
          </cell>
          <cell r="S297" t="str">
            <v>2021年</v>
          </cell>
          <cell r="T297" t="str">
            <v>李玉苹</v>
          </cell>
          <cell r="U297">
            <v>18906</v>
          </cell>
          <cell r="V297">
            <v>13587600968</v>
          </cell>
          <cell r="W297" t="str">
            <v>呼吸与危重症医学科科科</v>
          </cell>
          <cell r="X297" t="str">
            <v>规培研究生</v>
          </cell>
        </row>
        <row r="298">
          <cell r="F298" t="str">
            <v>7AM377</v>
          </cell>
          <cell r="G298">
            <v>-14619</v>
          </cell>
          <cell r="H298" t="str">
            <v>7AM377</v>
          </cell>
          <cell r="I298" t="str">
            <v>Y089</v>
          </cell>
          <cell r="J298" t="str">
            <v>332527199803096840</v>
          </cell>
          <cell r="K298" t="str">
            <v>女</v>
          </cell>
          <cell r="L298">
            <v>25</v>
          </cell>
          <cell r="M298" t="str">
            <v>19980309</v>
          </cell>
        </row>
        <row r="298">
          <cell r="O298" t="str">
            <v>放射肿瘤科</v>
          </cell>
          <cell r="P298" t="str">
            <v>放射肿瘤科</v>
          </cell>
          <cell r="Q298">
            <v>15868097870</v>
          </cell>
          <cell r="R298">
            <v>3</v>
          </cell>
          <cell r="S298" t="str">
            <v>2021年</v>
          </cell>
          <cell r="T298" t="str">
            <v>苏华芳</v>
          </cell>
          <cell r="U298">
            <v>5669</v>
          </cell>
          <cell r="V298">
            <v>13587648231</v>
          </cell>
          <cell r="W298" t="str">
            <v>放疗中心</v>
          </cell>
          <cell r="X298" t="str">
            <v>规培研究生</v>
          </cell>
        </row>
        <row r="299">
          <cell r="F299" t="str">
            <v>7AM378</v>
          </cell>
          <cell r="G299">
            <v>-14620</v>
          </cell>
          <cell r="H299" t="str">
            <v>7AM378</v>
          </cell>
          <cell r="I299" t="str">
            <v>Y106</v>
          </cell>
          <cell r="J299" t="str">
            <v>371081199710023420</v>
          </cell>
          <cell r="K299" t="str">
            <v>女</v>
          </cell>
          <cell r="L299">
            <v>26</v>
          </cell>
          <cell r="M299" t="str">
            <v>19971002</v>
          </cell>
        </row>
        <row r="299">
          <cell r="O299" t="str">
            <v>外科</v>
          </cell>
          <cell r="P299" t="str">
            <v>外科</v>
          </cell>
          <cell r="Q299">
            <v>15267753178</v>
          </cell>
          <cell r="R299">
            <v>3</v>
          </cell>
          <cell r="S299" t="str">
            <v>2021年</v>
          </cell>
          <cell r="T299" t="str">
            <v>瞿金妙</v>
          </cell>
          <cell r="U299">
            <v>1549</v>
          </cell>
          <cell r="V299">
            <v>13600665968</v>
          </cell>
          <cell r="W299" t="str">
            <v>甲状腺外科</v>
          </cell>
          <cell r="X299" t="str">
            <v>规培研究生</v>
          </cell>
        </row>
        <row r="300">
          <cell r="F300" t="str">
            <v>7AM379</v>
          </cell>
          <cell r="G300">
            <v>-14621</v>
          </cell>
          <cell r="H300" t="str">
            <v>7AM379</v>
          </cell>
          <cell r="I300" t="str">
            <v>Y107</v>
          </cell>
          <cell r="J300" t="str">
            <v>330481199709112438</v>
          </cell>
          <cell r="K300" t="str">
            <v>男</v>
          </cell>
          <cell r="L300">
            <v>26</v>
          </cell>
          <cell r="M300" t="str">
            <v>19970911</v>
          </cell>
        </row>
        <row r="300">
          <cell r="O300" t="str">
            <v>内科</v>
          </cell>
          <cell r="P300" t="str">
            <v>内科</v>
          </cell>
          <cell r="Q300" t="str">
            <v>13857730293</v>
          </cell>
          <cell r="R300">
            <v>3</v>
          </cell>
          <cell r="S300" t="str">
            <v>2021年</v>
          </cell>
          <cell r="T300" t="str">
            <v>黄伟剑</v>
          </cell>
          <cell r="U300">
            <v>18404</v>
          </cell>
          <cell r="V300">
            <v>13806691086</v>
          </cell>
          <cell r="W300" t="str">
            <v>心血管内科</v>
          </cell>
          <cell r="X300" t="str">
            <v>规培研究生</v>
          </cell>
        </row>
        <row r="301">
          <cell r="F301" t="str">
            <v>7AM380</v>
          </cell>
          <cell r="G301">
            <v>-14622</v>
          </cell>
          <cell r="H301" t="str">
            <v>7AM380</v>
          </cell>
          <cell r="I301" t="str">
            <v>Y108</v>
          </cell>
          <cell r="J301" t="str">
            <v>370283199804241026</v>
          </cell>
          <cell r="K301" t="str">
            <v>女</v>
          </cell>
          <cell r="L301">
            <v>25</v>
          </cell>
          <cell r="M301" t="str">
            <v>19980424</v>
          </cell>
        </row>
        <row r="301">
          <cell r="O301" t="str">
            <v>超声医学科</v>
          </cell>
          <cell r="P301" t="str">
            <v>超声医学科</v>
          </cell>
          <cell r="Q301" t="str">
            <v>15868095898</v>
          </cell>
          <cell r="R301">
            <v>3</v>
          </cell>
          <cell r="S301" t="str">
            <v>2021年</v>
          </cell>
          <cell r="T301" t="str">
            <v>陈斌</v>
          </cell>
          <cell r="U301">
            <v>5119</v>
          </cell>
          <cell r="V301">
            <v>13857720293</v>
          </cell>
          <cell r="W301" t="str">
            <v>超声科</v>
          </cell>
          <cell r="X301" t="str">
            <v>规培研究生</v>
          </cell>
        </row>
        <row r="302">
          <cell r="F302" t="str">
            <v>7AM381</v>
          </cell>
          <cell r="G302">
            <v>-14623</v>
          </cell>
          <cell r="H302" t="str">
            <v>7AM381</v>
          </cell>
          <cell r="I302" t="str">
            <v>Y109</v>
          </cell>
          <cell r="J302" t="str">
            <v>412822199712146210</v>
          </cell>
          <cell r="K302" t="str">
            <v>男</v>
          </cell>
          <cell r="L302">
            <v>26</v>
          </cell>
          <cell r="M302" t="str">
            <v>19971214</v>
          </cell>
        </row>
        <row r="302">
          <cell r="O302" t="str">
            <v>耳鼻咽喉科</v>
          </cell>
          <cell r="P302" t="str">
            <v>耳鼻咽喉科</v>
          </cell>
          <cell r="Q302" t="str">
            <v>15858836819</v>
          </cell>
          <cell r="R302">
            <v>3</v>
          </cell>
          <cell r="S302" t="str">
            <v>2021年</v>
          </cell>
          <cell r="T302" t="str">
            <v>黄益灯</v>
          </cell>
          <cell r="U302">
            <v>12345</v>
          </cell>
          <cell r="V302">
            <v>13676747881</v>
          </cell>
          <cell r="W302" t="str">
            <v>耳鼻咽喉科</v>
          </cell>
          <cell r="X302" t="str">
            <v>规培研究生</v>
          </cell>
        </row>
        <row r="303">
          <cell r="F303" t="str">
            <v>7AM382</v>
          </cell>
          <cell r="G303">
            <v>-14624</v>
          </cell>
          <cell r="H303" t="str">
            <v>7AM382</v>
          </cell>
          <cell r="I303" t="str">
            <v>Y110</v>
          </cell>
          <cell r="J303" t="str">
            <v>371502199811080311</v>
          </cell>
          <cell r="K303" t="str">
            <v>男</v>
          </cell>
          <cell r="L303">
            <v>25</v>
          </cell>
          <cell r="M303" t="str">
            <v>19981108</v>
          </cell>
        </row>
        <row r="303">
          <cell r="O303" t="str">
            <v>外科（整形科）</v>
          </cell>
          <cell r="P303" t="str">
            <v>外科</v>
          </cell>
          <cell r="Q303">
            <v>15858839573</v>
          </cell>
          <cell r="R303">
            <v>3</v>
          </cell>
          <cell r="S303" t="str">
            <v>2021年</v>
          </cell>
          <cell r="T303" t="str">
            <v>李翅翅</v>
          </cell>
          <cell r="U303">
            <v>9916</v>
          </cell>
          <cell r="V303">
            <v>18334458848</v>
          </cell>
          <cell r="W303" t="str">
            <v>整形科</v>
          </cell>
          <cell r="X303" t="str">
            <v>规培研究生</v>
          </cell>
        </row>
        <row r="304">
          <cell r="F304" t="str">
            <v>7AM383</v>
          </cell>
          <cell r="G304">
            <v>-14625</v>
          </cell>
          <cell r="H304" t="str">
            <v>7AM383</v>
          </cell>
          <cell r="I304" t="str">
            <v>Y111</v>
          </cell>
          <cell r="J304" t="str">
            <v>412702199708308116</v>
          </cell>
          <cell r="K304" t="str">
            <v>男</v>
          </cell>
          <cell r="L304">
            <v>26</v>
          </cell>
          <cell r="M304" t="str">
            <v>19970830</v>
          </cell>
        </row>
        <row r="304">
          <cell r="O304" t="str">
            <v>外科（烧伤）</v>
          </cell>
          <cell r="P304" t="str">
            <v>外科</v>
          </cell>
          <cell r="Q304">
            <v>15058305878</v>
          </cell>
          <cell r="R304">
            <v>3</v>
          </cell>
          <cell r="S304" t="str">
            <v>2021年</v>
          </cell>
          <cell r="T304" t="str">
            <v>刘政军</v>
          </cell>
          <cell r="U304">
            <v>5180</v>
          </cell>
          <cell r="V304">
            <v>13777798095</v>
          </cell>
          <cell r="W304" t="str">
            <v>烧伤·伤口中心</v>
          </cell>
          <cell r="X304" t="str">
            <v>规培研究生</v>
          </cell>
        </row>
        <row r="305">
          <cell r="F305" t="str">
            <v>7AM384</v>
          </cell>
          <cell r="G305">
            <v>-14626</v>
          </cell>
          <cell r="H305" t="str">
            <v>7AM384</v>
          </cell>
          <cell r="I305" t="str">
            <v>Y112</v>
          </cell>
          <cell r="J305" t="str">
            <v>310226199712151826</v>
          </cell>
          <cell r="K305" t="str">
            <v>女</v>
          </cell>
          <cell r="L305">
            <v>26</v>
          </cell>
          <cell r="M305" t="str">
            <v>19971215</v>
          </cell>
        </row>
        <row r="305">
          <cell r="O305" t="str">
            <v>妇产科</v>
          </cell>
          <cell r="P305" t="str">
            <v>妇产科</v>
          </cell>
          <cell r="Q305" t="str">
            <v>15267750908</v>
          </cell>
          <cell r="R305">
            <v>3</v>
          </cell>
          <cell r="S305" t="str">
            <v>2021年</v>
          </cell>
          <cell r="T305" t="str">
            <v>郑飞云2</v>
          </cell>
          <cell r="U305">
            <v>68001</v>
          </cell>
          <cell r="V305">
            <v>13706661062</v>
          </cell>
          <cell r="W305" t="str">
            <v>妇科</v>
          </cell>
          <cell r="X305" t="str">
            <v>规培研究生</v>
          </cell>
        </row>
        <row r="306">
          <cell r="F306" t="str">
            <v>7AM385</v>
          </cell>
          <cell r="G306">
            <v>-14627</v>
          </cell>
          <cell r="H306" t="str">
            <v>7AM385</v>
          </cell>
          <cell r="I306" t="str">
            <v>Y113</v>
          </cell>
          <cell r="J306" t="str">
            <v>330183199708164312</v>
          </cell>
          <cell r="K306" t="str">
            <v>男</v>
          </cell>
          <cell r="L306">
            <v>26</v>
          </cell>
          <cell r="M306" t="str">
            <v>19970816</v>
          </cell>
        </row>
        <row r="306">
          <cell r="O306" t="str">
            <v>外科</v>
          </cell>
          <cell r="P306" t="str">
            <v>外科</v>
          </cell>
          <cell r="Q306">
            <v>15268538599</v>
          </cell>
          <cell r="R306">
            <v>3</v>
          </cell>
          <cell r="S306" t="str">
            <v>2021年</v>
          </cell>
          <cell r="T306" t="str">
            <v>左志贵</v>
          </cell>
          <cell r="U306">
            <v>3817</v>
          </cell>
          <cell r="V306">
            <v>13676761752</v>
          </cell>
          <cell r="W306" t="str">
            <v>结直肠肛门外科</v>
          </cell>
          <cell r="X306" t="str">
            <v>规培研究生</v>
          </cell>
        </row>
        <row r="307">
          <cell r="F307" t="str">
            <v>7AM386</v>
          </cell>
          <cell r="G307">
            <v>-14628</v>
          </cell>
          <cell r="H307" t="str">
            <v>7AM386</v>
          </cell>
          <cell r="I307" t="str">
            <v>Y114</v>
          </cell>
          <cell r="J307" t="str">
            <v>33028219981205151X</v>
          </cell>
          <cell r="K307" t="str">
            <v>男</v>
          </cell>
          <cell r="L307">
            <v>25</v>
          </cell>
          <cell r="M307" t="str">
            <v>19981205</v>
          </cell>
        </row>
        <row r="307">
          <cell r="O307" t="str">
            <v>外科</v>
          </cell>
          <cell r="P307" t="str">
            <v>外科</v>
          </cell>
          <cell r="Q307" t="str">
            <v>15167739768</v>
          </cell>
          <cell r="R307">
            <v>3</v>
          </cell>
          <cell r="S307" t="str">
            <v>2021年</v>
          </cell>
          <cell r="T307" t="str">
            <v>叶乐驰</v>
          </cell>
          <cell r="U307">
            <v>9910</v>
          </cell>
          <cell r="V307">
            <v>13868803676</v>
          </cell>
          <cell r="W307" t="str">
            <v>结直肠肛门外科</v>
          </cell>
          <cell r="X307" t="str">
            <v>规培研究生</v>
          </cell>
        </row>
        <row r="308">
          <cell r="F308" t="str">
            <v>7AM387</v>
          </cell>
          <cell r="G308">
            <v>-14629</v>
          </cell>
          <cell r="H308" t="str">
            <v>7AM387</v>
          </cell>
          <cell r="I308" t="str">
            <v>Y115</v>
          </cell>
          <cell r="J308" t="str">
            <v>330726199801280321</v>
          </cell>
          <cell r="K308" t="str">
            <v>女</v>
          </cell>
          <cell r="L308">
            <v>25</v>
          </cell>
          <cell r="M308" t="str">
            <v>19980128</v>
          </cell>
        </row>
        <row r="308">
          <cell r="O308" t="str">
            <v>内科</v>
          </cell>
          <cell r="P308" t="str">
            <v>内科</v>
          </cell>
          <cell r="Q308" t="str">
            <v>13858863193</v>
          </cell>
          <cell r="R308">
            <v>3</v>
          </cell>
          <cell r="S308" t="str">
            <v>2021年</v>
          </cell>
          <cell r="T308" t="str">
            <v>王晓冰</v>
          </cell>
          <cell r="U308">
            <v>4953</v>
          </cell>
          <cell r="V308">
            <v>13858877790</v>
          </cell>
          <cell r="W308" t="str">
            <v>风湿免疫科</v>
          </cell>
          <cell r="X308" t="str">
            <v>规培研究生</v>
          </cell>
        </row>
        <row r="309">
          <cell r="F309" t="str">
            <v>7AM388</v>
          </cell>
          <cell r="G309">
            <v>-14630</v>
          </cell>
          <cell r="H309" t="str">
            <v>7AM388</v>
          </cell>
          <cell r="I309" t="str">
            <v>Y116</v>
          </cell>
          <cell r="J309" t="str">
            <v>331082199809288575</v>
          </cell>
          <cell r="K309" t="str">
            <v>男</v>
          </cell>
          <cell r="L309">
            <v>25</v>
          </cell>
          <cell r="M309" t="str">
            <v>19980928</v>
          </cell>
        </row>
        <row r="309">
          <cell r="O309" t="str">
            <v>内科</v>
          </cell>
          <cell r="P309" t="str">
            <v>内科</v>
          </cell>
          <cell r="Q309" t="str">
            <v>13566289202</v>
          </cell>
          <cell r="R309">
            <v>3</v>
          </cell>
          <cell r="S309" t="str">
            <v>2021年</v>
          </cell>
          <cell r="T309" t="str">
            <v>周浩</v>
          </cell>
          <cell r="U309">
            <v>1545</v>
          </cell>
          <cell r="V309">
            <v>13968801939</v>
          </cell>
          <cell r="W309" t="str">
            <v>心血管内科</v>
          </cell>
          <cell r="X309" t="str">
            <v>规培研究生</v>
          </cell>
        </row>
        <row r="310">
          <cell r="F310" t="str">
            <v>7AM389</v>
          </cell>
          <cell r="G310">
            <v>-14631</v>
          </cell>
          <cell r="H310" t="str">
            <v>7AM389</v>
          </cell>
          <cell r="I310" t="str">
            <v>Y117</v>
          </cell>
          <cell r="J310" t="str">
            <v>330183199708144311</v>
          </cell>
          <cell r="K310" t="str">
            <v>男</v>
          </cell>
          <cell r="L310">
            <v>26</v>
          </cell>
          <cell r="M310" t="str">
            <v>19970814</v>
          </cell>
        </row>
        <row r="310">
          <cell r="O310" t="str">
            <v>内科</v>
          </cell>
          <cell r="P310" t="str">
            <v>内科</v>
          </cell>
          <cell r="Q310">
            <v>15968767638</v>
          </cell>
          <cell r="R310">
            <v>3</v>
          </cell>
          <cell r="S310" t="str">
            <v>2021年</v>
          </cell>
          <cell r="T310" t="str">
            <v>李玉苹</v>
          </cell>
          <cell r="U310">
            <v>18906</v>
          </cell>
          <cell r="V310">
            <v>13587600968</v>
          </cell>
          <cell r="W310" t="str">
            <v>呼吸与危重症医学科科科</v>
          </cell>
          <cell r="X310" t="str">
            <v>规培研究生</v>
          </cell>
        </row>
        <row r="311">
          <cell r="F311" t="str">
            <v>7AM390</v>
          </cell>
          <cell r="G311">
            <v>-14632</v>
          </cell>
          <cell r="H311" t="str">
            <v>7AM390</v>
          </cell>
          <cell r="I311" t="str">
            <v>Y118</v>
          </cell>
          <cell r="J311" t="str">
            <v>330281199709253328</v>
          </cell>
          <cell r="K311" t="str">
            <v>女</v>
          </cell>
          <cell r="L311">
            <v>26</v>
          </cell>
          <cell r="M311" t="str">
            <v>19970925</v>
          </cell>
        </row>
        <row r="311">
          <cell r="O311" t="str">
            <v>内科</v>
          </cell>
          <cell r="P311" t="str">
            <v>内科</v>
          </cell>
          <cell r="Q311" t="str">
            <v>15858839370</v>
          </cell>
          <cell r="R311">
            <v>3</v>
          </cell>
          <cell r="S311" t="str">
            <v>2021年</v>
          </cell>
          <cell r="T311" t="str">
            <v>俞康</v>
          </cell>
          <cell r="U311">
            <v>18308</v>
          </cell>
          <cell r="V311">
            <v>13806681379</v>
          </cell>
          <cell r="W311" t="str">
            <v>血液内科</v>
          </cell>
          <cell r="X311" t="str">
            <v>规培研究生</v>
          </cell>
        </row>
        <row r="312">
          <cell r="F312" t="str">
            <v>7AM391</v>
          </cell>
          <cell r="G312">
            <v>-14633</v>
          </cell>
          <cell r="H312" t="str">
            <v>7AM391</v>
          </cell>
          <cell r="I312" t="str">
            <v>Y119</v>
          </cell>
          <cell r="J312" t="str">
            <v>330324199804191012</v>
          </cell>
          <cell r="K312" t="str">
            <v>男</v>
          </cell>
          <cell r="L312">
            <v>25</v>
          </cell>
          <cell r="M312" t="str">
            <v>19980419</v>
          </cell>
        </row>
        <row r="312">
          <cell r="O312" t="str">
            <v>内科</v>
          </cell>
          <cell r="P312" t="str">
            <v>内科</v>
          </cell>
          <cell r="Q312">
            <v>13656519327</v>
          </cell>
          <cell r="R312">
            <v>3</v>
          </cell>
          <cell r="S312" t="str">
            <v>2021年</v>
          </cell>
          <cell r="T312" t="str">
            <v>黄伟剑</v>
          </cell>
          <cell r="U312">
            <v>18404</v>
          </cell>
          <cell r="V312">
            <v>13806691086</v>
          </cell>
          <cell r="W312" t="str">
            <v>心血管内科</v>
          </cell>
          <cell r="X312" t="str">
            <v>规培研究生</v>
          </cell>
        </row>
        <row r="313">
          <cell r="F313" t="str">
            <v>7AM392</v>
          </cell>
          <cell r="G313">
            <v>-14634</v>
          </cell>
          <cell r="H313" t="str">
            <v>7AM392</v>
          </cell>
          <cell r="I313" t="str">
            <v>Y121</v>
          </cell>
          <cell r="J313" t="str">
            <v>411521199904068380</v>
          </cell>
          <cell r="K313" t="str">
            <v>女</v>
          </cell>
          <cell r="L313">
            <v>24</v>
          </cell>
          <cell r="M313" t="str">
            <v>19990406</v>
          </cell>
        </row>
        <row r="313">
          <cell r="O313" t="str">
            <v>内科</v>
          </cell>
          <cell r="P313" t="str">
            <v>内科</v>
          </cell>
          <cell r="Q313" t="str">
            <v>18815015579</v>
          </cell>
          <cell r="R313">
            <v>3</v>
          </cell>
          <cell r="S313" t="str">
            <v>2021年</v>
          </cell>
          <cell r="T313" t="str">
            <v>黄晓颖</v>
          </cell>
          <cell r="U313">
            <v>1566</v>
          </cell>
          <cell r="V313">
            <v>13819711719</v>
          </cell>
          <cell r="W313" t="str">
            <v>党政综合办公室</v>
          </cell>
          <cell r="X313" t="str">
            <v>规培研究生</v>
          </cell>
        </row>
        <row r="314">
          <cell r="F314" t="str">
            <v>7AM393</v>
          </cell>
          <cell r="G314">
            <v>-14635</v>
          </cell>
          <cell r="H314" t="str">
            <v>7AM393</v>
          </cell>
          <cell r="I314" t="str">
            <v>Y122</v>
          </cell>
          <cell r="J314" t="str">
            <v>33100319980618007X</v>
          </cell>
          <cell r="K314" t="str">
            <v>男</v>
          </cell>
          <cell r="L314">
            <v>25</v>
          </cell>
          <cell r="M314" t="str">
            <v>19980618</v>
          </cell>
        </row>
        <row r="314">
          <cell r="O314" t="str">
            <v>外科（心胸外科）</v>
          </cell>
          <cell r="P314" t="str">
            <v>外科</v>
          </cell>
          <cell r="Q314" t="str">
            <v>15057722318</v>
          </cell>
          <cell r="R314">
            <v>3</v>
          </cell>
          <cell r="S314" t="str">
            <v>2021年</v>
          </cell>
          <cell r="T314" t="str">
            <v>王珏1</v>
          </cell>
          <cell r="U314">
            <v>215</v>
          </cell>
          <cell r="V314">
            <v>13626535668</v>
          </cell>
          <cell r="W314" t="str">
            <v>心脏外科</v>
          </cell>
          <cell r="X314" t="str">
            <v>规培研究生</v>
          </cell>
        </row>
        <row r="315">
          <cell r="F315" t="str">
            <v>7AM394</v>
          </cell>
          <cell r="G315">
            <v>-14636</v>
          </cell>
          <cell r="H315" t="str">
            <v>7AM394</v>
          </cell>
          <cell r="I315" t="str">
            <v>Y123</v>
          </cell>
          <cell r="J315" t="str">
            <v>330184199807145041</v>
          </cell>
          <cell r="K315" t="str">
            <v>女</v>
          </cell>
          <cell r="L315">
            <v>25</v>
          </cell>
          <cell r="M315" t="str">
            <v>19980714</v>
          </cell>
        </row>
        <row r="315">
          <cell r="O315" t="str">
            <v>内科</v>
          </cell>
          <cell r="P315" t="str">
            <v>内科</v>
          </cell>
          <cell r="Q315" t="str">
            <v>13858860133</v>
          </cell>
          <cell r="R315">
            <v>3</v>
          </cell>
          <cell r="S315" t="str">
            <v>2021年</v>
          </cell>
          <cell r="T315" t="str">
            <v>吴小丽</v>
          </cell>
          <cell r="U315">
            <v>201</v>
          </cell>
          <cell r="V315">
            <v>13706660933</v>
          </cell>
          <cell r="W315" t="str">
            <v>消化内科</v>
          </cell>
          <cell r="X315" t="str">
            <v>规培研究生</v>
          </cell>
        </row>
        <row r="316">
          <cell r="F316" t="str">
            <v>7AM395</v>
          </cell>
          <cell r="G316">
            <v>-14637</v>
          </cell>
          <cell r="H316" t="str">
            <v>7AM395</v>
          </cell>
          <cell r="I316" t="str">
            <v>Y124</v>
          </cell>
          <cell r="J316" t="str">
            <v>331003199803280024</v>
          </cell>
          <cell r="K316" t="str">
            <v>女</v>
          </cell>
          <cell r="L316">
            <v>25</v>
          </cell>
          <cell r="M316" t="str">
            <v>19980328</v>
          </cell>
        </row>
        <row r="316">
          <cell r="O316" t="str">
            <v>内科</v>
          </cell>
          <cell r="P316" t="str">
            <v>内科</v>
          </cell>
          <cell r="Q316" t="str">
            <v>15858839365</v>
          </cell>
          <cell r="R316">
            <v>3</v>
          </cell>
          <cell r="S316" t="str">
            <v>2021年</v>
          </cell>
          <cell r="T316" t="str">
            <v>马泳泳</v>
          </cell>
          <cell r="U316">
            <v>4547</v>
          </cell>
          <cell r="V316">
            <v>13566281793</v>
          </cell>
          <cell r="W316" t="str">
            <v>血液内科</v>
          </cell>
          <cell r="X316" t="str">
            <v>规培研究生</v>
          </cell>
        </row>
        <row r="317">
          <cell r="F317" t="str">
            <v>7AM397</v>
          </cell>
          <cell r="G317">
            <v>-14639</v>
          </cell>
          <cell r="H317" t="str">
            <v>7AM397</v>
          </cell>
          <cell r="I317" t="str">
            <v>Y126</v>
          </cell>
          <cell r="J317" t="str">
            <v>330281199810153823</v>
          </cell>
          <cell r="K317" t="str">
            <v>女</v>
          </cell>
          <cell r="L317">
            <v>25</v>
          </cell>
          <cell r="M317" t="str">
            <v>19981015</v>
          </cell>
        </row>
        <row r="317">
          <cell r="O317" t="str">
            <v>妇产科</v>
          </cell>
          <cell r="P317" t="str">
            <v>妇产科</v>
          </cell>
          <cell r="Q317" t="str">
            <v>15968767628</v>
          </cell>
          <cell r="R317">
            <v>3</v>
          </cell>
          <cell r="S317" t="str">
            <v>2021年</v>
          </cell>
          <cell r="T317" t="str">
            <v>胡燕</v>
          </cell>
          <cell r="U317">
            <v>19318</v>
          </cell>
          <cell r="V317">
            <v>13806696807</v>
          </cell>
          <cell r="W317" t="str">
            <v>妇科</v>
          </cell>
          <cell r="X317" t="str">
            <v>规培研究生</v>
          </cell>
        </row>
        <row r="318">
          <cell r="F318" t="str">
            <v>7AM398</v>
          </cell>
          <cell r="G318">
            <v>-14640</v>
          </cell>
          <cell r="H318" t="str">
            <v>7AM398</v>
          </cell>
          <cell r="I318" t="str">
            <v>Y127</v>
          </cell>
          <cell r="J318" t="str">
            <v>330722199809264558</v>
          </cell>
          <cell r="K318" t="str">
            <v>男</v>
          </cell>
          <cell r="L318">
            <v>25</v>
          </cell>
          <cell r="M318" t="str">
            <v>19980926</v>
          </cell>
        </row>
        <row r="318">
          <cell r="O318" t="str">
            <v>内科</v>
          </cell>
          <cell r="P318" t="str">
            <v>内科</v>
          </cell>
          <cell r="Q318" t="str">
            <v>15258063558</v>
          </cell>
          <cell r="R318">
            <v>3</v>
          </cell>
          <cell r="S318" t="str">
            <v>2021年</v>
          </cell>
          <cell r="T318" t="str">
            <v>黄智铭</v>
          </cell>
          <cell r="U318">
            <v>18701</v>
          </cell>
          <cell r="V318">
            <v>13706658620</v>
          </cell>
          <cell r="W318" t="str">
            <v>消化内科</v>
          </cell>
          <cell r="X318" t="str">
            <v>规培研究生</v>
          </cell>
        </row>
        <row r="319">
          <cell r="F319" t="str">
            <v>7AM399</v>
          </cell>
          <cell r="G319">
            <v>-14641</v>
          </cell>
          <cell r="H319" t="str">
            <v>7AM399</v>
          </cell>
          <cell r="I319" t="str">
            <v>Y128</v>
          </cell>
          <cell r="J319" t="str">
            <v>331081199804223020</v>
          </cell>
          <cell r="K319" t="str">
            <v>女</v>
          </cell>
          <cell r="L319">
            <v>25</v>
          </cell>
          <cell r="M319" t="str">
            <v>19980422</v>
          </cell>
        </row>
        <row r="319">
          <cell r="O319" t="str">
            <v>妇产科</v>
          </cell>
          <cell r="P319" t="str">
            <v>妇产科</v>
          </cell>
          <cell r="Q319" t="str">
            <v>15258091221</v>
          </cell>
          <cell r="R319">
            <v>3</v>
          </cell>
          <cell r="S319" t="str">
            <v>2021年</v>
          </cell>
          <cell r="T319" t="str">
            <v>颜笑健</v>
          </cell>
          <cell r="U319">
            <v>19716</v>
          </cell>
          <cell r="V319">
            <v>13968891620</v>
          </cell>
          <cell r="W319" t="str">
            <v>妇科</v>
          </cell>
          <cell r="X319" t="str">
            <v>规培研究生</v>
          </cell>
        </row>
        <row r="320">
          <cell r="F320" t="str">
            <v>7AM400</v>
          </cell>
          <cell r="G320">
            <v>-14642</v>
          </cell>
          <cell r="H320" t="str">
            <v>7AM400</v>
          </cell>
          <cell r="I320" t="str">
            <v>Y129</v>
          </cell>
          <cell r="J320" t="str">
            <v>330724199805070329</v>
          </cell>
          <cell r="K320" t="str">
            <v>女</v>
          </cell>
          <cell r="L320">
            <v>25</v>
          </cell>
          <cell r="M320" t="str">
            <v>19980507</v>
          </cell>
        </row>
        <row r="320">
          <cell r="O320" t="str">
            <v>内科</v>
          </cell>
          <cell r="P320" t="str">
            <v>内科</v>
          </cell>
          <cell r="Q320" t="str">
            <v>15168751868</v>
          </cell>
          <cell r="R320">
            <v>3</v>
          </cell>
          <cell r="S320" t="str">
            <v>2021年</v>
          </cell>
          <cell r="T320" t="str">
            <v>朱小春</v>
          </cell>
          <cell r="U320">
            <v>18501</v>
          </cell>
          <cell r="V320">
            <v>13705881616</v>
          </cell>
          <cell r="W320" t="str">
            <v>风湿免疫科</v>
          </cell>
          <cell r="X320" t="str">
            <v>规培研究生</v>
          </cell>
        </row>
        <row r="321">
          <cell r="F321" t="str">
            <v>7AM402</v>
          </cell>
          <cell r="G321">
            <v>-14644</v>
          </cell>
          <cell r="H321" t="str">
            <v>7AM402</v>
          </cell>
          <cell r="I321" t="str">
            <v>Y131</v>
          </cell>
          <cell r="J321" t="str">
            <v>330682199711264411</v>
          </cell>
          <cell r="K321" t="str">
            <v>男</v>
          </cell>
          <cell r="L321">
            <v>26</v>
          </cell>
          <cell r="M321" t="str">
            <v>19971126</v>
          </cell>
        </row>
        <row r="321">
          <cell r="O321" t="str">
            <v>内科</v>
          </cell>
          <cell r="P321" t="str">
            <v>内科</v>
          </cell>
          <cell r="Q321" t="str">
            <v>15868503068</v>
          </cell>
          <cell r="R321">
            <v>3</v>
          </cell>
          <cell r="S321" t="str">
            <v>2021年</v>
          </cell>
          <cell r="T321" t="str">
            <v>王晓冰</v>
          </cell>
          <cell r="U321">
            <v>4953</v>
          </cell>
          <cell r="V321">
            <v>13858877790</v>
          </cell>
          <cell r="W321" t="str">
            <v>风湿免疫科</v>
          </cell>
          <cell r="X321" t="str">
            <v>规培研究生</v>
          </cell>
        </row>
        <row r="322">
          <cell r="F322" t="str">
            <v>7AM403</v>
          </cell>
          <cell r="G322">
            <v>-14645</v>
          </cell>
          <cell r="H322" t="str">
            <v>7AM403</v>
          </cell>
          <cell r="I322" t="str">
            <v>Y132</v>
          </cell>
          <cell r="J322" t="str">
            <v>330903199708240612</v>
          </cell>
          <cell r="K322" t="str">
            <v>男</v>
          </cell>
          <cell r="L322">
            <v>26</v>
          </cell>
          <cell r="M322" t="str">
            <v>19970824</v>
          </cell>
        </row>
        <row r="322">
          <cell r="O322" t="str">
            <v>外科（心胸外科）</v>
          </cell>
          <cell r="P322" t="str">
            <v>外科</v>
          </cell>
          <cell r="Q322" t="str">
            <v>15968702898</v>
          </cell>
          <cell r="R322">
            <v>3</v>
          </cell>
          <cell r="S322" t="str">
            <v>2021年</v>
          </cell>
          <cell r="T322" t="str">
            <v>程德志</v>
          </cell>
          <cell r="U322">
            <v>857</v>
          </cell>
          <cell r="V322">
            <v>13857790922</v>
          </cell>
          <cell r="W322" t="str">
            <v>胸外科</v>
          </cell>
          <cell r="X322" t="str">
            <v>规培研究生</v>
          </cell>
        </row>
        <row r="323">
          <cell r="F323" t="str">
            <v>7AM404</v>
          </cell>
          <cell r="G323">
            <v>-14646</v>
          </cell>
          <cell r="H323" t="str">
            <v>7AM404</v>
          </cell>
          <cell r="I323" t="str">
            <v>Y133</v>
          </cell>
          <cell r="J323" t="str">
            <v>331002199801270010</v>
          </cell>
          <cell r="K323" t="str">
            <v>男</v>
          </cell>
          <cell r="L323">
            <v>25</v>
          </cell>
          <cell r="M323" t="str">
            <v>19980127</v>
          </cell>
        </row>
        <row r="323">
          <cell r="O323" t="str">
            <v>外科（心胸外科）</v>
          </cell>
          <cell r="P323" t="str">
            <v>外科</v>
          </cell>
          <cell r="Q323">
            <v>15968766718</v>
          </cell>
          <cell r="R323">
            <v>3</v>
          </cell>
          <cell r="S323" t="str">
            <v>2021年</v>
          </cell>
          <cell r="T323" t="str">
            <v>林晓铭</v>
          </cell>
          <cell r="U323">
            <v>2636</v>
          </cell>
          <cell r="V323">
            <v>13777784940</v>
          </cell>
          <cell r="W323" t="str">
            <v>胸外科</v>
          </cell>
          <cell r="X323" t="str">
            <v>规培研究生</v>
          </cell>
        </row>
        <row r="324">
          <cell r="F324" t="str">
            <v>7AM405</v>
          </cell>
          <cell r="G324">
            <v>-14647</v>
          </cell>
          <cell r="H324" t="str">
            <v>7AM405</v>
          </cell>
          <cell r="I324" t="str">
            <v>Y134</v>
          </cell>
          <cell r="J324" t="str">
            <v>33032419980501021X</v>
          </cell>
          <cell r="K324" t="str">
            <v>男</v>
          </cell>
          <cell r="L324">
            <v>25</v>
          </cell>
          <cell r="M324" t="str">
            <v>19980501</v>
          </cell>
        </row>
        <row r="324">
          <cell r="O324" t="str">
            <v>外科（整形科）</v>
          </cell>
          <cell r="P324" t="str">
            <v>外科</v>
          </cell>
          <cell r="Q324" t="str">
            <v>15858837265</v>
          </cell>
          <cell r="R324">
            <v>3</v>
          </cell>
          <cell r="S324" t="str">
            <v>2021年</v>
          </cell>
          <cell r="T324" t="str">
            <v>李力群</v>
          </cell>
          <cell r="U324">
            <v>19417</v>
          </cell>
          <cell r="V324">
            <v>13706664412</v>
          </cell>
          <cell r="W324" t="str">
            <v>整形科</v>
          </cell>
          <cell r="X324" t="str">
            <v>规培研究生</v>
          </cell>
        </row>
        <row r="325">
          <cell r="F325" t="str">
            <v>7AM406</v>
          </cell>
          <cell r="G325">
            <v>-14648</v>
          </cell>
          <cell r="H325" t="str">
            <v>7AM406</v>
          </cell>
          <cell r="I325" t="str">
            <v>Y135</v>
          </cell>
          <cell r="J325" t="str">
            <v>330324199806100065</v>
          </cell>
          <cell r="K325" t="str">
            <v>女</v>
          </cell>
          <cell r="L325">
            <v>25</v>
          </cell>
          <cell r="M325" t="str">
            <v>19980610</v>
          </cell>
        </row>
        <row r="325">
          <cell r="O325" t="str">
            <v>内科</v>
          </cell>
          <cell r="P325" t="str">
            <v>内科</v>
          </cell>
          <cell r="Q325">
            <v>15868716808</v>
          </cell>
          <cell r="R325">
            <v>3</v>
          </cell>
          <cell r="S325" t="str">
            <v>2021年</v>
          </cell>
          <cell r="T325" t="str">
            <v>黄智铭</v>
          </cell>
          <cell r="U325">
            <v>18701</v>
          </cell>
          <cell r="V325">
            <v>13706658620</v>
          </cell>
          <cell r="W325" t="str">
            <v>消化内科</v>
          </cell>
          <cell r="X325" t="str">
            <v>规培研究生</v>
          </cell>
        </row>
        <row r="326">
          <cell r="F326" t="str">
            <v>7AM407</v>
          </cell>
          <cell r="G326">
            <v>-14649</v>
          </cell>
          <cell r="H326" t="str">
            <v>7AM407</v>
          </cell>
          <cell r="I326" t="str">
            <v>Y136</v>
          </cell>
          <cell r="J326" t="str">
            <v>532329199710310026</v>
          </cell>
          <cell r="K326" t="str">
            <v>女</v>
          </cell>
          <cell r="L326">
            <v>26</v>
          </cell>
          <cell r="M326" t="str">
            <v>19971031</v>
          </cell>
        </row>
        <row r="326">
          <cell r="O326" t="str">
            <v>内科</v>
          </cell>
          <cell r="P326" t="str">
            <v>内科</v>
          </cell>
          <cell r="Q326" t="str">
            <v>15868096979</v>
          </cell>
          <cell r="R326">
            <v>3</v>
          </cell>
          <cell r="S326" t="str">
            <v>2021年</v>
          </cell>
          <cell r="T326" t="str">
            <v>吴金明</v>
          </cell>
          <cell r="U326">
            <v>1544</v>
          </cell>
          <cell r="V326">
            <v>13587694167</v>
          </cell>
          <cell r="W326" t="str">
            <v>消化内科</v>
          </cell>
          <cell r="X326" t="str">
            <v>规培研究生</v>
          </cell>
        </row>
        <row r="327">
          <cell r="F327" t="str">
            <v>7AM408</v>
          </cell>
          <cell r="G327">
            <v>-14650</v>
          </cell>
          <cell r="H327" t="str">
            <v>7AM408</v>
          </cell>
          <cell r="I327" t="str">
            <v>Y137</v>
          </cell>
          <cell r="J327" t="str">
            <v>360423199812274218</v>
          </cell>
          <cell r="K327" t="str">
            <v>男</v>
          </cell>
          <cell r="L327">
            <v>25</v>
          </cell>
          <cell r="M327" t="str">
            <v>19981227</v>
          </cell>
        </row>
        <row r="327">
          <cell r="O327" t="str">
            <v>神经内科</v>
          </cell>
          <cell r="P327" t="str">
            <v>神经内科</v>
          </cell>
          <cell r="Q327" t="str">
            <v>15968709078</v>
          </cell>
          <cell r="R327">
            <v>3</v>
          </cell>
          <cell r="S327" t="str">
            <v>2021年</v>
          </cell>
          <cell r="T327" t="str">
            <v>徐惠琴</v>
          </cell>
          <cell r="U327">
            <v>19502</v>
          </cell>
          <cell r="V327">
            <v>13858806368</v>
          </cell>
          <cell r="W327" t="str">
            <v>神经内科</v>
          </cell>
          <cell r="X327" t="str">
            <v>规培研究生</v>
          </cell>
        </row>
        <row r="328">
          <cell r="F328" t="str">
            <v>7AM409</v>
          </cell>
          <cell r="G328">
            <v>-14651</v>
          </cell>
          <cell r="H328" t="str">
            <v>7AM409</v>
          </cell>
          <cell r="I328" t="str">
            <v>Y138</v>
          </cell>
          <cell r="J328" t="str">
            <v>433101199612031015</v>
          </cell>
          <cell r="K328" t="str">
            <v>男</v>
          </cell>
          <cell r="L328">
            <v>27</v>
          </cell>
          <cell r="M328" t="str">
            <v>19961203</v>
          </cell>
        </row>
        <row r="328">
          <cell r="O328" t="str">
            <v>外科（泌尿外科）</v>
          </cell>
          <cell r="P328" t="str">
            <v>外科</v>
          </cell>
          <cell r="Q328" t="str">
            <v>15968761068</v>
          </cell>
          <cell r="R328">
            <v>3</v>
          </cell>
          <cell r="S328" t="str">
            <v>2021年</v>
          </cell>
          <cell r="T328" t="str">
            <v>吴存造</v>
          </cell>
          <cell r="U328">
            <v>2639</v>
          </cell>
          <cell r="V328">
            <v>13566258800</v>
          </cell>
          <cell r="W328" t="str">
            <v>泌尿外科</v>
          </cell>
          <cell r="X328" t="str">
            <v>规培研究生</v>
          </cell>
        </row>
        <row r="329">
          <cell r="F329" t="str">
            <v>7AM411</v>
          </cell>
          <cell r="G329">
            <v>-14653</v>
          </cell>
          <cell r="H329" t="str">
            <v>7AM411</v>
          </cell>
          <cell r="I329" t="str">
            <v>Y140</v>
          </cell>
          <cell r="J329" t="str">
            <v>350321199711303331</v>
          </cell>
          <cell r="K329" t="str">
            <v>男</v>
          </cell>
          <cell r="L329">
            <v>26</v>
          </cell>
          <cell r="M329" t="str">
            <v>19971130</v>
          </cell>
        </row>
        <row r="329">
          <cell r="O329" t="str">
            <v>骨科</v>
          </cell>
          <cell r="P329" t="str">
            <v>骨科</v>
          </cell>
          <cell r="Q329" t="str">
            <v>13858873797</v>
          </cell>
          <cell r="R329">
            <v>3</v>
          </cell>
          <cell r="S329" t="str">
            <v>2021年</v>
          </cell>
          <cell r="T329" t="str">
            <v>滕红林</v>
          </cell>
          <cell r="U329">
            <v>19607</v>
          </cell>
          <cell r="V329">
            <v>13587688135</v>
          </cell>
          <cell r="W329" t="str">
            <v>骨科</v>
          </cell>
          <cell r="X329" t="str">
            <v>规培研究生</v>
          </cell>
        </row>
        <row r="330">
          <cell r="F330" t="str">
            <v>7AM412</v>
          </cell>
          <cell r="G330">
            <v>-14654</v>
          </cell>
          <cell r="H330" t="str">
            <v>7AM412</v>
          </cell>
          <cell r="I330" t="str">
            <v>Y141</v>
          </cell>
          <cell r="J330" t="str">
            <v>330324199808072862</v>
          </cell>
          <cell r="K330" t="str">
            <v>女</v>
          </cell>
          <cell r="L330">
            <v>25</v>
          </cell>
          <cell r="M330" t="str">
            <v>19980807</v>
          </cell>
        </row>
        <row r="330">
          <cell r="O330" t="str">
            <v>皮肤科</v>
          </cell>
          <cell r="P330" t="str">
            <v>皮肤科</v>
          </cell>
          <cell r="Q330" t="str">
            <v>13795365567</v>
          </cell>
          <cell r="R330">
            <v>3</v>
          </cell>
          <cell r="S330" t="str">
            <v>2021年</v>
          </cell>
          <cell r="T330" t="str">
            <v>李智铭</v>
          </cell>
          <cell r="U330">
            <v>2611</v>
          </cell>
          <cell r="V330">
            <v>15988718867</v>
          </cell>
          <cell r="W330" t="str">
            <v>皮肤科</v>
          </cell>
          <cell r="X330" t="str">
            <v>规培研究生</v>
          </cell>
        </row>
        <row r="331">
          <cell r="F331" t="str">
            <v>7AM413</v>
          </cell>
          <cell r="G331">
            <v>-14655</v>
          </cell>
          <cell r="H331" t="str">
            <v>7AM413</v>
          </cell>
          <cell r="I331" t="str">
            <v>Y142</v>
          </cell>
          <cell r="J331" t="str">
            <v>320282199809228415</v>
          </cell>
          <cell r="K331" t="str">
            <v>男</v>
          </cell>
          <cell r="L331">
            <v>25</v>
          </cell>
          <cell r="M331" t="str">
            <v>19980922</v>
          </cell>
        </row>
        <row r="331">
          <cell r="O331" t="str">
            <v>外科</v>
          </cell>
          <cell r="P331" t="str">
            <v>外科</v>
          </cell>
          <cell r="Q331">
            <v>15888277002</v>
          </cell>
          <cell r="R331">
            <v>3</v>
          </cell>
          <cell r="S331" t="str">
            <v>2021年</v>
          </cell>
          <cell r="T331" t="str">
            <v>戴璇璇</v>
          </cell>
          <cell r="U331">
            <v>7238</v>
          </cell>
          <cell r="V331">
            <v>13868675206</v>
          </cell>
          <cell r="W331" t="str">
            <v>乳腺外科</v>
          </cell>
          <cell r="X331" t="str">
            <v>规培研究生</v>
          </cell>
        </row>
        <row r="332">
          <cell r="F332" t="str">
            <v>7AM157</v>
          </cell>
          <cell r="G332">
            <v>-14812</v>
          </cell>
          <cell r="H332" t="str">
            <v>7AM157</v>
          </cell>
          <cell r="I332" t="str">
            <v>Y299</v>
          </cell>
          <cell r="J332" t="str">
            <v>330327199807120016</v>
          </cell>
          <cell r="K332" t="str">
            <v>男</v>
          </cell>
          <cell r="L332">
            <v>25</v>
          </cell>
          <cell r="M332" t="str">
            <v>19980712</v>
          </cell>
        </row>
        <row r="332">
          <cell r="O332" t="str">
            <v>内科</v>
          </cell>
          <cell r="P332" t="str">
            <v>内科</v>
          </cell>
          <cell r="Q332" t="str">
            <v>18267813227</v>
          </cell>
          <cell r="R332">
            <v>3</v>
          </cell>
          <cell r="S332" t="str">
            <v>2021年</v>
          </cell>
          <cell r="T332" t="str">
            <v>蔡畅</v>
          </cell>
          <cell r="U332">
            <v>5142</v>
          </cell>
          <cell r="V332">
            <v>13857721376</v>
          </cell>
          <cell r="W332" t="str">
            <v>呼吸与危重症医学科科科</v>
          </cell>
          <cell r="X332" t="str">
            <v>规培研究生</v>
          </cell>
        </row>
        <row r="333">
          <cell r="F333" t="str">
            <v>7AM160</v>
          </cell>
          <cell r="G333">
            <v>-14815</v>
          </cell>
          <cell r="H333" t="str">
            <v>7AM160</v>
          </cell>
          <cell r="I333" t="str">
            <v>Y302</v>
          </cell>
          <cell r="J333" t="str">
            <v>331081199808010102</v>
          </cell>
          <cell r="K333" t="str">
            <v>女</v>
          </cell>
          <cell r="L333">
            <v>25</v>
          </cell>
          <cell r="M333" t="str">
            <v>19980801</v>
          </cell>
        </row>
        <row r="333">
          <cell r="O333" t="str">
            <v>内科</v>
          </cell>
          <cell r="P333" t="str">
            <v>内科</v>
          </cell>
          <cell r="Q333" t="str">
            <v>15888278720</v>
          </cell>
          <cell r="R333">
            <v>3</v>
          </cell>
          <cell r="S333" t="str">
            <v>2021年</v>
          </cell>
          <cell r="T333" t="str">
            <v>陈成水</v>
          </cell>
          <cell r="U333">
            <v>68901</v>
          </cell>
          <cell r="V333">
            <v>13968846798</v>
          </cell>
          <cell r="W333" t="str">
            <v>党政综合办公室</v>
          </cell>
          <cell r="X333" t="str">
            <v>规培研究生</v>
          </cell>
        </row>
        <row r="334">
          <cell r="F334" t="str">
            <v>7AM161</v>
          </cell>
          <cell r="G334">
            <v>-14816</v>
          </cell>
          <cell r="H334" t="str">
            <v>7AM161</v>
          </cell>
          <cell r="I334" t="str">
            <v>Y303</v>
          </cell>
          <cell r="J334" t="str">
            <v>330282199807075525</v>
          </cell>
          <cell r="K334" t="str">
            <v>女</v>
          </cell>
          <cell r="L334">
            <v>25</v>
          </cell>
          <cell r="M334" t="str">
            <v>19980707</v>
          </cell>
        </row>
        <row r="334">
          <cell r="O334" t="str">
            <v>内科</v>
          </cell>
          <cell r="P334" t="str">
            <v>内科</v>
          </cell>
          <cell r="Q334" t="str">
            <v>13736078486</v>
          </cell>
          <cell r="R334">
            <v>3</v>
          </cell>
          <cell r="S334" t="str">
            <v>2021年</v>
          </cell>
          <cell r="T334" t="str">
            <v>陈成水</v>
          </cell>
          <cell r="U334">
            <v>68901</v>
          </cell>
          <cell r="V334">
            <v>13968846798</v>
          </cell>
          <cell r="W334" t="str">
            <v>党政综合办公室</v>
          </cell>
          <cell r="X334" t="str">
            <v>规培研究生</v>
          </cell>
        </row>
        <row r="335">
          <cell r="F335" t="str">
            <v>7AM162</v>
          </cell>
          <cell r="G335">
            <v>-14817</v>
          </cell>
          <cell r="H335" t="str">
            <v>7AM162</v>
          </cell>
          <cell r="I335" t="str">
            <v>Y304</v>
          </cell>
          <cell r="J335" t="str">
            <v>331082199802288265</v>
          </cell>
          <cell r="K335" t="str">
            <v>女</v>
          </cell>
          <cell r="L335">
            <v>25</v>
          </cell>
          <cell r="M335" t="str">
            <v>19980228</v>
          </cell>
        </row>
        <row r="335">
          <cell r="O335" t="str">
            <v>内科</v>
          </cell>
          <cell r="P335" t="str">
            <v>内科</v>
          </cell>
          <cell r="Q335" t="str">
            <v>15867752019</v>
          </cell>
          <cell r="R335">
            <v>3</v>
          </cell>
          <cell r="S335" t="str">
            <v>2021年</v>
          </cell>
          <cell r="T335" t="str">
            <v>陈薪薪</v>
          </cell>
          <cell r="U335">
            <v>4958</v>
          </cell>
          <cell r="V335">
            <v>13968830932</v>
          </cell>
          <cell r="W335" t="str">
            <v>肾内科</v>
          </cell>
          <cell r="X335" t="str">
            <v>规培研究生</v>
          </cell>
        </row>
        <row r="336">
          <cell r="F336" t="str">
            <v>7AM163</v>
          </cell>
          <cell r="G336">
            <v>-14818</v>
          </cell>
          <cell r="H336" t="str">
            <v>7AM163</v>
          </cell>
          <cell r="I336" t="str">
            <v>Y305</v>
          </cell>
          <cell r="J336" t="str">
            <v>341221199801207566</v>
          </cell>
          <cell r="K336" t="str">
            <v>女</v>
          </cell>
          <cell r="L336">
            <v>25</v>
          </cell>
          <cell r="M336" t="str">
            <v>19980120</v>
          </cell>
        </row>
        <row r="336">
          <cell r="O336" t="str">
            <v>内科</v>
          </cell>
          <cell r="P336" t="str">
            <v>内科</v>
          </cell>
          <cell r="Q336" t="str">
            <v>18355417026</v>
          </cell>
          <cell r="R336">
            <v>3</v>
          </cell>
          <cell r="S336" t="str">
            <v>2021年</v>
          </cell>
          <cell r="T336" t="str">
            <v>陈彦凡</v>
          </cell>
          <cell r="U336">
            <v>19459</v>
          </cell>
          <cell r="V336">
            <v>13600666600</v>
          </cell>
          <cell r="W336" t="str">
            <v>呼吸与危重症医学科科科</v>
          </cell>
          <cell r="X336" t="str">
            <v>规培研究生</v>
          </cell>
        </row>
        <row r="337">
          <cell r="F337" t="str">
            <v>7AM164</v>
          </cell>
          <cell r="G337">
            <v>-14819</v>
          </cell>
          <cell r="H337" t="str">
            <v>7AM164</v>
          </cell>
          <cell r="I337" t="str">
            <v>Y306</v>
          </cell>
          <cell r="J337" t="str">
            <v>330724199811107626</v>
          </cell>
          <cell r="K337" t="str">
            <v>女</v>
          </cell>
          <cell r="L337">
            <v>25</v>
          </cell>
          <cell r="M337" t="str">
            <v>19981110</v>
          </cell>
        </row>
        <row r="337">
          <cell r="O337" t="str">
            <v>内科</v>
          </cell>
          <cell r="P337" t="str">
            <v>内科</v>
          </cell>
          <cell r="Q337">
            <v>15258093806</v>
          </cell>
          <cell r="R337">
            <v>3</v>
          </cell>
          <cell r="S337" t="str">
            <v>2021年</v>
          </cell>
          <cell r="T337" t="str">
            <v>陈永平</v>
          </cell>
          <cell r="U337">
            <v>68201</v>
          </cell>
          <cell r="V337">
            <v>13505777281</v>
          </cell>
          <cell r="W337" t="str">
            <v>感染科</v>
          </cell>
          <cell r="X337" t="str">
            <v>规培研究生</v>
          </cell>
        </row>
        <row r="338">
          <cell r="F338" t="str">
            <v>7AM165</v>
          </cell>
          <cell r="G338">
            <v>-14820</v>
          </cell>
          <cell r="H338" t="str">
            <v>7AM165</v>
          </cell>
          <cell r="I338" t="str">
            <v>Y307</v>
          </cell>
          <cell r="J338" t="str">
            <v>330282199709080021</v>
          </cell>
          <cell r="K338" t="str">
            <v>女</v>
          </cell>
          <cell r="L338">
            <v>26</v>
          </cell>
          <cell r="M338" t="str">
            <v>19970908</v>
          </cell>
        </row>
        <row r="338">
          <cell r="O338" t="str">
            <v>内科</v>
          </cell>
          <cell r="P338" t="str">
            <v>内科</v>
          </cell>
          <cell r="Q338" t="str">
            <v>13858873082</v>
          </cell>
          <cell r="R338">
            <v>3</v>
          </cell>
          <cell r="S338" t="str">
            <v>2021年</v>
          </cell>
          <cell r="T338" t="str">
            <v>单培仁</v>
          </cell>
          <cell r="U338">
            <v>6203</v>
          </cell>
          <cell r="V338">
            <v>13867709618</v>
          </cell>
          <cell r="W338" t="str">
            <v>心血管内科</v>
          </cell>
          <cell r="X338" t="str">
            <v>规培研究生</v>
          </cell>
        </row>
        <row r="339">
          <cell r="F339" t="str">
            <v>7AM166</v>
          </cell>
          <cell r="G339">
            <v>-14821</v>
          </cell>
          <cell r="H339" t="str">
            <v>7AM166</v>
          </cell>
          <cell r="I339" t="str">
            <v>Y308</v>
          </cell>
          <cell r="J339" t="str">
            <v>330184199806141612</v>
          </cell>
          <cell r="K339" t="str">
            <v>男</v>
          </cell>
          <cell r="L339">
            <v>25</v>
          </cell>
          <cell r="M339" t="str">
            <v>19980614</v>
          </cell>
        </row>
        <row r="339">
          <cell r="O339" t="str">
            <v>内科</v>
          </cell>
          <cell r="P339" t="str">
            <v>内科</v>
          </cell>
          <cell r="Q339" t="str">
            <v>15868536358</v>
          </cell>
          <cell r="R339">
            <v>3</v>
          </cell>
          <cell r="S339" t="str">
            <v>2021年</v>
          </cell>
          <cell r="T339" t="str">
            <v>单培仁</v>
          </cell>
          <cell r="U339">
            <v>6203</v>
          </cell>
          <cell r="V339">
            <v>13867709618</v>
          </cell>
          <cell r="W339" t="str">
            <v>心血管内科</v>
          </cell>
          <cell r="X339" t="str">
            <v>规培研究生</v>
          </cell>
        </row>
        <row r="340">
          <cell r="F340" t="str">
            <v>7AM167</v>
          </cell>
          <cell r="G340">
            <v>-14822</v>
          </cell>
          <cell r="H340" t="str">
            <v>7AM167</v>
          </cell>
          <cell r="I340" t="str">
            <v>Y309</v>
          </cell>
          <cell r="J340" t="str">
            <v>330324199810127682</v>
          </cell>
          <cell r="K340" t="str">
            <v>女</v>
          </cell>
          <cell r="L340">
            <v>25</v>
          </cell>
          <cell r="M340" t="str">
            <v>19981012</v>
          </cell>
        </row>
        <row r="340">
          <cell r="O340" t="str">
            <v>内科</v>
          </cell>
          <cell r="P340" t="str">
            <v>内科</v>
          </cell>
          <cell r="Q340" t="str">
            <v>15990142791</v>
          </cell>
          <cell r="R340">
            <v>3</v>
          </cell>
          <cell r="S340" t="str">
            <v>2021年</v>
          </cell>
          <cell r="T340" t="str">
            <v>谷雪梅</v>
          </cell>
          <cell r="U340">
            <v>7093</v>
          </cell>
          <cell r="V340">
            <v>15858519793</v>
          </cell>
          <cell r="W340" t="str">
            <v>内分泌科</v>
          </cell>
          <cell r="X340" t="str">
            <v>规培研究生</v>
          </cell>
        </row>
        <row r="341">
          <cell r="F341" t="str">
            <v>7AM168</v>
          </cell>
          <cell r="G341">
            <v>-14823</v>
          </cell>
          <cell r="H341" t="str">
            <v>7AM168</v>
          </cell>
          <cell r="I341" t="str">
            <v>Y310</v>
          </cell>
          <cell r="J341" t="str">
            <v>341221199709036987</v>
          </cell>
          <cell r="K341" t="str">
            <v>女</v>
          </cell>
          <cell r="L341">
            <v>26</v>
          </cell>
          <cell r="M341" t="str">
            <v>19970903</v>
          </cell>
        </row>
        <row r="341">
          <cell r="O341" t="str">
            <v>内科</v>
          </cell>
          <cell r="P341" t="str">
            <v>内科</v>
          </cell>
          <cell r="Q341" t="str">
            <v>18968901556</v>
          </cell>
          <cell r="R341">
            <v>3</v>
          </cell>
          <cell r="S341" t="str">
            <v>2021年</v>
          </cell>
          <cell r="T341" t="str">
            <v>顾雪疆</v>
          </cell>
          <cell r="U341">
            <v>6257</v>
          </cell>
          <cell r="V341">
            <v>13906658910</v>
          </cell>
          <cell r="W341" t="str">
            <v>内分泌科</v>
          </cell>
          <cell r="X341" t="str">
            <v>规培研究生</v>
          </cell>
        </row>
        <row r="342">
          <cell r="F342" t="str">
            <v>7AM169</v>
          </cell>
          <cell r="G342">
            <v>-14824</v>
          </cell>
          <cell r="H342" t="str">
            <v>7AM169</v>
          </cell>
          <cell r="I342" t="str">
            <v>Y311</v>
          </cell>
          <cell r="J342" t="str">
            <v>332624199806063725</v>
          </cell>
          <cell r="K342" t="str">
            <v>女</v>
          </cell>
          <cell r="L342">
            <v>25</v>
          </cell>
          <cell r="M342" t="str">
            <v>19980606</v>
          </cell>
        </row>
        <row r="342">
          <cell r="O342" t="str">
            <v>内科</v>
          </cell>
          <cell r="P342" t="str">
            <v>内科</v>
          </cell>
          <cell r="Q342" t="str">
            <v>15858809576</v>
          </cell>
          <cell r="R342">
            <v>3</v>
          </cell>
          <cell r="S342" t="str">
            <v>2021年</v>
          </cell>
          <cell r="T342" t="str">
            <v>顾雪疆</v>
          </cell>
          <cell r="U342">
            <v>6257</v>
          </cell>
          <cell r="V342">
            <v>13906658910</v>
          </cell>
          <cell r="W342" t="str">
            <v>内分泌科</v>
          </cell>
          <cell r="X342" t="str">
            <v>规培研究生</v>
          </cell>
        </row>
        <row r="343">
          <cell r="F343" t="str">
            <v>7AM170</v>
          </cell>
          <cell r="G343">
            <v>-14825</v>
          </cell>
          <cell r="H343" t="str">
            <v>7AM170</v>
          </cell>
          <cell r="I343" t="str">
            <v>Y312</v>
          </cell>
          <cell r="J343" t="str">
            <v>330825199807026227</v>
          </cell>
          <cell r="K343" t="str">
            <v>女</v>
          </cell>
          <cell r="L343">
            <v>25</v>
          </cell>
          <cell r="M343" t="str">
            <v>19980702</v>
          </cell>
        </row>
        <row r="343">
          <cell r="O343" t="str">
            <v>内科</v>
          </cell>
          <cell r="P343" t="str">
            <v>内科</v>
          </cell>
          <cell r="Q343" t="str">
            <v>15968702772</v>
          </cell>
          <cell r="R343">
            <v>3</v>
          </cell>
          <cell r="S343" t="str">
            <v>2021年</v>
          </cell>
          <cell r="T343" t="str">
            <v>顾雪疆</v>
          </cell>
          <cell r="U343">
            <v>6257</v>
          </cell>
          <cell r="V343">
            <v>13906658910</v>
          </cell>
          <cell r="W343" t="str">
            <v>内分泌科</v>
          </cell>
          <cell r="X343" t="str">
            <v>规培研究生</v>
          </cell>
        </row>
        <row r="344">
          <cell r="F344" t="str">
            <v>7AM171</v>
          </cell>
          <cell r="G344">
            <v>-14826</v>
          </cell>
          <cell r="H344" t="str">
            <v>7AM171</v>
          </cell>
          <cell r="I344" t="str">
            <v>Y313</v>
          </cell>
          <cell r="J344" t="str">
            <v>330724199804180729</v>
          </cell>
          <cell r="K344" t="str">
            <v>女</v>
          </cell>
          <cell r="L344">
            <v>25</v>
          </cell>
          <cell r="M344" t="str">
            <v>19980418</v>
          </cell>
        </row>
        <row r="344">
          <cell r="O344" t="str">
            <v>内科</v>
          </cell>
          <cell r="P344" t="str">
            <v>内科</v>
          </cell>
          <cell r="Q344" t="str">
            <v>15058480829</v>
          </cell>
          <cell r="R344">
            <v>3</v>
          </cell>
          <cell r="S344" t="str">
            <v>2021年</v>
          </cell>
          <cell r="T344" t="str">
            <v>黄朝兴</v>
          </cell>
          <cell r="U344">
            <v>18304</v>
          </cell>
          <cell r="V344">
            <v>13857736638</v>
          </cell>
          <cell r="W344" t="str">
            <v>肾内科</v>
          </cell>
          <cell r="X344" t="str">
            <v>规培研究生</v>
          </cell>
        </row>
        <row r="345">
          <cell r="F345" t="str">
            <v>7AM172</v>
          </cell>
          <cell r="G345">
            <v>-14827</v>
          </cell>
          <cell r="H345" t="str">
            <v>7AM172</v>
          </cell>
          <cell r="I345" t="str">
            <v>Y314</v>
          </cell>
          <cell r="J345" t="str">
            <v>330304199802282118</v>
          </cell>
          <cell r="K345" t="str">
            <v>男</v>
          </cell>
          <cell r="L345">
            <v>25</v>
          </cell>
          <cell r="M345" t="str">
            <v>19980228</v>
          </cell>
        </row>
        <row r="345">
          <cell r="O345" t="str">
            <v>内科</v>
          </cell>
          <cell r="P345" t="str">
            <v>内科</v>
          </cell>
          <cell r="Q345" t="str">
            <v>18855103032</v>
          </cell>
          <cell r="R345">
            <v>3</v>
          </cell>
          <cell r="S345" t="str">
            <v>2021年</v>
          </cell>
          <cell r="T345" t="str">
            <v>黄伟剑</v>
          </cell>
          <cell r="U345">
            <v>18404</v>
          </cell>
          <cell r="V345">
            <v>13806691086</v>
          </cell>
          <cell r="W345" t="str">
            <v>心血管内科</v>
          </cell>
          <cell r="X345" t="str">
            <v>规培研究生</v>
          </cell>
        </row>
        <row r="346">
          <cell r="F346" t="str">
            <v>7AM173</v>
          </cell>
          <cell r="G346">
            <v>-14828</v>
          </cell>
          <cell r="H346" t="str">
            <v>7AM173</v>
          </cell>
          <cell r="I346" t="str">
            <v>Y315</v>
          </cell>
          <cell r="J346" t="str">
            <v>330481199706045620</v>
          </cell>
          <cell r="K346" t="str">
            <v>女</v>
          </cell>
          <cell r="L346">
            <v>26</v>
          </cell>
          <cell r="M346" t="str">
            <v>19970604</v>
          </cell>
        </row>
        <row r="346">
          <cell r="O346" t="str">
            <v>内科</v>
          </cell>
          <cell r="P346" t="str">
            <v>内科</v>
          </cell>
          <cell r="Q346" t="str">
            <v>15868090620</v>
          </cell>
          <cell r="R346">
            <v>3</v>
          </cell>
          <cell r="S346" t="str">
            <v>2021年</v>
          </cell>
          <cell r="T346" t="str">
            <v>黄伟剑</v>
          </cell>
          <cell r="U346">
            <v>18404</v>
          </cell>
          <cell r="V346">
            <v>13806691086</v>
          </cell>
          <cell r="W346" t="str">
            <v>心血管内科</v>
          </cell>
          <cell r="X346" t="str">
            <v>规培研究生</v>
          </cell>
        </row>
        <row r="347">
          <cell r="F347" t="str">
            <v>7AM174</v>
          </cell>
          <cell r="G347">
            <v>-14829</v>
          </cell>
          <cell r="H347" t="str">
            <v>7AM174</v>
          </cell>
          <cell r="I347" t="str">
            <v>Y316</v>
          </cell>
          <cell r="J347" t="str">
            <v>330327199804140986</v>
          </cell>
          <cell r="K347" t="str">
            <v>女</v>
          </cell>
          <cell r="L347">
            <v>25</v>
          </cell>
          <cell r="M347" t="str">
            <v>19980414</v>
          </cell>
        </row>
        <row r="347">
          <cell r="O347" t="str">
            <v>内科</v>
          </cell>
          <cell r="P347" t="str">
            <v>内科</v>
          </cell>
          <cell r="Q347" t="str">
            <v>13695836928</v>
          </cell>
          <cell r="R347">
            <v>3</v>
          </cell>
          <cell r="S347" t="str">
            <v>2021年</v>
          </cell>
          <cell r="T347" t="str">
            <v>黄晓颖</v>
          </cell>
          <cell r="U347">
            <v>1566</v>
          </cell>
          <cell r="V347">
            <v>13819711719</v>
          </cell>
          <cell r="W347" t="str">
            <v>党政综合办公室</v>
          </cell>
          <cell r="X347" t="str">
            <v>规培研究生</v>
          </cell>
        </row>
        <row r="348">
          <cell r="F348" t="str">
            <v>7AM175</v>
          </cell>
          <cell r="G348">
            <v>-14830</v>
          </cell>
          <cell r="H348" t="str">
            <v>7AM175</v>
          </cell>
          <cell r="I348" t="str">
            <v>Y317</v>
          </cell>
          <cell r="J348" t="str">
            <v>33102119980315061X</v>
          </cell>
          <cell r="K348" t="str">
            <v>男</v>
          </cell>
          <cell r="L348">
            <v>25</v>
          </cell>
          <cell r="M348" t="str">
            <v>19980315</v>
          </cell>
        </row>
        <row r="348">
          <cell r="O348" t="str">
            <v>内科</v>
          </cell>
          <cell r="P348" t="str">
            <v>内科</v>
          </cell>
          <cell r="Q348" t="str">
            <v>13858866133</v>
          </cell>
          <cell r="R348">
            <v>3</v>
          </cell>
          <cell r="S348" t="str">
            <v>2021年</v>
          </cell>
          <cell r="T348" t="str">
            <v>黄智铭</v>
          </cell>
          <cell r="U348">
            <v>18701</v>
          </cell>
          <cell r="V348">
            <v>13706658620</v>
          </cell>
          <cell r="W348" t="str">
            <v>消化内科</v>
          </cell>
          <cell r="X348" t="str">
            <v>规培研究生</v>
          </cell>
        </row>
        <row r="349">
          <cell r="F349" t="str">
            <v>7AM176</v>
          </cell>
          <cell r="G349">
            <v>-14831</v>
          </cell>
          <cell r="H349" t="str">
            <v>7AM176</v>
          </cell>
          <cell r="I349" t="str">
            <v>Y318</v>
          </cell>
          <cell r="J349" t="str">
            <v>330421199804220043</v>
          </cell>
          <cell r="K349" t="str">
            <v>女</v>
          </cell>
          <cell r="L349">
            <v>25</v>
          </cell>
          <cell r="M349" t="str">
            <v>19980422</v>
          </cell>
        </row>
        <row r="349">
          <cell r="O349" t="str">
            <v>内科</v>
          </cell>
          <cell r="P349" t="str">
            <v>内科</v>
          </cell>
          <cell r="Q349" t="str">
            <v>15957388332</v>
          </cell>
          <cell r="R349">
            <v>3</v>
          </cell>
          <cell r="S349" t="str">
            <v>2021年</v>
          </cell>
          <cell r="T349" t="str">
            <v>黄智铭</v>
          </cell>
          <cell r="U349">
            <v>18701</v>
          </cell>
          <cell r="V349">
            <v>13706658620</v>
          </cell>
          <cell r="W349" t="str">
            <v>消化内科</v>
          </cell>
          <cell r="X349" t="str">
            <v>规培研究生</v>
          </cell>
        </row>
        <row r="350">
          <cell r="F350" t="str">
            <v>7AM177</v>
          </cell>
          <cell r="G350">
            <v>-14832</v>
          </cell>
          <cell r="H350" t="str">
            <v>7AM177</v>
          </cell>
          <cell r="I350" t="str">
            <v>Y319</v>
          </cell>
          <cell r="J350" t="str">
            <v>330282199803302196</v>
          </cell>
          <cell r="K350" t="str">
            <v>男</v>
          </cell>
          <cell r="L350">
            <v>25</v>
          </cell>
          <cell r="M350" t="str">
            <v>19980330</v>
          </cell>
        </row>
        <row r="350">
          <cell r="O350" t="str">
            <v>内科</v>
          </cell>
          <cell r="P350" t="str">
            <v>内科</v>
          </cell>
          <cell r="Q350">
            <v>15727819118</v>
          </cell>
          <cell r="R350">
            <v>3</v>
          </cell>
          <cell r="S350" t="str">
            <v>2021年</v>
          </cell>
          <cell r="T350" t="str">
            <v>黄周青</v>
          </cell>
          <cell r="U350">
            <v>6606</v>
          </cell>
          <cell r="V350">
            <v>13567781022</v>
          </cell>
          <cell r="W350" t="str">
            <v>心血管内科</v>
          </cell>
          <cell r="X350" t="str">
            <v>规培研究生</v>
          </cell>
        </row>
        <row r="351">
          <cell r="F351" t="str">
            <v>7AM178</v>
          </cell>
          <cell r="G351">
            <v>-14833</v>
          </cell>
          <cell r="H351" t="str">
            <v>7AM178</v>
          </cell>
          <cell r="I351" t="str">
            <v>Y320</v>
          </cell>
          <cell r="J351" t="str">
            <v>330481199803045817</v>
          </cell>
          <cell r="K351" t="str">
            <v>男</v>
          </cell>
          <cell r="L351">
            <v>25</v>
          </cell>
          <cell r="M351" t="str">
            <v>19980304</v>
          </cell>
        </row>
        <row r="351">
          <cell r="O351" t="str">
            <v>内科</v>
          </cell>
          <cell r="P351" t="str">
            <v>内科</v>
          </cell>
          <cell r="Q351" t="str">
            <v>13857735113</v>
          </cell>
          <cell r="R351">
            <v>3</v>
          </cell>
          <cell r="S351" t="str">
            <v>2021年</v>
          </cell>
          <cell r="T351" t="str">
            <v>黄周青</v>
          </cell>
          <cell r="U351">
            <v>6606</v>
          </cell>
          <cell r="V351">
            <v>13567781022</v>
          </cell>
          <cell r="W351" t="str">
            <v>心血管内科</v>
          </cell>
          <cell r="X351" t="str">
            <v>规培研究生</v>
          </cell>
        </row>
        <row r="352">
          <cell r="F352" t="str">
            <v>7AM180</v>
          </cell>
          <cell r="G352">
            <v>-14835</v>
          </cell>
          <cell r="H352" t="str">
            <v>7AM180</v>
          </cell>
          <cell r="I352" t="str">
            <v>Y322</v>
          </cell>
          <cell r="J352" t="str">
            <v>33030419980116091X</v>
          </cell>
          <cell r="K352" t="str">
            <v>男</v>
          </cell>
          <cell r="L352">
            <v>25</v>
          </cell>
          <cell r="M352" t="str">
            <v>19980116</v>
          </cell>
        </row>
        <row r="352">
          <cell r="O352" t="str">
            <v>内科</v>
          </cell>
          <cell r="P352" t="str">
            <v>内科</v>
          </cell>
          <cell r="Q352" t="str">
            <v>13957710856</v>
          </cell>
          <cell r="R352">
            <v>3</v>
          </cell>
          <cell r="S352" t="str">
            <v>2021年</v>
          </cell>
          <cell r="T352" t="str">
            <v>李玉苹</v>
          </cell>
          <cell r="U352">
            <v>18906</v>
          </cell>
          <cell r="V352">
            <v>13587600968</v>
          </cell>
          <cell r="W352" t="str">
            <v>呼吸与危重症医学科科科</v>
          </cell>
          <cell r="X352" t="str">
            <v>规培研究生</v>
          </cell>
        </row>
        <row r="353">
          <cell r="F353" t="str">
            <v>7AM181</v>
          </cell>
          <cell r="G353">
            <v>-14836</v>
          </cell>
          <cell r="H353" t="str">
            <v>7AM181</v>
          </cell>
          <cell r="I353" t="str">
            <v>Y323</v>
          </cell>
          <cell r="J353" t="str">
            <v>330327199711101857</v>
          </cell>
          <cell r="K353" t="str">
            <v>男</v>
          </cell>
          <cell r="L353">
            <v>26</v>
          </cell>
          <cell r="M353" t="str">
            <v>19971110</v>
          </cell>
        </row>
        <row r="353">
          <cell r="O353" t="str">
            <v>内科</v>
          </cell>
          <cell r="P353" t="str">
            <v>内科</v>
          </cell>
          <cell r="Q353" t="str">
            <v>18358381855</v>
          </cell>
          <cell r="R353">
            <v>3</v>
          </cell>
          <cell r="S353" t="str">
            <v>2021年</v>
          </cell>
          <cell r="T353" t="str">
            <v>卢中秋</v>
          </cell>
          <cell r="U353">
            <v>18903</v>
          </cell>
          <cell r="V353">
            <v>13957759958</v>
          </cell>
          <cell r="W353" t="str">
            <v>党政综合办公室</v>
          </cell>
          <cell r="X353" t="str">
            <v>规培研究生</v>
          </cell>
        </row>
        <row r="354">
          <cell r="F354" t="str">
            <v>7AM182</v>
          </cell>
          <cell r="G354">
            <v>-14837</v>
          </cell>
          <cell r="H354" t="str">
            <v>7AM182</v>
          </cell>
          <cell r="I354" t="str">
            <v>Y324</v>
          </cell>
          <cell r="J354" t="str">
            <v>330327199710310964</v>
          </cell>
          <cell r="K354" t="str">
            <v>女</v>
          </cell>
          <cell r="L354">
            <v>26</v>
          </cell>
          <cell r="M354" t="str">
            <v>19971031</v>
          </cell>
        </row>
        <row r="354">
          <cell r="O354" t="str">
            <v>内科</v>
          </cell>
          <cell r="P354" t="str">
            <v>内科</v>
          </cell>
          <cell r="Q354" t="str">
            <v>18066259758</v>
          </cell>
          <cell r="R354">
            <v>3</v>
          </cell>
          <cell r="S354" t="str">
            <v>2021年</v>
          </cell>
          <cell r="T354" t="str">
            <v>马泳泳</v>
          </cell>
          <cell r="U354">
            <v>4547</v>
          </cell>
          <cell r="V354">
            <v>13566281793</v>
          </cell>
          <cell r="W354" t="str">
            <v>血液内科</v>
          </cell>
          <cell r="X354" t="str">
            <v>规培研究生</v>
          </cell>
        </row>
        <row r="355">
          <cell r="F355" t="str">
            <v>7AM183</v>
          </cell>
          <cell r="G355">
            <v>-14838</v>
          </cell>
          <cell r="H355" t="str">
            <v>7AM183</v>
          </cell>
          <cell r="I355" t="str">
            <v>Y325</v>
          </cell>
          <cell r="J355" t="str">
            <v>33068119970313686X</v>
          </cell>
          <cell r="K355" t="str">
            <v>女</v>
          </cell>
          <cell r="L355">
            <v>26</v>
          </cell>
          <cell r="M355" t="str">
            <v>19970313</v>
          </cell>
        </row>
        <row r="355">
          <cell r="O355" t="str">
            <v>内科</v>
          </cell>
          <cell r="P355" t="str">
            <v>内科</v>
          </cell>
          <cell r="Q355" t="str">
            <v>15867755725</v>
          </cell>
          <cell r="R355">
            <v>3</v>
          </cell>
          <cell r="S355" t="str">
            <v>2021年</v>
          </cell>
          <cell r="T355" t="str">
            <v>施可庆</v>
          </cell>
          <cell r="U355">
            <v>6205</v>
          </cell>
          <cell r="V355">
            <v>15858515296</v>
          </cell>
          <cell r="W355" t="str">
            <v>感染内科</v>
          </cell>
          <cell r="X355" t="str">
            <v>规培研究生</v>
          </cell>
        </row>
        <row r="356">
          <cell r="F356" t="str">
            <v>7AM184</v>
          </cell>
          <cell r="G356">
            <v>-14839</v>
          </cell>
          <cell r="H356" t="str">
            <v>7AM184</v>
          </cell>
          <cell r="I356" t="str">
            <v>Y326</v>
          </cell>
          <cell r="J356" t="str">
            <v>330681199803065501</v>
          </cell>
          <cell r="K356" t="str">
            <v>女</v>
          </cell>
          <cell r="L356">
            <v>25</v>
          </cell>
          <cell r="M356" t="str">
            <v>19980306</v>
          </cell>
        </row>
        <row r="356">
          <cell r="O356" t="str">
            <v>内科</v>
          </cell>
          <cell r="P356" t="str">
            <v>内科</v>
          </cell>
          <cell r="Q356" t="str">
            <v>15157545239</v>
          </cell>
          <cell r="R356">
            <v>3</v>
          </cell>
          <cell r="S356" t="str">
            <v>2021年</v>
          </cell>
          <cell r="T356" t="str">
            <v>苏震</v>
          </cell>
          <cell r="U356">
            <v>19205</v>
          </cell>
          <cell r="V356">
            <v>13738309187</v>
          </cell>
          <cell r="W356" t="str">
            <v>肾内科</v>
          </cell>
          <cell r="X356" t="str">
            <v>规培研究生</v>
          </cell>
        </row>
        <row r="357">
          <cell r="F357" t="str">
            <v>7AM185</v>
          </cell>
          <cell r="G357">
            <v>-14840</v>
          </cell>
          <cell r="H357" t="str">
            <v>7AM185</v>
          </cell>
          <cell r="I357" t="str">
            <v>Y327</v>
          </cell>
          <cell r="J357" t="str">
            <v>330724199711147639</v>
          </cell>
          <cell r="K357" t="str">
            <v>男</v>
          </cell>
          <cell r="L357">
            <v>26</v>
          </cell>
          <cell r="M357" t="str">
            <v>19971114</v>
          </cell>
        </row>
        <row r="357">
          <cell r="O357" t="str">
            <v>内科</v>
          </cell>
          <cell r="P357" t="str">
            <v>内科</v>
          </cell>
          <cell r="Q357" t="str">
            <v>13486912085</v>
          </cell>
          <cell r="R357">
            <v>3</v>
          </cell>
          <cell r="S357" t="str">
            <v>2021年</v>
          </cell>
          <cell r="T357" t="str">
            <v>苏震</v>
          </cell>
          <cell r="U357">
            <v>19205</v>
          </cell>
          <cell r="V357">
            <v>13738309187</v>
          </cell>
          <cell r="W357" t="str">
            <v>肾内科</v>
          </cell>
          <cell r="X357" t="str">
            <v>规培研究生</v>
          </cell>
        </row>
        <row r="358">
          <cell r="F358" t="str">
            <v>7AM186</v>
          </cell>
          <cell r="G358">
            <v>-14841</v>
          </cell>
          <cell r="H358" t="str">
            <v>7AM186</v>
          </cell>
          <cell r="I358" t="str">
            <v>Y328</v>
          </cell>
          <cell r="J358" t="str">
            <v>330902199711231024</v>
          </cell>
          <cell r="K358" t="str">
            <v>女</v>
          </cell>
          <cell r="L358">
            <v>26</v>
          </cell>
          <cell r="M358" t="str">
            <v>19971123</v>
          </cell>
        </row>
        <row r="358">
          <cell r="O358" t="str">
            <v>内科</v>
          </cell>
          <cell r="P358" t="str">
            <v>内科</v>
          </cell>
          <cell r="Q358" t="str">
            <v>15858836562</v>
          </cell>
          <cell r="R358">
            <v>3</v>
          </cell>
          <cell r="S358" t="str">
            <v>2021年</v>
          </cell>
          <cell r="T358" t="str">
            <v>王良兴</v>
          </cell>
          <cell r="U358">
            <v>68802</v>
          </cell>
          <cell r="V358">
            <v>13600679923</v>
          </cell>
          <cell r="W358" t="str">
            <v>呼吸与危重症医学科科科</v>
          </cell>
          <cell r="X358" t="str">
            <v>规培研究生</v>
          </cell>
        </row>
        <row r="359">
          <cell r="F359" t="str">
            <v>7AM187</v>
          </cell>
          <cell r="G359">
            <v>-14842</v>
          </cell>
          <cell r="H359" t="str">
            <v>7AM187</v>
          </cell>
          <cell r="I359" t="str">
            <v>Y329</v>
          </cell>
          <cell r="J359" t="str">
            <v>332624199811083261</v>
          </cell>
          <cell r="K359" t="str">
            <v>女</v>
          </cell>
          <cell r="L359">
            <v>25</v>
          </cell>
          <cell r="M359" t="str">
            <v>19981108</v>
          </cell>
        </row>
        <row r="359">
          <cell r="O359" t="str">
            <v>内科</v>
          </cell>
          <cell r="P359" t="str">
            <v>内科</v>
          </cell>
          <cell r="Q359" t="str">
            <v>15355667307</v>
          </cell>
          <cell r="R359">
            <v>3</v>
          </cell>
          <cell r="S359" t="str">
            <v>2021年</v>
          </cell>
          <cell r="T359" t="str">
            <v>王良兴</v>
          </cell>
          <cell r="U359">
            <v>68802</v>
          </cell>
          <cell r="V359">
            <v>13600679923</v>
          </cell>
          <cell r="W359" t="str">
            <v>呼吸与危重症医学科科科</v>
          </cell>
          <cell r="X359" t="str">
            <v>规培研究生</v>
          </cell>
        </row>
        <row r="360">
          <cell r="F360" t="str">
            <v>7AM188</v>
          </cell>
          <cell r="G360">
            <v>-14843</v>
          </cell>
          <cell r="H360" t="str">
            <v>7AM188</v>
          </cell>
          <cell r="I360" t="str">
            <v>Y330</v>
          </cell>
          <cell r="J360" t="str">
            <v>330781199804235942</v>
          </cell>
          <cell r="K360" t="str">
            <v>女</v>
          </cell>
          <cell r="L360">
            <v>25</v>
          </cell>
          <cell r="M360" t="str">
            <v>19980423</v>
          </cell>
        </row>
        <row r="360">
          <cell r="O360" t="str">
            <v>内科</v>
          </cell>
          <cell r="P360" t="str">
            <v>内科</v>
          </cell>
          <cell r="Q360" t="str">
            <v>15868509218</v>
          </cell>
          <cell r="R360">
            <v>3</v>
          </cell>
          <cell r="S360" t="str">
            <v>2021年</v>
          </cell>
          <cell r="T360" t="str">
            <v>王良兴</v>
          </cell>
          <cell r="U360">
            <v>68802</v>
          </cell>
          <cell r="V360">
            <v>13600679923</v>
          </cell>
          <cell r="W360" t="str">
            <v>呼吸与危重症医学科科科</v>
          </cell>
          <cell r="X360" t="str">
            <v>规培研究生</v>
          </cell>
        </row>
        <row r="361">
          <cell r="F361" t="str">
            <v>7AM189</v>
          </cell>
          <cell r="G361">
            <v>-14844</v>
          </cell>
          <cell r="H361" t="str">
            <v>7AM189</v>
          </cell>
          <cell r="I361" t="str">
            <v>Y331</v>
          </cell>
          <cell r="J361" t="str">
            <v>360782199712183526</v>
          </cell>
          <cell r="K361" t="str">
            <v>女</v>
          </cell>
          <cell r="L361">
            <v>26</v>
          </cell>
          <cell r="M361" t="str">
            <v>19971218</v>
          </cell>
        </row>
        <row r="361">
          <cell r="O361" t="str">
            <v>内科</v>
          </cell>
          <cell r="P361" t="str">
            <v>内科</v>
          </cell>
          <cell r="Q361" t="str">
            <v>15170160617</v>
          </cell>
          <cell r="R361">
            <v>3</v>
          </cell>
          <cell r="S361" t="str">
            <v>2021年</v>
          </cell>
          <cell r="T361" t="str">
            <v>王晓冰</v>
          </cell>
          <cell r="U361">
            <v>4953</v>
          </cell>
          <cell r="V361">
            <v>13858877790</v>
          </cell>
          <cell r="W361" t="str">
            <v>风湿免疫科</v>
          </cell>
          <cell r="X361" t="str">
            <v>规培研究生</v>
          </cell>
        </row>
        <row r="362">
          <cell r="F362" t="str">
            <v>7AM190</v>
          </cell>
          <cell r="G362">
            <v>-14845</v>
          </cell>
          <cell r="H362" t="str">
            <v>7AM190</v>
          </cell>
          <cell r="I362" t="str">
            <v>Y332</v>
          </cell>
          <cell r="J362" t="str">
            <v>330382199804244923</v>
          </cell>
          <cell r="K362" t="str">
            <v>女</v>
          </cell>
          <cell r="L362">
            <v>25</v>
          </cell>
          <cell r="M362" t="str">
            <v>19980424</v>
          </cell>
        </row>
        <row r="362">
          <cell r="O362" t="str">
            <v>内科</v>
          </cell>
          <cell r="P362" t="str">
            <v>内科</v>
          </cell>
          <cell r="Q362" t="str">
            <v>18257773033</v>
          </cell>
          <cell r="R362">
            <v>3</v>
          </cell>
          <cell r="S362" t="str">
            <v>2021年</v>
          </cell>
          <cell r="T362" t="str">
            <v>王晓冰</v>
          </cell>
          <cell r="U362">
            <v>4953</v>
          </cell>
          <cell r="V362">
            <v>13858877790</v>
          </cell>
          <cell r="W362" t="str">
            <v>风湿免疫科</v>
          </cell>
          <cell r="X362" t="str">
            <v>规培研究生</v>
          </cell>
        </row>
        <row r="363">
          <cell r="F363" t="str">
            <v>7AM191</v>
          </cell>
          <cell r="G363">
            <v>-14846</v>
          </cell>
          <cell r="H363" t="str">
            <v>7AM191</v>
          </cell>
          <cell r="I363" t="str">
            <v>Y333</v>
          </cell>
          <cell r="J363" t="str">
            <v>33100419980105162X</v>
          </cell>
          <cell r="K363" t="str">
            <v>女</v>
          </cell>
          <cell r="L363">
            <v>25</v>
          </cell>
          <cell r="M363" t="str">
            <v>19980105</v>
          </cell>
        </row>
        <row r="363">
          <cell r="O363" t="str">
            <v>内科</v>
          </cell>
          <cell r="P363" t="str">
            <v>内科</v>
          </cell>
          <cell r="Q363" t="str">
            <v>15967671484</v>
          </cell>
          <cell r="R363">
            <v>3</v>
          </cell>
          <cell r="S363" t="str">
            <v>2021年</v>
          </cell>
          <cell r="T363" t="str">
            <v>吴建胜</v>
          </cell>
          <cell r="U363">
            <v>18505</v>
          </cell>
          <cell r="V363">
            <v>13705880087</v>
          </cell>
          <cell r="W363" t="str">
            <v>医疗保健中心</v>
          </cell>
          <cell r="X363" t="str">
            <v>规培研究生</v>
          </cell>
        </row>
        <row r="364">
          <cell r="F364" t="str">
            <v>7AM192</v>
          </cell>
          <cell r="G364">
            <v>-14847</v>
          </cell>
          <cell r="H364" t="str">
            <v>7AM192</v>
          </cell>
          <cell r="I364" t="str">
            <v>Y334</v>
          </cell>
          <cell r="J364" t="str">
            <v>330727199711155224</v>
          </cell>
          <cell r="K364" t="str">
            <v>女</v>
          </cell>
          <cell r="L364">
            <v>26</v>
          </cell>
          <cell r="M364" t="str">
            <v>19971115</v>
          </cell>
        </row>
        <row r="364">
          <cell r="O364" t="str">
            <v>内科</v>
          </cell>
          <cell r="P364" t="str">
            <v>内科</v>
          </cell>
          <cell r="Q364" t="str">
            <v>15858808983</v>
          </cell>
          <cell r="R364">
            <v>3</v>
          </cell>
          <cell r="S364" t="str">
            <v>2021年</v>
          </cell>
          <cell r="T364" t="str">
            <v>夏景林</v>
          </cell>
          <cell r="U364">
            <v>14153</v>
          </cell>
          <cell r="V364">
            <v>19822887789</v>
          </cell>
          <cell r="W364" t="str">
            <v>党政综合办公室</v>
          </cell>
          <cell r="X364" t="str">
            <v>规培研究生</v>
          </cell>
        </row>
        <row r="365">
          <cell r="F365" t="str">
            <v>7AM193</v>
          </cell>
          <cell r="G365">
            <v>-14848</v>
          </cell>
          <cell r="H365" t="str">
            <v>7AM193</v>
          </cell>
          <cell r="I365" t="str">
            <v>Y335</v>
          </cell>
          <cell r="J365" t="str">
            <v>331022199806060026</v>
          </cell>
          <cell r="K365" t="str">
            <v>女</v>
          </cell>
          <cell r="L365">
            <v>25</v>
          </cell>
          <cell r="M365" t="str">
            <v>19980606</v>
          </cell>
        </row>
        <row r="365">
          <cell r="O365" t="str">
            <v>内科</v>
          </cell>
          <cell r="P365" t="str">
            <v>内科</v>
          </cell>
          <cell r="Q365" t="str">
            <v>18267423649</v>
          </cell>
          <cell r="R365">
            <v>3</v>
          </cell>
          <cell r="S365" t="str">
            <v>2021年</v>
          </cell>
          <cell r="T365" t="str">
            <v>夏景林</v>
          </cell>
          <cell r="U365">
            <v>14153</v>
          </cell>
          <cell r="V365">
            <v>19822887789</v>
          </cell>
          <cell r="W365" t="str">
            <v>党政综合办公室</v>
          </cell>
          <cell r="X365" t="str">
            <v>规培研究生</v>
          </cell>
        </row>
        <row r="366">
          <cell r="F366" t="str">
            <v>7AM194</v>
          </cell>
          <cell r="G366">
            <v>-14849</v>
          </cell>
          <cell r="H366" t="str">
            <v>7AM194</v>
          </cell>
          <cell r="I366" t="str">
            <v>Y336</v>
          </cell>
          <cell r="J366" t="str">
            <v>330727199711012215</v>
          </cell>
          <cell r="K366" t="str">
            <v>男</v>
          </cell>
          <cell r="L366">
            <v>26</v>
          </cell>
          <cell r="M366" t="str">
            <v>19971101</v>
          </cell>
        </row>
        <row r="366">
          <cell r="O366" t="str">
            <v>内科</v>
          </cell>
          <cell r="P366" t="str">
            <v>内科</v>
          </cell>
          <cell r="Q366" t="str">
            <v>19850136073</v>
          </cell>
          <cell r="R366">
            <v>3</v>
          </cell>
          <cell r="S366" t="str">
            <v>2021年</v>
          </cell>
          <cell r="T366" t="str">
            <v>夏景林</v>
          </cell>
          <cell r="U366">
            <v>14153</v>
          </cell>
          <cell r="V366">
            <v>19822887789</v>
          </cell>
          <cell r="W366" t="str">
            <v>党政综合办公室</v>
          </cell>
          <cell r="X366" t="str">
            <v>规培研究生</v>
          </cell>
        </row>
        <row r="367">
          <cell r="F367" t="str">
            <v>7AM195</v>
          </cell>
          <cell r="G367">
            <v>-14850</v>
          </cell>
          <cell r="H367" t="str">
            <v>7AM195</v>
          </cell>
          <cell r="I367" t="str">
            <v>Y337</v>
          </cell>
          <cell r="J367" t="str">
            <v>330682199707064417</v>
          </cell>
          <cell r="K367" t="str">
            <v>男</v>
          </cell>
          <cell r="L367">
            <v>26</v>
          </cell>
          <cell r="M367" t="str">
            <v>19970706</v>
          </cell>
        </row>
        <row r="367">
          <cell r="O367" t="str">
            <v>内科</v>
          </cell>
          <cell r="P367" t="str">
            <v>内科</v>
          </cell>
          <cell r="Q367" t="str">
            <v>17756597695</v>
          </cell>
          <cell r="R367">
            <v>3</v>
          </cell>
          <cell r="S367" t="str">
            <v>2021年</v>
          </cell>
          <cell r="T367" t="str">
            <v>夏景林</v>
          </cell>
          <cell r="U367">
            <v>14153</v>
          </cell>
          <cell r="V367">
            <v>19822887789</v>
          </cell>
          <cell r="W367" t="str">
            <v>党政综合办公室</v>
          </cell>
          <cell r="X367" t="str">
            <v>规培研究生</v>
          </cell>
        </row>
        <row r="368">
          <cell r="F368" t="str">
            <v>7AM197</v>
          </cell>
          <cell r="G368">
            <v>-14852</v>
          </cell>
          <cell r="H368" t="str">
            <v>7AM197</v>
          </cell>
          <cell r="I368" t="str">
            <v>Y339</v>
          </cell>
          <cell r="J368" t="str">
            <v>33062119971206542X</v>
          </cell>
          <cell r="K368" t="str">
            <v>女</v>
          </cell>
          <cell r="L368">
            <v>26</v>
          </cell>
          <cell r="M368" t="str">
            <v>19971206</v>
          </cell>
        </row>
        <row r="368">
          <cell r="O368" t="str">
            <v>内科</v>
          </cell>
          <cell r="P368" t="str">
            <v>内科</v>
          </cell>
          <cell r="Q368">
            <v>18358500388</v>
          </cell>
          <cell r="R368">
            <v>3</v>
          </cell>
          <cell r="S368" t="str">
            <v>2021年</v>
          </cell>
          <cell r="T368" t="str">
            <v>叶海格</v>
          </cell>
          <cell r="U368">
            <v>3793</v>
          </cell>
          <cell r="V368">
            <v>15967413188</v>
          </cell>
          <cell r="W368" t="str">
            <v>血液内科</v>
          </cell>
          <cell r="X368" t="str">
            <v>规培研究生</v>
          </cell>
        </row>
        <row r="369">
          <cell r="F369" t="str">
            <v>7AM198</v>
          </cell>
          <cell r="G369">
            <v>-14853</v>
          </cell>
          <cell r="H369" t="str">
            <v>7AM198</v>
          </cell>
          <cell r="I369" t="str">
            <v>Y340</v>
          </cell>
          <cell r="J369" t="str">
            <v>330724199802037646</v>
          </cell>
          <cell r="K369" t="str">
            <v>女</v>
          </cell>
          <cell r="L369">
            <v>25</v>
          </cell>
          <cell r="M369" t="str">
            <v>19980203</v>
          </cell>
        </row>
        <row r="369">
          <cell r="O369" t="str">
            <v>内科</v>
          </cell>
          <cell r="P369" t="str">
            <v>内科</v>
          </cell>
          <cell r="Q369" t="str">
            <v>15058476152</v>
          </cell>
          <cell r="R369">
            <v>3</v>
          </cell>
          <cell r="S369" t="str">
            <v>2021年</v>
          </cell>
          <cell r="T369" t="str">
            <v>叶海格</v>
          </cell>
          <cell r="U369">
            <v>3793</v>
          </cell>
          <cell r="V369">
            <v>15967413188</v>
          </cell>
          <cell r="W369" t="str">
            <v>血液内科</v>
          </cell>
          <cell r="X369" t="str">
            <v>规培研究生</v>
          </cell>
        </row>
        <row r="370">
          <cell r="F370" t="str">
            <v>7AM199</v>
          </cell>
          <cell r="G370">
            <v>-14854</v>
          </cell>
          <cell r="H370" t="str">
            <v>7AM199</v>
          </cell>
          <cell r="I370" t="str">
            <v>Y341</v>
          </cell>
          <cell r="J370" t="str">
            <v>330822199711054523</v>
          </cell>
          <cell r="K370" t="str">
            <v>女</v>
          </cell>
          <cell r="L370">
            <v>26</v>
          </cell>
          <cell r="M370" t="str">
            <v>19971105</v>
          </cell>
        </row>
        <row r="370">
          <cell r="O370" t="str">
            <v>内科</v>
          </cell>
          <cell r="P370" t="str">
            <v>内科</v>
          </cell>
          <cell r="Q370" t="str">
            <v>19883398307</v>
          </cell>
          <cell r="R370">
            <v>3</v>
          </cell>
          <cell r="S370" t="str">
            <v>2021年</v>
          </cell>
          <cell r="T370" t="str">
            <v>俞富军</v>
          </cell>
          <cell r="U370">
            <v>2617</v>
          </cell>
          <cell r="V370">
            <v>13858871942</v>
          </cell>
          <cell r="W370" t="str">
            <v>消化内科</v>
          </cell>
          <cell r="X370" t="str">
            <v>规培研究生</v>
          </cell>
        </row>
        <row r="371">
          <cell r="F371" t="str">
            <v>7AM200</v>
          </cell>
          <cell r="G371">
            <v>-14855</v>
          </cell>
          <cell r="H371" t="str">
            <v>7AM200</v>
          </cell>
          <cell r="I371" t="str">
            <v>Y342</v>
          </cell>
          <cell r="J371" t="str">
            <v>330782199807091725</v>
          </cell>
          <cell r="K371" t="str">
            <v>女</v>
          </cell>
          <cell r="L371">
            <v>25</v>
          </cell>
          <cell r="M371" t="str">
            <v>19980709</v>
          </cell>
        </row>
        <row r="371">
          <cell r="O371" t="str">
            <v>内科</v>
          </cell>
          <cell r="P371" t="str">
            <v>内科</v>
          </cell>
          <cell r="Q371" t="str">
            <v>15888766321</v>
          </cell>
          <cell r="R371">
            <v>3</v>
          </cell>
          <cell r="S371" t="str">
            <v>2021年</v>
          </cell>
          <cell r="T371" t="str">
            <v>俞富军</v>
          </cell>
          <cell r="U371">
            <v>2617</v>
          </cell>
          <cell r="V371">
            <v>13858871942</v>
          </cell>
          <cell r="W371" t="str">
            <v>消化内科</v>
          </cell>
          <cell r="X371" t="str">
            <v>规培研究生</v>
          </cell>
        </row>
        <row r="372">
          <cell r="F372" t="str">
            <v>7AM202</v>
          </cell>
          <cell r="G372">
            <v>-14857</v>
          </cell>
          <cell r="H372" t="str">
            <v>7AM202</v>
          </cell>
          <cell r="I372" t="str">
            <v>Y344</v>
          </cell>
          <cell r="J372" t="str">
            <v>330724199804232429</v>
          </cell>
          <cell r="K372" t="str">
            <v>女</v>
          </cell>
          <cell r="L372">
            <v>25</v>
          </cell>
          <cell r="M372" t="str">
            <v>19980423</v>
          </cell>
        </row>
        <row r="372">
          <cell r="O372" t="str">
            <v>内科</v>
          </cell>
          <cell r="P372" t="str">
            <v>内科</v>
          </cell>
          <cell r="Q372">
            <v>15757962881</v>
          </cell>
          <cell r="R372">
            <v>3</v>
          </cell>
          <cell r="S372" t="str">
            <v>2021年</v>
          </cell>
          <cell r="T372" t="str">
            <v>俞康</v>
          </cell>
          <cell r="U372">
            <v>18308</v>
          </cell>
          <cell r="V372">
            <v>13806681379</v>
          </cell>
          <cell r="W372" t="str">
            <v>血液内科</v>
          </cell>
          <cell r="X372" t="str">
            <v>规培研究生</v>
          </cell>
        </row>
        <row r="373">
          <cell r="F373" t="str">
            <v>7AM203</v>
          </cell>
          <cell r="G373">
            <v>-14858</v>
          </cell>
          <cell r="H373" t="str">
            <v>7AM203</v>
          </cell>
          <cell r="I373" t="str">
            <v>Y345</v>
          </cell>
          <cell r="J373" t="str">
            <v>341221199601025805</v>
          </cell>
          <cell r="K373" t="str">
            <v>女</v>
          </cell>
          <cell r="L373">
            <v>27</v>
          </cell>
          <cell r="M373" t="str">
            <v>19960102</v>
          </cell>
        </row>
        <row r="373">
          <cell r="O373" t="str">
            <v>内科</v>
          </cell>
          <cell r="P373" t="str">
            <v>内科</v>
          </cell>
          <cell r="Q373" t="str">
            <v>13588899203</v>
          </cell>
          <cell r="R373">
            <v>3</v>
          </cell>
          <cell r="S373" t="str">
            <v>2021年</v>
          </cell>
          <cell r="T373" t="str">
            <v>张丹</v>
          </cell>
          <cell r="U373">
            <v>9915</v>
          </cell>
          <cell r="V373">
            <v>15906493566</v>
          </cell>
          <cell r="W373" t="str">
            <v>呼吸与危重症医学科科科</v>
          </cell>
          <cell r="X373" t="str">
            <v>规培研究生</v>
          </cell>
        </row>
        <row r="374">
          <cell r="F374" t="str">
            <v>7AM205</v>
          </cell>
          <cell r="G374">
            <v>-14860</v>
          </cell>
          <cell r="H374" t="str">
            <v>7AM205</v>
          </cell>
          <cell r="I374" t="str">
            <v>Y347</v>
          </cell>
          <cell r="J374" t="str">
            <v>330381199810302222</v>
          </cell>
          <cell r="K374" t="str">
            <v>女</v>
          </cell>
          <cell r="L374">
            <v>25</v>
          </cell>
          <cell r="M374" t="str">
            <v>19981030</v>
          </cell>
        </row>
        <row r="374">
          <cell r="O374" t="str">
            <v>内科</v>
          </cell>
          <cell r="P374" t="str">
            <v>内科</v>
          </cell>
          <cell r="Q374" t="str">
            <v>18267823225</v>
          </cell>
          <cell r="R374">
            <v>3</v>
          </cell>
          <cell r="S374" t="str">
            <v>2021年</v>
          </cell>
          <cell r="T374" t="str">
            <v>郑明华</v>
          </cell>
          <cell r="U374">
            <v>2663</v>
          </cell>
          <cell r="V374">
            <v>13967781644</v>
          </cell>
          <cell r="W374" t="str">
            <v>感染科</v>
          </cell>
          <cell r="X374" t="str">
            <v>规培研究生</v>
          </cell>
        </row>
        <row r="375">
          <cell r="F375" t="str">
            <v>7AM206</v>
          </cell>
          <cell r="G375">
            <v>-14861</v>
          </cell>
          <cell r="H375" t="str">
            <v>7AM206</v>
          </cell>
          <cell r="I375" t="str">
            <v>Y348</v>
          </cell>
          <cell r="J375" t="str">
            <v>330327199805050210</v>
          </cell>
          <cell r="K375" t="str">
            <v>男</v>
          </cell>
          <cell r="L375">
            <v>25</v>
          </cell>
          <cell r="M375" t="str">
            <v>19980505</v>
          </cell>
        </row>
        <row r="375">
          <cell r="O375" t="str">
            <v>内科</v>
          </cell>
          <cell r="P375" t="str">
            <v>内科</v>
          </cell>
          <cell r="Q375" t="str">
            <v>15888275298</v>
          </cell>
          <cell r="R375">
            <v>3</v>
          </cell>
          <cell r="S375" t="str">
            <v>2021年</v>
          </cell>
          <cell r="T375" t="str">
            <v>周浩</v>
          </cell>
          <cell r="U375">
            <v>1545</v>
          </cell>
          <cell r="V375">
            <v>13968801939</v>
          </cell>
          <cell r="W375" t="str">
            <v>心血管内科</v>
          </cell>
          <cell r="X375" t="str">
            <v>规培研究生</v>
          </cell>
        </row>
        <row r="376">
          <cell r="F376" t="str">
            <v>7AM207</v>
          </cell>
          <cell r="G376">
            <v>-14862</v>
          </cell>
          <cell r="H376" t="str">
            <v>7AM207</v>
          </cell>
          <cell r="I376" t="str">
            <v>Y349</v>
          </cell>
          <cell r="J376" t="str">
            <v>330782199804156722</v>
          </cell>
          <cell r="K376" t="str">
            <v>女</v>
          </cell>
          <cell r="L376">
            <v>25</v>
          </cell>
          <cell r="M376" t="str">
            <v>19980415</v>
          </cell>
        </row>
        <row r="376">
          <cell r="O376" t="str">
            <v>内科</v>
          </cell>
          <cell r="P376" t="str">
            <v>内科</v>
          </cell>
          <cell r="Q376" t="str">
            <v>15858836716</v>
          </cell>
          <cell r="R376">
            <v>3</v>
          </cell>
          <cell r="S376" t="str">
            <v>2021年</v>
          </cell>
          <cell r="T376" t="str">
            <v>周浩</v>
          </cell>
          <cell r="U376">
            <v>1545</v>
          </cell>
          <cell r="V376">
            <v>13968801939</v>
          </cell>
          <cell r="W376" t="str">
            <v>心血管内科</v>
          </cell>
          <cell r="X376" t="str">
            <v>规培研究生</v>
          </cell>
        </row>
        <row r="377">
          <cell r="F377" t="str">
            <v>7AM208</v>
          </cell>
          <cell r="G377">
            <v>-14863</v>
          </cell>
          <cell r="H377" t="str">
            <v>7AM208</v>
          </cell>
          <cell r="I377" t="str">
            <v>Y350</v>
          </cell>
          <cell r="J377" t="str">
            <v>330304199809196925</v>
          </cell>
          <cell r="K377" t="str">
            <v>女</v>
          </cell>
          <cell r="L377">
            <v>25</v>
          </cell>
          <cell r="M377" t="str">
            <v>19980919</v>
          </cell>
        </row>
        <row r="377">
          <cell r="O377" t="str">
            <v>内科</v>
          </cell>
          <cell r="P377" t="str">
            <v>内科</v>
          </cell>
          <cell r="Q377" t="str">
            <v>13588756855</v>
          </cell>
          <cell r="R377">
            <v>3</v>
          </cell>
          <cell r="S377" t="str">
            <v>2021年</v>
          </cell>
          <cell r="T377" t="str">
            <v>朱虹</v>
          </cell>
          <cell r="U377">
            <v>19719</v>
          </cell>
          <cell r="V377">
            <v>13758712421</v>
          </cell>
          <cell r="W377" t="str">
            <v>内分泌科</v>
          </cell>
          <cell r="X377" t="str">
            <v>规培研究生</v>
          </cell>
        </row>
        <row r="378">
          <cell r="F378" t="str">
            <v>7AM209</v>
          </cell>
          <cell r="G378">
            <v>-14864</v>
          </cell>
          <cell r="H378" t="str">
            <v>7AM209</v>
          </cell>
          <cell r="I378" t="str">
            <v>Y351</v>
          </cell>
          <cell r="J378" t="str">
            <v>362526199808100043</v>
          </cell>
          <cell r="K378" t="str">
            <v>女</v>
          </cell>
          <cell r="L378">
            <v>25</v>
          </cell>
          <cell r="M378" t="str">
            <v>19980810</v>
          </cell>
        </row>
        <row r="378">
          <cell r="O378" t="str">
            <v>内科</v>
          </cell>
          <cell r="P378" t="str">
            <v>内科</v>
          </cell>
          <cell r="Q378">
            <v>15257711620</v>
          </cell>
          <cell r="R378">
            <v>3</v>
          </cell>
          <cell r="S378" t="str">
            <v>2021年</v>
          </cell>
          <cell r="T378" t="str">
            <v>陈婵</v>
          </cell>
          <cell r="U378">
            <v>3836</v>
          </cell>
          <cell r="V378">
            <v>13968871092</v>
          </cell>
          <cell r="W378" t="str">
            <v>老年病科(干部保健）</v>
          </cell>
          <cell r="X378" t="str">
            <v>规培研究生</v>
          </cell>
        </row>
        <row r="379">
          <cell r="F379" t="str">
            <v>7AM210</v>
          </cell>
          <cell r="G379">
            <v>-14865</v>
          </cell>
          <cell r="H379" t="str">
            <v>7AM210</v>
          </cell>
          <cell r="I379" t="str">
            <v>Y352</v>
          </cell>
          <cell r="J379" t="str">
            <v>331081199712282410</v>
          </cell>
          <cell r="K379" t="str">
            <v>男</v>
          </cell>
          <cell r="L379">
            <v>26</v>
          </cell>
          <cell r="M379" t="str">
            <v>19971228</v>
          </cell>
        </row>
        <row r="379">
          <cell r="O379" t="str">
            <v>内科</v>
          </cell>
          <cell r="P379" t="str">
            <v>内科</v>
          </cell>
          <cell r="Q379">
            <v>15158751997</v>
          </cell>
          <cell r="R379">
            <v>3</v>
          </cell>
          <cell r="S379" t="str">
            <v>2021年</v>
          </cell>
          <cell r="T379" t="str">
            <v>陈婵</v>
          </cell>
          <cell r="U379">
            <v>3836</v>
          </cell>
          <cell r="V379">
            <v>13968871092</v>
          </cell>
          <cell r="W379" t="str">
            <v>老年病科(干部保健）</v>
          </cell>
          <cell r="X379" t="str">
            <v>规培研究生</v>
          </cell>
        </row>
        <row r="380">
          <cell r="F380" t="str">
            <v>7AM211</v>
          </cell>
          <cell r="G380">
            <v>-14866</v>
          </cell>
          <cell r="H380" t="str">
            <v>7AM211</v>
          </cell>
          <cell r="I380" t="str">
            <v>Y353</v>
          </cell>
          <cell r="J380" t="str">
            <v>330281199805150417</v>
          </cell>
          <cell r="K380" t="str">
            <v>男</v>
          </cell>
          <cell r="L380">
            <v>25</v>
          </cell>
          <cell r="M380" t="str">
            <v>19980515</v>
          </cell>
        </row>
        <row r="380">
          <cell r="O380" t="str">
            <v>神经内科</v>
          </cell>
          <cell r="P380" t="str">
            <v>神经内科</v>
          </cell>
          <cell r="Q380" t="str">
            <v>15168755768</v>
          </cell>
          <cell r="R380">
            <v>3</v>
          </cell>
          <cell r="S380" t="str">
            <v>2021年</v>
          </cell>
          <cell r="T380" t="str">
            <v>陈为安</v>
          </cell>
          <cell r="U380">
            <v>1550</v>
          </cell>
          <cell r="V380">
            <v>13968941962</v>
          </cell>
          <cell r="W380" t="str">
            <v>神经内科</v>
          </cell>
          <cell r="X380" t="str">
            <v>规培研究生</v>
          </cell>
        </row>
        <row r="381">
          <cell r="F381" t="str">
            <v>7AM212</v>
          </cell>
          <cell r="G381">
            <v>-14867</v>
          </cell>
          <cell r="H381" t="str">
            <v>7AM212</v>
          </cell>
          <cell r="I381" t="str">
            <v>Y354</v>
          </cell>
          <cell r="J381" t="str">
            <v>42112619960916112X</v>
          </cell>
          <cell r="K381" t="str">
            <v>女</v>
          </cell>
          <cell r="L381">
            <v>27</v>
          </cell>
          <cell r="M381" t="str">
            <v>19960916</v>
          </cell>
        </row>
        <row r="381">
          <cell r="O381" t="str">
            <v>神经内科</v>
          </cell>
          <cell r="P381" t="str">
            <v>神经内科</v>
          </cell>
          <cell r="Q381" t="str">
            <v>15872709177</v>
          </cell>
          <cell r="R381">
            <v>3</v>
          </cell>
          <cell r="S381" t="str">
            <v>2021年</v>
          </cell>
          <cell r="T381" t="str">
            <v>程建华</v>
          </cell>
          <cell r="U381">
            <v>4523</v>
          </cell>
          <cell r="V381">
            <v>13819735361</v>
          </cell>
          <cell r="W381" t="str">
            <v>神经内科</v>
          </cell>
          <cell r="X381" t="str">
            <v>规培研究生</v>
          </cell>
        </row>
        <row r="382">
          <cell r="F382" t="str">
            <v>7AM213</v>
          </cell>
          <cell r="G382">
            <v>-14868</v>
          </cell>
          <cell r="H382" t="str">
            <v>7AM213</v>
          </cell>
          <cell r="I382" t="str">
            <v>Y355</v>
          </cell>
          <cell r="J382" t="str">
            <v>33038119970223172X</v>
          </cell>
          <cell r="K382" t="str">
            <v>女</v>
          </cell>
          <cell r="L382">
            <v>26</v>
          </cell>
          <cell r="M382" t="str">
            <v>19970223</v>
          </cell>
        </row>
        <row r="382">
          <cell r="O382" t="str">
            <v>神经内科</v>
          </cell>
          <cell r="P382" t="str">
            <v>神经内科</v>
          </cell>
          <cell r="Q382" t="str">
            <v>13958825014</v>
          </cell>
          <cell r="R382">
            <v>3</v>
          </cell>
          <cell r="S382" t="str">
            <v>2021年</v>
          </cell>
          <cell r="T382" t="str">
            <v>何金彩</v>
          </cell>
          <cell r="U382">
            <v>18305</v>
          </cell>
          <cell r="V382">
            <v>13706661060</v>
          </cell>
          <cell r="W382" t="str">
            <v>神经内科</v>
          </cell>
          <cell r="X382" t="str">
            <v>规培研究生</v>
          </cell>
        </row>
        <row r="383">
          <cell r="F383" t="str">
            <v>7AM214</v>
          </cell>
          <cell r="G383">
            <v>-14869</v>
          </cell>
          <cell r="H383" t="str">
            <v>7AM214</v>
          </cell>
          <cell r="I383" t="str">
            <v>Y356</v>
          </cell>
          <cell r="J383" t="str">
            <v>330382199802086925</v>
          </cell>
          <cell r="K383" t="str">
            <v>女</v>
          </cell>
          <cell r="L383">
            <v>25</v>
          </cell>
          <cell r="M383" t="str">
            <v>19980208</v>
          </cell>
        </row>
        <row r="383">
          <cell r="O383" t="str">
            <v>神经内科</v>
          </cell>
          <cell r="P383" t="str">
            <v>神经内科</v>
          </cell>
          <cell r="Q383" t="str">
            <v>15968123654</v>
          </cell>
          <cell r="R383">
            <v>3</v>
          </cell>
          <cell r="S383" t="str">
            <v>2021年</v>
          </cell>
          <cell r="T383" t="str">
            <v>何金彩</v>
          </cell>
          <cell r="U383">
            <v>18305</v>
          </cell>
          <cell r="V383">
            <v>13706661060</v>
          </cell>
          <cell r="W383" t="str">
            <v>神经内科</v>
          </cell>
          <cell r="X383" t="str">
            <v>规培研究生</v>
          </cell>
        </row>
        <row r="384">
          <cell r="F384" t="str">
            <v>7AM217</v>
          </cell>
          <cell r="G384">
            <v>-14872</v>
          </cell>
          <cell r="H384" t="str">
            <v>7AM217</v>
          </cell>
          <cell r="I384" t="str">
            <v>Y359</v>
          </cell>
          <cell r="J384" t="str">
            <v>332526199810312517</v>
          </cell>
          <cell r="K384" t="str">
            <v>男</v>
          </cell>
          <cell r="L384">
            <v>25</v>
          </cell>
          <cell r="M384" t="str">
            <v>19981031</v>
          </cell>
        </row>
        <row r="384">
          <cell r="O384" t="str">
            <v>神经内科</v>
          </cell>
          <cell r="P384" t="str">
            <v>神经内科</v>
          </cell>
          <cell r="Q384" t="str">
            <v>15968115319</v>
          </cell>
          <cell r="R384">
            <v>3</v>
          </cell>
          <cell r="S384" t="str">
            <v>2021年</v>
          </cell>
          <cell r="T384" t="str">
            <v>黄欢捷</v>
          </cell>
          <cell r="U384">
            <v>1680</v>
          </cell>
          <cell r="V384">
            <v>13566277099</v>
          </cell>
          <cell r="W384" t="str">
            <v>神经内科</v>
          </cell>
          <cell r="X384" t="str">
            <v>规培研究生</v>
          </cell>
        </row>
        <row r="385">
          <cell r="F385" t="str">
            <v>7AM218</v>
          </cell>
          <cell r="G385">
            <v>-14873</v>
          </cell>
          <cell r="H385" t="str">
            <v>7AM218</v>
          </cell>
          <cell r="I385" t="str">
            <v>Y360</v>
          </cell>
          <cell r="J385" t="str">
            <v>33050119960901202X</v>
          </cell>
          <cell r="K385" t="str">
            <v>女</v>
          </cell>
          <cell r="L385">
            <v>27</v>
          </cell>
          <cell r="M385" t="str">
            <v>19960901</v>
          </cell>
        </row>
        <row r="385">
          <cell r="O385" t="str">
            <v>神经内科</v>
          </cell>
          <cell r="P385" t="str">
            <v>神经内科</v>
          </cell>
          <cell r="Q385" t="str">
            <v>15868706778</v>
          </cell>
          <cell r="R385">
            <v>3</v>
          </cell>
          <cell r="S385" t="str">
            <v>2021年</v>
          </cell>
          <cell r="T385" t="str">
            <v>林源绍</v>
          </cell>
          <cell r="U385">
            <v>8017</v>
          </cell>
          <cell r="V385">
            <v>13587638425</v>
          </cell>
          <cell r="W385" t="str">
            <v>神经内科</v>
          </cell>
          <cell r="X385" t="str">
            <v>规培研究生</v>
          </cell>
        </row>
        <row r="386">
          <cell r="F386" t="str">
            <v>7AM219</v>
          </cell>
          <cell r="G386">
            <v>-14874</v>
          </cell>
          <cell r="H386" t="str">
            <v>7AM219</v>
          </cell>
          <cell r="I386" t="str">
            <v>Y361</v>
          </cell>
          <cell r="J386" t="str">
            <v>330282199707096943</v>
          </cell>
          <cell r="K386" t="str">
            <v>女</v>
          </cell>
          <cell r="L386">
            <v>26</v>
          </cell>
          <cell r="M386" t="str">
            <v>19970709</v>
          </cell>
        </row>
        <row r="386">
          <cell r="O386" t="str">
            <v>神经内科</v>
          </cell>
          <cell r="P386" t="str">
            <v>神经内科</v>
          </cell>
          <cell r="Q386" t="str">
            <v>13586811816</v>
          </cell>
          <cell r="R386">
            <v>3</v>
          </cell>
          <cell r="S386" t="str">
            <v>2021年</v>
          </cell>
          <cell r="T386" t="str">
            <v>林源绍</v>
          </cell>
          <cell r="U386">
            <v>8017</v>
          </cell>
          <cell r="V386">
            <v>13587638425</v>
          </cell>
          <cell r="W386" t="str">
            <v>神经内科</v>
          </cell>
          <cell r="X386" t="str">
            <v>规培研究生</v>
          </cell>
        </row>
        <row r="387">
          <cell r="F387" t="str">
            <v>7AM220</v>
          </cell>
          <cell r="G387">
            <v>-14875</v>
          </cell>
          <cell r="H387" t="str">
            <v>7AM220</v>
          </cell>
          <cell r="I387" t="str">
            <v>Y362</v>
          </cell>
          <cell r="J387" t="str">
            <v>331021199807170028</v>
          </cell>
          <cell r="K387" t="str">
            <v>女</v>
          </cell>
          <cell r="L387">
            <v>25</v>
          </cell>
          <cell r="M387" t="str">
            <v>19980717</v>
          </cell>
        </row>
        <row r="387">
          <cell r="O387" t="str">
            <v>神经内科</v>
          </cell>
          <cell r="P387" t="str">
            <v>神经内科</v>
          </cell>
          <cell r="Q387" t="str">
            <v>13615773936</v>
          </cell>
          <cell r="R387">
            <v>3</v>
          </cell>
          <cell r="S387" t="str">
            <v>2021年</v>
          </cell>
          <cell r="T387" t="str">
            <v>林源绍</v>
          </cell>
          <cell r="U387">
            <v>8017</v>
          </cell>
          <cell r="V387">
            <v>13587638425</v>
          </cell>
          <cell r="W387" t="str">
            <v>神经内科</v>
          </cell>
          <cell r="X387" t="str">
            <v>规培研究生</v>
          </cell>
        </row>
        <row r="388">
          <cell r="F388" t="str">
            <v>7AM221</v>
          </cell>
          <cell r="G388">
            <v>-14876</v>
          </cell>
          <cell r="H388" t="str">
            <v>7AM221</v>
          </cell>
          <cell r="I388" t="str">
            <v>Y363</v>
          </cell>
          <cell r="J388" t="str">
            <v>330304199710288723</v>
          </cell>
          <cell r="K388" t="str">
            <v>女</v>
          </cell>
          <cell r="L388">
            <v>26</v>
          </cell>
          <cell r="M388" t="str">
            <v>19971028</v>
          </cell>
        </row>
        <row r="388">
          <cell r="O388" t="str">
            <v>神经内科</v>
          </cell>
          <cell r="P388" t="str">
            <v>神经内科</v>
          </cell>
          <cell r="Q388">
            <v>13616775265</v>
          </cell>
          <cell r="R388">
            <v>3</v>
          </cell>
          <cell r="S388" t="str">
            <v>2021年</v>
          </cell>
          <cell r="T388" t="str">
            <v>林源绍</v>
          </cell>
          <cell r="U388">
            <v>8017</v>
          </cell>
          <cell r="V388">
            <v>13587638425</v>
          </cell>
          <cell r="W388" t="str">
            <v>神经内科</v>
          </cell>
          <cell r="X388" t="str">
            <v>规培研究生</v>
          </cell>
        </row>
        <row r="389">
          <cell r="F389" t="str">
            <v>7AM222</v>
          </cell>
          <cell r="G389">
            <v>-14877</v>
          </cell>
          <cell r="H389" t="str">
            <v>7AM222</v>
          </cell>
          <cell r="I389" t="str">
            <v>Y364</v>
          </cell>
          <cell r="J389" t="str">
            <v>33900519960902342X</v>
          </cell>
          <cell r="K389" t="str">
            <v>女</v>
          </cell>
          <cell r="L389">
            <v>27</v>
          </cell>
          <cell r="M389" t="str">
            <v>19960902</v>
          </cell>
        </row>
        <row r="389">
          <cell r="O389" t="str">
            <v>神经内科</v>
          </cell>
          <cell r="P389" t="str">
            <v>神经内科</v>
          </cell>
          <cell r="Q389" t="str">
            <v>18267723708</v>
          </cell>
          <cell r="R389">
            <v>3</v>
          </cell>
          <cell r="S389" t="str">
            <v>2021年</v>
          </cell>
          <cell r="T389" t="str">
            <v>邵蓓</v>
          </cell>
          <cell r="U389">
            <v>17602</v>
          </cell>
          <cell r="V389">
            <v>13868655889</v>
          </cell>
          <cell r="W389" t="str">
            <v>神经内一科</v>
          </cell>
          <cell r="X389" t="str">
            <v>规培研究生</v>
          </cell>
        </row>
        <row r="390">
          <cell r="F390" t="str">
            <v>7AM223</v>
          </cell>
          <cell r="G390">
            <v>-14878</v>
          </cell>
          <cell r="H390" t="str">
            <v>7AM223</v>
          </cell>
          <cell r="I390" t="str">
            <v>Y365</v>
          </cell>
          <cell r="J390" t="str">
            <v>330324199808196662</v>
          </cell>
          <cell r="K390" t="str">
            <v>女</v>
          </cell>
          <cell r="L390">
            <v>25</v>
          </cell>
          <cell r="M390" t="str">
            <v>19980819</v>
          </cell>
        </row>
        <row r="390">
          <cell r="O390" t="str">
            <v>神经内科</v>
          </cell>
          <cell r="P390" t="str">
            <v>神经内科</v>
          </cell>
          <cell r="Q390">
            <v>15397402865</v>
          </cell>
          <cell r="R390">
            <v>3</v>
          </cell>
          <cell r="S390" t="str">
            <v>2021年</v>
          </cell>
          <cell r="T390" t="str">
            <v>邵蓓</v>
          </cell>
          <cell r="U390">
            <v>17602</v>
          </cell>
          <cell r="V390">
            <v>13868655889</v>
          </cell>
          <cell r="W390" t="str">
            <v>神经内一科</v>
          </cell>
          <cell r="X390" t="str">
            <v>规培研究生</v>
          </cell>
        </row>
        <row r="391">
          <cell r="F391" t="str">
            <v>7AM224</v>
          </cell>
          <cell r="G391">
            <v>-14879</v>
          </cell>
          <cell r="H391" t="str">
            <v>7AM224</v>
          </cell>
          <cell r="I391" t="str">
            <v>Y366</v>
          </cell>
          <cell r="J391" t="str">
            <v>339005199710286128</v>
          </cell>
          <cell r="K391" t="str">
            <v>女</v>
          </cell>
          <cell r="L391">
            <v>26</v>
          </cell>
          <cell r="M391" t="str">
            <v>19971028</v>
          </cell>
        </row>
        <row r="391">
          <cell r="O391" t="str">
            <v>神经内科</v>
          </cell>
          <cell r="P391" t="str">
            <v>神经内科</v>
          </cell>
          <cell r="Q391" t="str">
            <v>15888270768</v>
          </cell>
          <cell r="R391">
            <v>3</v>
          </cell>
          <cell r="S391" t="str">
            <v>2021年</v>
          </cell>
          <cell r="T391" t="str">
            <v>王贞</v>
          </cell>
          <cell r="U391">
            <v>1601</v>
          </cell>
          <cell r="V391">
            <v>13858868961</v>
          </cell>
          <cell r="W391" t="str">
            <v>神经内科</v>
          </cell>
          <cell r="X391" t="str">
            <v>规培研究生</v>
          </cell>
        </row>
        <row r="392">
          <cell r="F392" t="str">
            <v>7AM225</v>
          </cell>
          <cell r="G392">
            <v>-14880</v>
          </cell>
          <cell r="H392" t="str">
            <v>7AM225</v>
          </cell>
          <cell r="I392" t="str">
            <v>Y367</v>
          </cell>
          <cell r="J392" t="str">
            <v>331023199803274420</v>
          </cell>
          <cell r="K392" t="str">
            <v>女</v>
          </cell>
          <cell r="L392">
            <v>25</v>
          </cell>
          <cell r="M392" t="str">
            <v>19980327</v>
          </cell>
        </row>
        <row r="392">
          <cell r="O392" t="str">
            <v>神经内科</v>
          </cell>
          <cell r="P392" t="str">
            <v>神经内科</v>
          </cell>
          <cell r="Q392" t="str">
            <v>13616866195</v>
          </cell>
          <cell r="R392">
            <v>3</v>
          </cell>
          <cell r="S392" t="str">
            <v>2021年</v>
          </cell>
          <cell r="T392" t="str">
            <v>王贞</v>
          </cell>
          <cell r="U392">
            <v>1601</v>
          </cell>
          <cell r="V392">
            <v>13858868961</v>
          </cell>
          <cell r="W392" t="str">
            <v>神经内科</v>
          </cell>
          <cell r="X392" t="str">
            <v>规培研究生</v>
          </cell>
        </row>
        <row r="393">
          <cell r="F393" t="str">
            <v>7AM226</v>
          </cell>
          <cell r="G393">
            <v>-14881</v>
          </cell>
          <cell r="H393" t="str">
            <v>7AM226</v>
          </cell>
          <cell r="I393" t="str">
            <v>Y368</v>
          </cell>
          <cell r="J393" t="str">
            <v>331004199805180023</v>
          </cell>
          <cell r="K393" t="str">
            <v>女</v>
          </cell>
          <cell r="L393">
            <v>25</v>
          </cell>
          <cell r="M393" t="str">
            <v>19980518</v>
          </cell>
        </row>
        <row r="393">
          <cell r="O393" t="str">
            <v>神经内科</v>
          </cell>
          <cell r="P393" t="str">
            <v>神经内科</v>
          </cell>
          <cell r="Q393" t="str">
            <v>15988167056</v>
          </cell>
          <cell r="R393">
            <v>3</v>
          </cell>
          <cell r="S393" t="str">
            <v>2021年</v>
          </cell>
          <cell r="T393" t="str">
            <v>谢成龙</v>
          </cell>
          <cell r="U393">
            <v>11105</v>
          </cell>
          <cell r="V393">
            <v>13736716097</v>
          </cell>
          <cell r="W393" t="str">
            <v>神经内科</v>
          </cell>
          <cell r="X393" t="str">
            <v>规培研究生</v>
          </cell>
        </row>
        <row r="394">
          <cell r="F394" t="str">
            <v>7AM227</v>
          </cell>
          <cell r="G394">
            <v>-14882</v>
          </cell>
          <cell r="H394" t="str">
            <v>7AM227</v>
          </cell>
          <cell r="I394" t="str">
            <v>Y369</v>
          </cell>
          <cell r="J394" t="str">
            <v>330327199805297248</v>
          </cell>
          <cell r="K394" t="str">
            <v>女</v>
          </cell>
          <cell r="L394">
            <v>25</v>
          </cell>
          <cell r="M394" t="str">
            <v>19980529</v>
          </cell>
        </row>
        <row r="394">
          <cell r="O394" t="str">
            <v>神经内科</v>
          </cell>
          <cell r="P394" t="str">
            <v>神经内科</v>
          </cell>
          <cell r="Q394">
            <v>15258087801</v>
          </cell>
          <cell r="R394">
            <v>3</v>
          </cell>
          <cell r="S394" t="str">
            <v>2021年</v>
          </cell>
          <cell r="T394" t="str">
            <v>谢成龙</v>
          </cell>
          <cell r="U394">
            <v>11105</v>
          </cell>
          <cell r="V394">
            <v>13736716097</v>
          </cell>
          <cell r="W394" t="str">
            <v>神经内科</v>
          </cell>
          <cell r="X394" t="str">
            <v>规培研究生</v>
          </cell>
        </row>
        <row r="395">
          <cell r="F395" t="str">
            <v>7AM228</v>
          </cell>
          <cell r="G395">
            <v>-14883</v>
          </cell>
          <cell r="H395" t="str">
            <v>7AM228</v>
          </cell>
          <cell r="I395" t="str">
            <v>Y370</v>
          </cell>
          <cell r="J395" t="str">
            <v>332526199803155314</v>
          </cell>
          <cell r="K395" t="str">
            <v>男</v>
          </cell>
          <cell r="L395">
            <v>25</v>
          </cell>
          <cell r="M395" t="str">
            <v>19980315</v>
          </cell>
        </row>
        <row r="395">
          <cell r="O395" t="str">
            <v>神经内科</v>
          </cell>
          <cell r="P395" t="str">
            <v>神经内科</v>
          </cell>
          <cell r="Q395" t="str">
            <v>18815015619</v>
          </cell>
          <cell r="R395">
            <v>3</v>
          </cell>
          <cell r="S395" t="str">
            <v>2021年</v>
          </cell>
          <cell r="T395" t="str">
            <v>徐惠琴</v>
          </cell>
          <cell r="U395">
            <v>19502</v>
          </cell>
          <cell r="V395">
            <v>13858806368</v>
          </cell>
          <cell r="W395" t="str">
            <v>神经内科</v>
          </cell>
          <cell r="X395" t="str">
            <v>规培研究生</v>
          </cell>
        </row>
        <row r="396">
          <cell r="F396" t="str">
            <v>7AM229</v>
          </cell>
          <cell r="G396">
            <v>-14884</v>
          </cell>
          <cell r="H396" t="str">
            <v>7AM229</v>
          </cell>
          <cell r="I396" t="str">
            <v>Y371</v>
          </cell>
          <cell r="J396" t="str">
            <v>330327199808150233</v>
          </cell>
          <cell r="K396" t="str">
            <v>男</v>
          </cell>
          <cell r="L396">
            <v>25</v>
          </cell>
          <cell r="M396" t="str">
            <v>19980815</v>
          </cell>
        </row>
        <row r="396">
          <cell r="O396" t="str">
            <v>神经内科</v>
          </cell>
          <cell r="P396" t="str">
            <v>神经内科</v>
          </cell>
          <cell r="Q396" t="str">
            <v>15888711553</v>
          </cell>
          <cell r="R396">
            <v>3</v>
          </cell>
          <cell r="S396" t="str">
            <v>2021年</v>
          </cell>
          <cell r="T396" t="str">
            <v>徐惠琴</v>
          </cell>
          <cell r="U396">
            <v>19502</v>
          </cell>
          <cell r="V396">
            <v>13858806368</v>
          </cell>
          <cell r="W396" t="str">
            <v>神经内科</v>
          </cell>
          <cell r="X396" t="str">
            <v>规培研究生</v>
          </cell>
        </row>
        <row r="397">
          <cell r="F397" t="str">
            <v>7AM230</v>
          </cell>
          <cell r="G397">
            <v>-14885</v>
          </cell>
          <cell r="H397" t="str">
            <v>7AM230</v>
          </cell>
          <cell r="I397" t="str">
            <v>Y372</v>
          </cell>
          <cell r="J397" t="str">
            <v>330481199803195620</v>
          </cell>
          <cell r="K397" t="str">
            <v>女</v>
          </cell>
          <cell r="L397">
            <v>25</v>
          </cell>
          <cell r="M397" t="str">
            <v>19980319</v>
          </cell>
        </row>
        <row r="397">
          <cell r="O397" t="str">
            <v>神经内科</v>
          </cell>
          <cell r="P397" t="str">
            <v>神经内科</v>
          </cell>
          <cell r="Q397" t="str">
            <v>13858872310</v>
          </cell>
          <cell r="R397">
            <v>3</v>
          </cell>
          <cell r="S397" t="str">
            <v>2021年</v>
          </cell>
          <cell r="T397" t="str">
            <v>张旭</v>
          </cell>
          <cell r="U397">
            <v>18502</v>
          </cell>
          <cell r="V397">
            <v>13587688130</v>
          </cell>
          <cell r="W397" t="str">
            <v>神经内科</v>
          </cell>
          <cell r="X397" t="str">
            <v>规培研究生</v>
          </cell>
        </row>
        <row r="398">
          <cell r="F398" t="str">
            <v>7AM231</v>
          </cell>
          <cell r="G398">
            <v>-14886</v>
          </cell>
          <cell r="H398" t="str">
            <v>7AM231</v>
          </cell>
          <cell r="I398" t="str">
            <v>Y373</v>
          </cell>
          <cell r="J398" t="str">
            <v>522321199610182220</v>
          </cell>
          <cell r="K398" t="str">
            <v>女</v>
          </cell>
          <cell r="L398">
            <v>27</v>
          </cell>
          <cell r="M398" t="str">
            <v>19961018</v>
          </cell>
        </row>
        <row r="398">
          <cell r="O398" t="str">
            <v>神经内科</v>
          </cell>
          <cell r="P398" t="str">
            <v>神经内科</v>
          </cell>
          <cell r="Q398" t="str">
            <v>15067755928</v>
          </cell>
          <cell r="R398">
            <v>3</v>
          </cell>
          <cell r="S398" t="str">
            <v>2021年</v>
          </cell>
          <cell r="T398" t="str">
            <v>张旭</v>
          </cell>
          <cell r="U398">
            <v>18502</v>
          </cell>
          <cell r="V398">
            <v>13587688130</v>
          </cell>
          <cell r="W398" t="str">
            <v>神经内科</v>
          </cell>
          <cell r="X398" t="str">
            <v>规培研究生</v>
          </cell>
        </row>
        <row r="399">
          <cell r="F399" t="str">
            <v>7AM232</v>
          </cell>
          <cell r="G399">
            <v>-14887</v>
          </cell>
          <cell r="H399" t="str">
            <v>7AM232</v>
          </cell>
          <cell r="I399" t="str">
            <v>Y374</v>
          </cell>
          <cell r="J399" t="str">
            <v>330419199805182024</v>
          </cell>
          <cell r="K399" t="str">
            <v>女</v>
          </cell>
          <cell r="L399">
            <v>25</v>
          </cell>
          <cell r="M399" t="str">
            <v>19980518</v>
          </cell>
        </row>
        <row r="399">
          <cell r="O399" t="str">
            <v>皮肤科</v>
          </cell>
          <cell r="P399" t="str">
            <v>皮肤科</v>
          </cell>
          <cell r="Q399" t="str">
            <v>18815137981</v>
          </cell>
          <cell r="R399">
            <v>3</v>
          </cell>
          <cell r="S399" t="str">
            <v>2021年</v>
          </cell>
          <cell r="T399" t="str">
            <v>李智铭</v>
          </cell>
          <cell r="U399">
            <v>2611</v>
          </cell>
          <cell r="V399">
            <v>15988718867</v>
          </cell>
          <cell r="W399" t="str">
            <v>皮肤科</v>
          </cell>
          <cell r="X399" t="str">
            <v>规培研究生</v>
          </cell>
        </row>
        <row r="400">
          <cell r="F400" t="str">
            <v>7AM233</v>
          </cell>
          <cell r="G400">
            <v>-14888</v>
          </cell>
          <cell r="H400" t="str">
            <v>7AM233</v>
          </cell>
          <cell r="I400" t="str">
            <v>Y375</v>
          </cell>
          <cell r="J400" t="str">
            <v>330381199804232248</v>
          </cell>
          <cell r="K400" t="str">
            <v>女</v>
          </cell>
          <cell r="L400">
            <v>25</v>
          </cell>
          <cell r="M400" t="str">
            <v>19980423</v>
          </cell>
        </row>
        <row r="400">
          <cell r="O400" t="str">
            <v>皮肤科</v>
          </cell>
          <cell r="P400" t="str">
            <v>皮肤科</v>
          </cell>
          <cell r="Q400" t="str">
            <v>15057731728</v>
          </cell>
          <cell r="R400">
            <v>3</v>
          </cell>
          <cell r="S400" t="str">
            <v>2021年</v>
          </cell>
          <cell r="T400" t="str">
            <v>李智铭</v>
          </cell>
          <cell r="U400">
            <v>2611</v>
          </cell>
          <cell r="V400">
            <v>15988718867</v>
          </cell>
          <cell r="W400" t="str">
            <v>皮肤科</v>
          </cell>
          <cell r="X400" t="str">
            <v>规培研究生</v>
          </cell>
        </row>
        <row r="401">
          <cell r="F401" t="str">
            <v>7AM234</v>
          </cell>
          <cell r="G401">
            <v>-14889</v>
          </cell>
          <cell r="H401" t="str">
            <v>7AM234</v>
          </cell>
          <cell r="I401" t="str">
            <v>Y376</v>
          </cell>
          <cell r="J401" t="str">
            <v>330523199701241325</v>
          </cell>
          <cell r="K401" t="str">
            <v>女</v>
          </cell>
          <cell r="L401">
            <v>26</v>
          </cell>
          <cell r="M401" t="str">
            <v>19970124</v>
          </cell>
        </row>
        <row r="401">
          <cell r="O401" t="str">
            <v>皮肤科</v>
          </cell>
          <cell r="P401" t="str">
            <v>皮肤科</v>
          </cell>
          <cell r="Q401">
            <v>19518138354</v>
          </cell>
          <cell r="R401">
            <v>3</v>
          </cell>
          <cell r="S401" t="str">
            <v>2021年</v>
          </cell>
          <cell r="T401" t="str">
            <v>李智铭</v>
          </cell>
          <cell r="U401">
            <v>2611</v>
          </cell>
          <cell r="V401">
            <v>15988718867</v>
          </cell>
          <cell r="W401" t="str">
            <v>皮肤科</v>
          </cell>
          <cell r="X401" t="str">
            <v>规培研究生</v>
          </cell>
        </row>
        <row r="402">
          <cell r="F402" t="str">
            <v>7AM235</v>
          </cell>
          <cell r="G402">
            <v>-14890</v>
          </cell>
          <cell r="H402" t="str">
            <v>7AM235</v>
          </cell>
          <cell r="I402" t="str">
            <v>Y377</v>
          </cell>
          <cell r="J402" t="str">
            <v>330329199812296633</v>
          </cell>
          <cell r="K402" t="str">
            <v>男</v>
          </cell>
          <cell r="L402">
            <v>25</v>
          </cell>
          <cell r="M402" t="str">
            <v>19981229</v>
          </cell>
        </row>
        <row r="402">
          <cell r="O402" t="str">
            <v>急诊科</v>
          </cell>
          <cell r="P402" t="str">
            <v>急诊科</v>
          </cell>
          <cell r="Q402">
            <v>15888279606</v>
          </cell>
          <cell r="R402">
            <v>3</v>
          </cell>
          <cell r="S402" t="str">
            <v>2021年</v>
          </cell>
          <cell r="T402" t="str">
            <v>洪广亮</v>
          </cell>
          <cell r="U402">
            <v>2670</v>
          </cell>
          <cell r="V402">
            <v>13819710847</v>
          </cell>
          <cell r="W402" t="str">
            <v>急诊科</v>
          </cell>
          <cell r="X402" t="str">
            <v>规培研究生</v>
          </cell>
        </row>
        <row r="403">
          <cell r="F403" t="str">
            <v>7AM236</v>
          </cell>
          <cell r="G403">
            <v>-14891</v>
          </cell>
          <cell r="H403" t="str">
            <v>7AM236</v>
          </cell>
          <cell r="I403" t="str">
            <v>Y378</v>
          </cell>
          <cell r="J403" t="str">
            <v>330302199706035229</v>
          </cell>
          <cell r="K403" t="str">
            <v>女</v>
          </cell>
          <cell r="L403">
            <v>26</v>
          </cell>
          <cell r="M403" t="str">
            <v>19970603</v>
          </cell>
        </row>
        <row r="403">
          <cell r="O403" t="str">
            <v>急诊科</v>
          </cell>
          <cell r="P403" t="str">
            <v>急诊科</v>
          </cell>
          <cell r="Q403" t="str">
            <v>15858262429</v>
          </cell>
          <cell r="R403">
            <v>3</v>
          </cell>
          <cell r="S403" t="str">
            <v>2021年</v>
          </cell>
          <cell r="T403" t="str">
            <v>洪广亮</v>
          </cell>
          <cell r="U403">
            <v>2670</v>
          </cell>
          <cell r="V403">
            <v>13819710847</v>
          </cell>
          <cell r="W403" t="str">
            <v>急诊科</v>
          </cell>
          <cell r="X403" t="str">
            <v>规培研究生</v>
          </cell>
        </row>
        <row r="404">
          <cell r="F404" t="str">
            <v>7AM237</v>
          </cell>
          <cell r="G404">
            <v>-14892</v>
          </cell>
          <cell r="H404" t="str">
            <v>7AM237</v>
          </cell>
          <cell r="I404" t="str">
            <v>Y379</v>
          </cell>
          <cell r="J404" t="str">
            <v>332526199709252521</v>
          </cell>
          <cell r="K404" t="str">
            <v>女</v>
          </cell>
          <cell r="L404">
            <v>26</v>
          </cell>
          <cell r="M404" t="str">
            <v>19970925</v>
          </cell>
        </row>
        <row r="404">
          <cell r="O404" t="str">
            <v>急诊科</v>
          </cell>
          <cell r="P404" t="str">
            <v>急诊科</v>
          </cell>
          <cell r="Q404" t="str">
            <v>15858836651</v>
          </cell>
          <cell r="R404">
            <v>3</v>
          </cell>
          <cell r="S404" t="str">
            <v>2021年</v>
          </cell>
          <cell r="T404" t="str">
            <v>卢中秋</v>
          </cell>
          <cell r="U404">
            <v>18903</v>
          </cell>
          <cell r="V404">
            <v>13957759958</v>
          </cell>
          <cell r="W404" t="str">
            <v>党政综合办公室</v>
          </cell>
          <cell r="X404" t="str">
            <v>规培研究生</v>
          </cell>
        </row>
        <row r="405">
          <cell r="F405" t="str">
            <v>7AM238</v>
          </cell>
          <cell r="G405">
            <v>-14893</v>
          </cell>
          <cell r="H405" t="str">
            <v>7AM238</v>
          </cell>
          <cell r="I405" t="str">
            <v>Y380</v>
          </cell>
          <cell r="J405" t="str">
            <v>330621199712141197</v>
          </cell>
          <cell r="K405" t="str">
            <v>男</v>
          </cell>
          <cell r="L405">
            <v>26</v>
          </cell>
          <cell r="M405" t="str">
            <v>19971214</v>
          </cell>
        </row>
        <row r="405">
          <cell r="O405" t="str">
            <v>急诊科</v>
          </cell>
          <cell r="P405" t="str">
            <v>急诊科</v>
          </cell>
          <cell r="Q405" t="str">
            <v>17366690761</v>
          </cell>
          <cell r="R405">
            <v>3</v>
          </cell>
          <cell r="S405" t="str">
            <v>2021年</v>
          </cell>
          <cell r="T405" t="str">
            <v>卢中秋</v>
          </cell>
          <cell r="U405">
            <v>18903</v>
          </cell>
          <cell r="V405">
            <v>13957759958</v>
          </cell>
          <cell r="W405" t="str">
            <v>党政综合办公室</v>
          </cell>
          <cell r="X405" t="str">
            <v>规培研究生</v>
          </cell>
        </row>
        <row r="406">
          <cell r="F406" t="str">
            <v>7AM239</v>
          </cell>
          <cell r="G406">
            <v>-14894</v>
          </cell>
          <cell r="H406" t="str">
            <v>7AM239</v>
          </cell>
          <cell r="I406" t="str">
            <v>Y381</v>
          </cell>
          <cell r="J406" t="str">
            <v>500242198910116889</v>
          </cell>
          <cell r="K406" t="str">
            <v>女</v>
          </cell>
          <cell r="L406">
            <v>34</v>
          </cell>
          <cell r="M406" t="str">
            <v>19891011</v>
          </cell>
        </row>
        <row r="406">
          <cell r="O406" t="str">
            <v>急诊科</v>
          </cell>
          <cell r="P406" t="str">
            <v>急诊科</v>
          </cell>
          <cell r="Q406" t="str">
            <v>13971585452</v>
          </cell>
          <cell r="R406">
            <v>3</v>
          </cell>
          <cell r="S406" t="str">
            <v>2021年</v>
          </cell>
          <cell r="T406" t="str">
            <v>赵光举</v>
          </cell>
          <cell r="U406">
            <v>7283</v>
          </cell>
          <cell r="V406">
            <v>13819740236</v>
          </cell>
          <cell r="W406" t="str">
            <v>急诊科</v>
          </cell>
          <cell r="X406" t="str">
            <v>规培研究生</v>
          </cell>
        </row>
        <row r="407">
          <cell r="F407" t="str">
            <v>7AM240</v>
          </cell>
          <cell r="G407">
            <v>-14895</v>
          </cell>
          <cell r="H407" t="str">
            <v>7AM240</v>
          </cell>
          <cell r="I407" t="str">
            <v>Y382</v>
          </cell>
          <cell r="J407" t="str">
            <v>330304199712031577</v>
          </cell>
          <cell r="K407" t="str">
            <v>男</v>
          </cell>
          <cell r="L407">
            <v>26</v>
          </cell>
          <cell r="M407" t="str">
            <v>19971203</v>
          </cell>
        </row>
        <row r="407">
          <cell r="O407" t="str">
            <v>急诊科</v>
          </cell>
          <cell r="P407" t="str">
            <v>急诊科</v>
          </cell>
          <cell r="Q407" t="str">
            <v>15674926954</v>
          </cell>
          <cell r="R407">
            <v>3</v>
          </cell>
          <cell r="S407" t="str">
            <v>2021年</v>
          </cell>
          <cell r="T407" t="str">
            <v>赵光举</v>
          </cell>
          <cell r="U407">
            <v>7283</v>
          </cell>
          <cell r="V407">
            <v>13819740236</v>
          </cell>
          <cell r="W407" t="str">
            <v>急诊科</v>
          </cell>
          <cell r="X407" t="str">
            <v>规培研究生</v>
          </cell>
        </row>
        <row r="408">
          <cell r="F408" t="str">
            <v>7AM241</v>
          </cell>
          <cell r="G408">
            <v>-14896</v>
          </cell>
          <cell r="H408" t="str">
            <v>7AM241</v>
          </cell>
          <cell r="I408" t="str">
            <v>Y383</v>
          </cell>
          <cell r="J408" t="str">
            <v>33038119980408103X</v>
          </cell>
          <cell r="K408" t="str">
            <v>男</v>
          </cell>
          <cell r="L408">
            <v>25</v>
          </cell>
          <cell r="M408" t="str">
            <v>19980408</v>
          </cell>
        </row>
        <row r="408">
          <cell r="O408" t="str">
            <v>急诊科</v>
          </cell>
          <cell r="P408" t="str">
            <v>急诊科</v>
          </cell>
          <cell r="Q408">
            <v>13567753288</v>
          </cell>
          <cell r="R408">
            <v>3</v>
          </cell>
          <cell r="S408" t="str">
            <v>2021年</v>
          </cell>
          <cell r="T408" t="str">
            <v>赵光举</v>
          </cell>
          <cell r="U408">
            <v>7283</v>
          </cell>
          <cell r="V408">
            <v>13819740236</v>
          </cell>
          <cell r="W408" t="str">
            <v>急诊科</v>
          </cell>
          <cell r="X408" t="str">
            <v>规培研究生</v>
          </cell>
        </row>
        <row r="409">
          <cell r="F409" t="str">
            <v>7AM242</v>
          </cell>
          <cell r="G409">
            <v>-14897</v>
          </cell>
          <cell r="H409" t="str">
            <v>7AM242</v>
          </cell>
          <cell r="I409" t="str">
            <v>Y384</v>
          </cell>
          <cell r="J409" t="str">
            <v>33048119971202261X</v>
          </cell>
          <cell r="K409" t="str">
            <v>男</v>
          </cell>
          <cell r="L409">
            <v>26</v>
          </cell>
          <cell r="M409" t="str">
            <v>19971202</v>
          </cell>
        </row>
        <row r="409">
          <cell r="O409" t="str">
            <v>重症医学科</v>
          </cell>
          <cell r="P409" t="str">
            <v>重症医学科</v>
          </cell>
          <cell r="Q409">
            <v>18857387896</v>
          </cell>
          <cell r="R409">
            <v>3</v>
          </cell>
          <cell r="S409" t="str">
            <v>2021年</v>
          </cell>
          <cell r="T409" t="str">
            <v>潘景业</v>
          </cell>
          <cell r="U409">
            <v>19001</v>
          </cell>
          <cell r="V409">
            <v>13566289666</v>
          </cell>
          <cell r="W409" t="str">
            <v>党政综合办公室</v>
          </cell>
          <cell r="X409" t="str">
            <v>规培研究生</v>
          </cell>
        </row>
        <row r="410">
          <cell r="F410" t="str">
            <v>7AM243</v>
          </cell>
          <cell r="G410">
            <v>-14898</v>
          </cell>
          <cell r="H410" t="str">
            <v>7AM243</v>
          </cell>
          <cell r="I410" t="str">
            <v>Y385</v>
          </cell>
          <cell r="J410" t="str">
            <v>430602199801152538</v>
          </cell>
          <cell r="K410" t="str">
            <v>男</v>
          </cell>
          <cell r="L410">
            <v>25</v>
          </cell>
          <cell r="M410" t="str">
            <v>19980115</v>
          </cell>
        </row>
        <row r="410">
          <cell r="O410" t="str">
            <v>重症医学科</v>
          </cell>
          <cell r="P410" t="str">
            <v>重症医学科</v>
          </cell>
          <cell r="Q410" t="str">
            <v>15973018012</v>
          </cell>
          <cell r="R410">
            <v>3</v>
          </cell>
          <cell r="S410" t="str">
            <v>2021年</v>
          </cell>
          <cell r="T410" t="str">
            <v>潘景业</v>
          </cell>
          <cell r="U410">
            <v>19001</v>
          </cell>
          <cell r="V410">
            <v>13566289666</v>
          </cell>
          <cell r="W410" t="str">
            <v>党政综合办公室</v>
          </cell>
          <cell r="X410" t="str">
            <v>规培研究生</v>
          </cell>
        </row>
        <row r="411">
          <cell r="F411" t="str">
            <v>7AM244</v>
          </cell>
          <cell r="G411">
            <v>-14899</v>
          </cell>
          <cell r="H411" t="str">
            <v>7AM244</v>
          </cell>
          <cell r="I411" t="str">
            <v>Y386</v>
          </cell>
          <cell r="J411" t="str">
            <v>330324199812296826</v>
          </cell>
          <cell r="K411" t="str">
            <v>女</v>
          </cell>
          <cell r="L411">
            <v>25</v>
          </cell>
          <cell r="M411" t="str">
            <v>19981229</v>
          </cell>
        </row>
        <row r="411">
          <cell r="O411" t="str">
            <v>全科医学科</v>
          </cell>
          <cell r="P411" t="str">
            <v>全科医学科</v>
          </cell>
          <cell r="Q411" t="str">
            <v>15258063128</v>
          </cell>
          <cell r="R411">
            <v>3</v>
          </cell>
          <cell r="S411" t="str">
            <v>2021年</v>
          </cell>
          <cell r="T411" t="str">
            <v>李章平</v>
          </cell>
          <cell r="U411">
            <v>19407</v>
          </cell>
          <cell r="V411">
            <v>13587688121</v>
          </cell>
          <cell r="W411" t="str">
            <v>门诊部</v>
          </cell>
          <cell r="X411" t="str">
            <v>规培研究生</v>
          </cell>
        </row>
        <row r="412">
          <cell r="F412" t="str">
            <v>7AM245</v>
          </cell>
          <cell r="G412">
            <v>-14900</v>
          </cell>
          <cell r="H412" t="str">
            <v>7AM245</v>
          </cell>
          <cell r="I412" t="str">
            <v>Y387</v>
          </cell>
          <cell r="J412" t="str">
            <v>330481199802100642</v>
          </cell>
          <cell r="K412" t="str">
            <v>女</v>
          </cell>
          <cell r="L412">
            <v>25</v>
          </cell>
          <cell r="M412" t="str">
            <v>19980210</v>
          </cell>
        </row>
        <row r="412">
          <cell r="O412" t="str">
            <v>全科医学科</v>
          </cell>
          <cell r="P412" t="str">
            <v>全科医学科</v>
          </cell>
          <cell r="Q412" t="str">
            <v>13616866949</v>
          </cell>
          <cell r="R412">
            <v>3</v>
          </cell>
          <cell r="S412" t="str">
            <v>2021年</v>
          </cell>
          <cell r="T412" t="str">
            <v>潘景业</v>
          </cell>
          <cell r="U412">
            <v>19001</v>
          </cell>
          <cell r="V412">
            <v>13566289666</v>
          </cell>
          <cell r="W412" t="str">
            <v>党政综合办公室</v>
          </cell>
          <cell r="X412" t="str">
            <v>规培研究生</v>
          </cell>
        </row>
        <row r="413">
          <cell r="F413" t="str">
            <v>7AM247</v>
          </cell>
          <cell r="G413">
            <v>-14902</v>
          </cell>
          <cell r="H413" t="str">
            <v>7AM247</v>
          </cell>
          <cell r="I413" t="str">
            <v>Y389</v>
          </cell>
          <cell r="J413" t="str">
            <v>342401199801224274</v>
          </cell>
          <cell r="K413" t="str">
            <v>男</v>
          </cell>
          <cell r="L413">
            <v>25</v>
          </cell>
          <cell r="M413" t="str">
            <v>19980122</v>
          </cell>
        </row>
        <row r="413">
          <cell r="O413" t="str">
            <v>康复医学科</v>
          </cell>
          <cell r="P413" t="str">
            <v>康复医学科</v>
          </cell>
          <cell r="Q413" t="str">
            <v>18256051405</v>
          </cell>
          <cell r="R413">
            <v>3</v>
          </cell>
          <cell r="S413" t="str">
            <v>2021年</v>
          </cell>
          <cell r="T413" t="str">
            <v>谢文霞</v>
          </cell>
          <cell r="U413">
            <v>19127</v>
          </cell>
          <cell r="V413">
            <v>13868653068</v>
          </cell>
          <cell r="W413" t="str">
            <v>针推理疗科</v>
          </cell>
          <cell r="X413" t="str">
            <v>规培研究生</v>
          </cell>
        </row>
        <row r="414">
          <cell r="F414" t="str">
            <v>7AM248</v>
          </cell>
          <cell r="G414">
            <v>-14903</v>
          </cell>
          <cell r="H414" t="str">
            <v>7AM248</v>
          </cell>
          <cell r="I414" t="str">
            <v>Y390</v>
          </cell>
          <cell r="J414" t="str">
            <v>340221199709281017</v>
          </cell>
          <cell r="K414" t="str">
            <v>男</v>
          </cell>
          <cell r="L414">
            <v>26</v>
          </cell>
          <cell r="M414" t="str">
            <v>19970928</v>
          </cell>
        </row>
        <row r="414">
          <cell r="O414" t="str">
            <v>康复医学科</v>
          </cell>
          <cell r="P414" t="str">
            <v>康复医学科</v>
          </cell>
          <cell r="Q414">
            <v>15158722976</v>
          </cell>
          <cell r="R414">
            <v>3</v>
          </cell>
          <cell r="S414" t="str">
            <v>2021年</v>
          </cell>
          <cell r="T414" t="str">
            <v>叶天申</v>
          </cell>
          <cell r="U414">
            <v>18932</v>
          </cell>
          <cell r="V414">
            <v>13706660570</v>
          </cell>
          <cell r="W414" t="str">
            <v>针推理疗科</v>
          </cell>
          <cell r="X414" t="str">
            <v>规培研究生</v>
          </cell>
        </row>
        <row r="415">
          <cell r="F415" t="str">
            <v>7AM249</v>
          </cell>
          <cell r="G415">
            <v>-14904</v>
          </cell>
          <cell r="H415" t="str">
            <v>7AM249</v>
          </cell>
          <cell r="I415" t="str">
            <v>Y391</v>
          </cell>
          <cell r="J415" t="str">
            <v>330482199803120027</v>
          </cell>
          <cell r="K415" t="str">
            <v>女</v>
          </cell>
          <cell r="L415">
            <v>25</v>
          </cell>
          <cell r="M415" t="str">
            <v>19980312</v>
          </cell>
        </row>
        <row r="415">
          <cell r="O415" t="str">
            <v>康复医学科</v>
          </cell>
          <cell r="P415" t="str">
            <v>康复医学科</v>
          </cell>
          <cell r="Q415" t="str">
            <v>15168756328</v>
          </cell>
          <cell r="R415">
            <v>3</v>
          </cell>
          <cell r="S415" t="str">
            <v>2021年</v>
          </cell>
          <cell r="T415" t="str">
            <v>叶天申</v>
          </cell>
          <cell r="U415">
            <v>18932</v>
          </cell>
          <cell r="V415">
            <v>13706660570</v>
          </cell>
          <cell r="W415" t="str">
            <v>针推理疗科</v>
          </cell>
          <cell r="X415" t="str">
            <v>规培研究生</v>
          </cell>
        </row>
        <row r="416">
          <cell r="F416" t="str">
            <v>7AM250</v>
          </cell>
          <cell r="G416">
            <v>-14905</v>
          </cell>
          <cell r="H416" t="str">
            <v>7AM250</v>
          </cell>
          <cell r="I416" t="str">
            <v>Y392</v>
          </cell>
          <cell r="J416" t="str">
            <v>330824199810140024</v>
          </cell>
          <cell r="K416" t="str">
            <v>女</v>
          </cell>
          <cell r="L416">
            <v>25</v>
          </cell>
          <cell r="M416" t="str">
            <v>19981014</v>
          </cell>
        </row>
        <row r="416">
          <cell r="O416" t="str">
            <v>康复医学科</v>
          </cell>
          <cell r="P416" t="str">
            <v>康复医学科</v>
          </cell>
          <cell r="Q416" t="str">
            <v>13615777665</v>
          </cell>
          <cell r="R416">
            <v>3</v>
          </cell>
          <cell r="S416" t="str">
            <v>2021年</v>
          </cell>
          <cell r="T416" t="str">
            <v>周成业</v>
          </cell>
          <cell r="U416">
            <v>18601</v>
          </cell>
          <cell r="V416">
            <v>13857711616</v>
          </cell>
          <cell r="W416" t="str">
            <v>康复科</v>
          </cell>
          <cell r="X416" t="str">
            <v>规培研究生</v>
          </cell>
        </row>
        <row r="417">
          <cell r="F417" t="str">
            <v>7AM251</v>
          </cell>
          <cell r="G417">
            <v>-14906</v>
          </cell>
          <cell r="H417" t="str">
            <v>7AM251</v>
          </cell>
          <cell r="I417" t="str">
            <v>Y393</v>
          </cell>
          <cell r="J417" t="str">
            <v>330302199807241224</v>
          </cell>
          <cell r="K417" t="str">
            <v>女</v>
          </cell>
          <cell r="L417">
            <v>25</v>
          </cell>
          <cell r="M417" t="str">
            <v>19980724</v>
          </cell>
        </row>
        <row r="417">
          <cell r="O417" t="str">
            <v>外科（整形科）</v>
          </cell>
          <cell r="P417" t="str">
            <v>外科</v>
          </cell>
          <cell r="Q417" t="str">
            <v>15858836753</v>
          </cell>
          <cell r="R417">
            <v>3</v>
          </cell>
          <cell r="S417" t="str">
            <v>2021年</v>
          </cell>
          <cell r="T417" t="str">
            <v>李力群</v>
          </cell>
          <cell r="U417">
            <v>19417</v>
          </cell>
          <cell r="V417">
            <v>13706664412</v>
          </cell>
          <cell r="W417" t="str">
            <v>整形科</v>
          </cell>
          <cell r="X417" t="str">
            <v>规培研究生</v>
          </cell>
        </row>
        <row r="418">
          <cell r="F418" t="str">
            <v>7AM252</v>
          </cell>
          <cell r="G418">
            <v>-14907</v>
          </cell>
          <cell r="H418" t="str">
            <v>7AM252</v>
          </cell>
          <cell r="I418" t="str">
            <v>Y394</v>
          </cell>
          <cell r="J418" t="str">
            <v>330326199610194330</v>
          </cell>
          <cell r="K418" t="str">
            <v>男</v>
          </cell>
          <cell r="L418">
            <v>27</v>
          </cell>
          <cell r="M418" t="str">
            <v>19961019</v>
          </cell>
        </row>
        <row r="418">
          <cell r="O418" t="str">
            <v>外科</v>
          </cell>
          <cell r="P418" t="str">
            <v>外科</v>
          </cell>
          <cell r="Q418" t="str">
            <v>13968898772</v>
          </cell>
          <cell r="R418">
            <v>3</v>
          </cell>
          <cell r="S418" t="str">
            <v>2021年</v>
          </cell>
          <cell r="T418" t="str">
            <v>陈宗静</v>
          </cell>
          <cell r="U418">
            <v>19415</v>
          </cell>
          <cell r="V418">
            <v>13706660766</v>
          </cell>
          <cell r="W418" t="str">
            <v>肝胆胰外科</v>
          </cell>
          <cell r="X418" t="str">
            <v>规培研究生</v>
          </cell>
        </row>
        <row r="419">
          <cell r="F419" t="str">
            <v>7AM253</v>
          </cell>
          <cell r="G419">
            <v>-14908</v>
          </cell>
          <cell r="H419" t="str">
            <v>7AM253</v>
          </cell>
          <cell r="I419" t="str">
            <v>Y395</v>
          </cell>
          <cell r="J419" t="str">
            <v>33072419980723071X</v>
          </cell>
          <cell r="K419" t="str">
            <v>男</v>
          </cell>
          <cell r="L419">
            <v>25</v>
          </cell>
          <cell r="M419" t="str">
            <v>19980723</v>
          </cell>
        </row>
        <row r="419">
          <cell r="O419" t="str">
            <v>外科（泌尿外科）</v>
          </cell>
          <cell r="P419" t="str">
            <v>外科</v>
          </cell>
          <cell r="Q419" t="str">
            <v>15868092123</v>
          </cell>
          <cell r="R419">
            <v>3</v>
          </cell>
          <cell r="S419" t="str">
            <v>2021年</v>
          </cell>
          <cell r="T419" t="str">
            <v>江海红</v>
          </cell>
          <cell r="U419">
            <v>10915</v>
          </cell>
          <cell r="V419">
            <v>15067859986</v>
          </cell>
          <cell r="W419" t="str">
            <v>泌尿外科</v>
          </cell>
          <cell r="X419" t="str">
            <v>规培研究生</v>
          </cell>
        </row>
        <row r="420">
          <cell r="F420" t="str">
            <v>7AM254</v>
          </cell>
          <cell r="G420">
            <v>-14909</v>
          </cell>
          <cell r="H420" t="str">
            <v>7AM254</v>
          </cell>
          <cell r="I420" t="str">
            <v>Y396</v>
          </cell>
          <cell r="J420" t="str">
            <v>331003199802090827</v>
          </cell>
          <cell r="K420" t="str">
            <v>女</v>
          </cell>
          <cell r="L420">
            <v>25</v>
          </cell>
          <cell r="M420" t="str">
            <v>19980209</v>
          </cell>
        </row>
        <row r="420">
          <cell r="O420" t="str">
            <v>外科</v>
          </cell>
          <cell r="P420" t="str">
            <v>外科</v>
          </cell>
          <cell r="Q420">
            <v>15857797123</v>
          </cell>
          <cell r="R420">
            <v>3</v>
          </cell>
          <cell r="S420" t="str">
            <v>2021年</v>
          </cell>
          <cell r="T420" t="str">
            <v>金约朋</v>
          </cell>
          <cell r="U420">
            <v>5679</v>
          </cell>
          <cell r="V420">
            <v>13566263513</v>
          </cell>
          <cell r="W420" t="str">
            <v>肝胆胰外科</v>
          </cell>
          <cell r="X420" t="str">
            <v>规培研究生</v>
          </cell>
        </row>
        <row r="421">
          <cell r="F421" t="str">
            <v>7AM255</v>
          </cell>
          <cell r="G421">
            <v>-14910</v>
          </cell>
          <cell r="H421" t="str">
            <v>7AM255</v>
          </cell>
          <cell r="I421" t="str">
            <v>Y397</v>
          </cell>
          <cell r="J421" t="str">
            <v>330304199809090987</v>
          </cell>
          <cell r="K421" t="str">
            <v>女</v>
          </cell>
          <cell r="L421">
            <v>25</v>
          </cell>
          <cell r="M421" t="str">
            <v>19980909</v>
          </cell>
        </row>
        <row r="421">
          <cell r="O421" t="str">
            <v>外科</v>
          </cell>
          <cell r="P421" t="str">
            <v>外科</v>
          </cell>
          <cell r="Q421" t="str">
            <v>15988132787</v>
          </cell>
          <cell r="R421">
            <v>3</v>
          </cell>
          <cell r="S421" t="str">
            <v>2021年</v>
          </cell>
          <cell r="T421" t="str">
            <v>金约朋</v>
          </cell>
          <cell r="U421">
            <v>5679</v>
          </cell>
          <cell r="V421">
            <v>13566263513</v>
          </cell>
          <cell r="W421" t="str">
            <v>肝胆胰外科</v>
          </cell>
          <cell r="X421" t="str">
            <v>规培研究生</v>
          </cell>
        </row>
        <row r="422">
          <cell r="F422" t="str">
            <v>7AM258</v>
          </cell>
          <cell r="G422">
            <v>-14913</v>
          </cell>
          <cell r="H422" t="str">
            <v>7AM258</v>
          </cell>
          <cell r="I422" t="str">
            <v>Y400</v>
          </cell>
          <cell r="J422" t="str">
            <v>330782199801201313</v>
          </cell>
          <cell r="K422" t="str">
            <v>男</v>
          </cell>
          <cell r="L422">
            <v>25</v>
          </cell>
          <cell r="M422" t="str">
            <v>19980120</v>
          </cell>
        </row>
        <row r="422">
          <cell r="O422" t="str">
            <v>外科</v>
          </cell>
          <cell r="P422" t="str">
            <v>外科</v>
          </cell>
          <cell r="Q422" t="str">
            <v>15888717719</v>
          </cell>
          <cell r="R422">
            <v>3</v>
          </cell>
          <cell r="S422" t="str">
            <v>2021年</v>
          </cell>
          <cell r="T422" t="str">
            <v>李绍堂</v>
          </cell>
          <cell r="U422">
            <v>8673</v>
          </cell>
          <cell r="V422">
            <v>18815039766</v>
          </cell>
          <cell r="W422" t="str">
            <v>结直肠肛门外科</v>
          </cell>
          <cell r="X422" t="str">
            <v>规培研究生</v>
          </cell>
        </row>
        <row r="423">
          <cell r="F423" t="str">
            <v>7AM259</v>
          </cell>
          <cell r="G423">
            <v>-14914</v>
          </cell>
          <cell r="H423" t="str">
            <v>7AM259</v>
          </cell>
          <cell r="I423" t="str">
            <v>Y401</v>
          </cell>
          <cell r="J423" t="str">
            <v>339005199808223416</v>
          </cell>
          <cell r="K423" t="str">
            <v>男</v>
          </cell>
          <cell r="L423">
            <v>25</v>
          </cell>
          <cell r="M423" t="str">
            <v>19980822</v>
          </cell>
        </row>
        <row r="423">
          <cell r="O423" t="str">
            <v>外科（神经外科方向）</v>
          </cell>
          <cell r="P423" t="str">
            <v>外科（神经外科方向）</v>
          </cell>
          <cell r="Q423" t="str">
            <v>17858379180</v>
          </cell>
          <cell r="R423">
            <v>3</v>
          </cell>
          <cell r="S423" t="str">
            <v>2021年</v>
          </cell>
          <cell r="T423" t="str">
            <v>李则群</v>
          </cell>
          <cell r="U423">
            <v>6623</v>
          </cell>
          <cell r="V423">
            <v>15988785110</v>
          </cell>
          <cell r="W423" t="str">
            <v>神经外科</v>
          </cell>
          <cell r="X423" t="str">
            <v>规培研究生</v>
          </cell>
        </row>
        <row r="424">
          <cell r="F424" t="str">
            <v>7AM260</v>
          </cell>
          <cell r="G424">
            <v>-14915</v>
          </cell>
          <cell r="H424" t="str">
            <v>7AM260</v>
          </cell>
          <cell r="I424" t="str">
            <v>Y402</v>
          </cell>
          <cell r="J424" t="str">
            <v>330381199809072618</v>
          </cell>
          <cell r="K424" t="str">
            <v>男</v>
          </cell>
          <cell r="L424">
            <v>25</v>
          </cell>
          <cell r="M424" t="str">
            <v>19980907</v>
          </cell>
        </row>
        <row r="424">
          <cell r="O424" t="str">
            <v>外科（烧伤）</v>
          </cell>
          <cell r="P424" t="str">
            <v>外科</v>
          </cell>
          <cell r="Q424">
            <v>15258086656</v>
          </cell>
          <cell r="R424">
            <v>3</v>
          </cell>
          <cell r="S424" t="str">
            <v>2021年</v>
          </cell>
          <cell r="T424" t="str">
            <v>林才</v>
          </cell>
          <cell r="U424">
            <v>19313</v>
          </cell>
          <cell r="V424">
            <v>13906642368</v>
          </cell>
          <cell r="W424" t="str">
            <v>烧伤·伤口中心</v>
          </cell>
          <cell r="X424" t="str">
            <v>规培研究生</v>
          </cell>
        </row>
        <row r="425">
          <cell r="F425" t="str">
            <v>7AM261</v>
          </cell>
          <cell r="G425">
            <v>-14916</v>
          </cell>
          <cell r="H425" t="str">
            <v>7AM261</v>
          </cell>
          <cell r="I425" t="str">
            <v>Y403</v>
          </cell>
          <cell r="J425" t="str">
            <v>330327199809281358</v>
          </cell>
          <cell r="K425" t="str">
            <v>男</v>
          </cell>
          <cell r="L425">
            <v>25</v>
          </cell>
          <cell r="M425" t="str">
            <v>19980928</v>
          </cell>
        </row>
        <row r="425">
          <cell r="O425" t="str">
            <v>外科（心胸外科）</v>
          </cell>
          <cell r="P425" t="str">
            <v>外科</v>
          </cell>
          <cell r="Q425" t="str">
            <v>15057765528</v>
          </cell>
          <cell r="R425">
            <v>3</v>
          </cell>
          <cell r="S425" t="str">
            <v>2021年</v>
          </cell>
          <cell r="T425" t="str">
            <v>林晓铭</v>
          </cell>
          <cell r="U425">
            <v>2636</v>
          </cell>
          <cell r="V425">
            <v>13777784940</v>
          </cell>
          <cell r="W425" t="str">
            <v>胸外科</v>
          </cell>
          <cell r="X425" t="str">
            <v>规培研究生</v>
          </cell>
        </row>
        <row r="426">
          <cell r="F426" t="str">
            <v>7AM262</v>
          </cell>
          <cell r="G426">
            <v>-14917</v>
          </cell>
          <cell r="H426" t="str">
            <v>7AM262</v>
          </cell>
          <cell r="I426" t="str">
            <v>Y404</v>
          </cell>
          <cell r="J426" t="str">
            <v>330226199709206711</v>
          </cell>
          <cell r="K426" t="str">
            <v>男</v>
          </cell>
          <cell r="L426">
            <v>26</v>
          </cell>
          <cell r="M426" t="str">
            <v>19970920</v>
          </cell>
        </row>
        <row r="426">
          <cell r="O426" t="str">
            <v>外科（心胸外科）</v>
          </cell>
          <cell r="P426" t="str">
            <v>外科</v>
          </cell>
          <cell r="Q426" t="str">
            <v>15868539990</v>
          </cell>
          <cell r="R426">
            <v>3</v>
          </cell>
          <cell r="S426" t="str">
            <v>2021年</v>
          </cell>
          <cell r="T426" t="str">
            <v>林晓铭</v>
          </cell>
          <cell r="U426">
            <v>2636</v>
          </cell>
          <cell r="V426">
            <v>13777784940</v>
          </cell>
          <cell r="W426" t="str">
            <v>胸外科</v>
          </cell>
          <cell r="X426" t="str">
            <v>规培研究生</v>
          </cell>
        </row>
        <row r="427">
          <cell r="F427" t="str">
            <v>7AM263</v>
          </cell>
          <cell r="G427">
            <v>-14918</v>
          </cell>
          <cell r="H427" t="str">
            <v>7AM263</v>
          </cell>
          <cell r="I427" t="str">
            <v>Y405</v>
          </cell>
          <cell r="J427" t="str">
            <v>330724199711150723</v>
          </cell>
          <cell r="K427" t="str">
            <v>女</v>
          </cell>
          <cell r="L427">
            <v>26</v>
          </cell>
          <cell r="M427" t="str">
            <v>19971115</v>
          </cell>
        </row>
        <row r="427">
          <cell r="O427" t="str">
            <v>外科（心胸外科）</v>
          </cell>
          <cell r="P427" t="str">
            <v>外科</v>
          </cell>
          <cell r="Q427">
            <v>15727816998</v>
          </cell>
          <cell r="R427">
            <v>3</v>
          </cell>
          <cell r="S427" t="str">
            <v>2021年</v>
          </cell>
          <cell r="T427" t="str">
            <v>林晓铭</v>
          </cell>
          <cell r="U427">
            <v>2636</v>
          </cell>
          <cell r="V427">
            <v>13777784940</v>
          </cell>
          <cell r="W427" t="str">
            <v>胸外科</v>
          </cell>
          <cell r="X427" t="str">
            <v>规培研究生</v>
          </cell>
        </row>
        <row r="428">
          <cell r="F428" t="str">
            <v>7AM266</v>
          </cell>
          <cell r="G428">
            <v>-14921</v>
          </cell>
          <cell r="H428" t="str">
            <v>7AM266</v>
          </cell>
          <cell r="I428" t="str">
            <v>Y408</v>
          </cell>
          <cell r="J428" t="str">
            <v>330281199804301017</v>
          </cell>
          <cell r="K428" t="str">
            <v>男</v>
          </cell>
          <cell r="L428">
            <v>25</v>
          </cell>
          <cell r="M428" t="str">
            <v>19980430</v>
          </cell>
        </row>
        <row r="428">
          <cell r="O428" t="str">
            <v>外科（神经外科方向）</v>
          </cell>
          <cell r="P428" t="str">
            <v>外科（神经外科方向）</v>
          </cell>
          <cell r="Q428" t="str">
            <v>15888271121</v>
          </cell>
          <cell r="R428">
            <v>3</v>
          </cell>
          <cell r="S428" t="str">
            <v>2021年</v>
          </cell>
          <cell r="T428" t="str">
            <v>苏志鹏</v>
          </cell>
          <cell r="U428">
            <v>2630</v>
          </cell>
          <cell r="V428">
            <v>13777771230</v>
          </cell>
          <cell r="W428" t="str">
            <v>神经外科</v>
          </cell>
          <cell r="X428" t="str">
            <v>规培研究生</v>
          </cell>
        </row>
        <row r="429">
          <cell r="F429" t="str">
            <v>7AM267</v>
          </cell>
          <cell r="G429">
            <v>-14922</v>
          </cell>
          <cell r="H429" t="str">
            <v>7AM267</v>
          </cell>
          <cell r="I429" t="str">
            <v>Y409</v>
          </cell>
          <cell r="J429" t="str">
            <v>330621199705146352</v>
          </cell>
          <cell r="K429" t="str">
            <v>男</v>
          </cell>
          <cell r="L429">
            <v>26</v>
          </cell>
          <cell r="M429" t="str">
            <v>19970514</v>
          </cell>
        </row>
        <row r="429">
          <cell r="O429" t="str">
            <v>外科（心胸外科）</v>
          </cell>
          <cell r="P429" t="str">
            <v>外科</v>
          </cell>
          <cell r="Q429" t="str">
            <v>18815015279</v>
          </cell>
          <cell r="R429">
            <v>3</v>
          </cell>
          <cell r="S429" t="str">
            <v>2021年</v>
          </cell>
          <cell r="T429" t="str">
            <v>王珏1</v>
          </cell>
          <cell r="U429">
            <v>215</v>
          </cell>
          <cell r="V429">
            <v>13626535668</v>
          </cell>
          <cell r="W429" t="str">
            <v>心脏外科</v>
          </cell>
          <cell r="X429" t="str">
            <v>规培研究生</v>
          </cell>
        </row>
        <row r="430">
          <cell r="F430" t="str">
            <v>7AM268</v>
          </cell>
          <cell r="G430">
            <v>-14923</v>
          </cell>
          <cell r="H430" t="str">
            <v>7AM268</v>
          </cell>
          <cell r="I430" t="str">
            <v>Y410</v>
          </cell>
          <cell r="J430" t="str">
            <v>330304199707300912</v>
          </cell>
          <cell r="K430" t="str">
            <v>男</v>
          </cell>
          <cell r="L430">
            <v>26</v>
          </cell>
          <cell r="M430" t="str">
            <v>19970730</v>
          </cell>
        </row>
        <row r="430">
          <cell r="O430" t="str">
            <v>外科（心胸外科）</v>
          </cell>
          <cell r="P430" t="str">
            <v>外科</v>
          </cell>
          <cell r="Q430" t="str">
            <v>18267735255</v>
          </cell>
          <cell r="R430">
            <v>3</v>
          </cell>
          <cell r="S430" t="str">
            <v>2021年</v>
          </cell>
          <cell r="T430" t="str">
            <v>王珏1</v>
          </cell>
          <cell r="U430">
            <v>215</v>
          </cell>
          <cell r="V430">
            <v>13626535668</v>
          </cell>
          <cell r="W430" t="str">
            <v>心脏外科</v>
          </cell>
          <cell r="X430" t="str">
            <v>规培研究生</v>
          </cell>
        </row>
        <row r="431">
          <cell r="F431" t="str">
            <v>7AM269</v>
          </cell>
          <cell r="G431">
            <v>-14924</v>
          </cell>
          <cell r="H431" t="str">
            <v>7AM269</v>
          </cell>
          <cell r="I431" t="str">
            <v>Y411</v>
          </cell>
          <cell r="J431" t="str">
            <v>330681199804186858</v>
          </cell>
          <cell r="K431" t="str">
            <v>男</v>
          </cell>
          <cell r="L431">
            <v>25</v>
          </cell>
          <cell r="M431" t="str">
            <v>19980418</v>
          </cell>
        </row>
        <row r="431">
          <cell r="O431" t="str">
            <v>外科（心胸外科）</v>
          </cell>
          <cell r="P431" t="str">
            <v>外科</v>
          </cell>
          <cell r="Q431" t="str">
            <v>15336899656</v>
          </cell>
          <cell r="R431">
            <v>3</v>
          </cell>
          <cell r="S431" t="str">
            <v>2021年</v>
          </cell>
          <cell r="T431" t="str">
            <v>王珏1</v>
          </cell>
          <cell r="U431">
            <v>215</v>
          </cell>
          <cell r="V431">
            <v>13626535668</v>
          </cell>
          <cell r="W431" t="str">
            <v>心脏外科</v>
          </cell>
          <cell r="X431" t="str">
            <v>规培研究生</v>
          </cell>
        </row>
        <row r="432">
          <cell r="F432" t="str">
            <v>7AM270</v>
          </cell>
          <cell r="G432">
            <v>-14925</v>
          </cell>
          <cell r="H432" t="str">
            <v>7AM270</v>
          </cell>
          <cell r="I432" t="str">
            <v>Y412</v>
          </cell>
          <cell r="J432" t="str">
            <v>330227199709306479</v>
          </cell>
          <cell r="K432" t="str">
            <v>男</v>
          </cell>
          <cell r="L432">
            <v>26</v>
          </cell>
          <cell r="M432" t="str">
            <v>19970930</v>
          </cell>
        </row>
        <row r="432">
          <cell r="O432" t="str">
            <v>外科（神经外科方向）</v>
          </cell>
          <cell r="P432" t="str">
            <v>外科（神经外科方向）</v>
          </cell>
          <cell r="Q432" t="str">
            <v>18357433791</v>
          </cell>
          <cell r="R432">
            <v>3</v>
          </cell>
          <cell r="S432" t="str">
            <v>2021年</v>
          </cell>
          <cell r="T432" t="str">
            <v>夏雷</v>
          </cell>
          <cell r="U432">
            <v>10396</v>
          </cell>
          <cell r="V432">
            <v>13736713098</v>
          </cell>
          <cell r="W432" t="str">
            <v>神经外科</v>
          </cell>
          <cell r="X432" t="str">
            <v>规培研究生</v>
          </cell>
        </row>
        <row r="433">
          <cell r="F433" t="str">
            <v>7AM271</v>
          </cell>
          <cell r="G433">
            <v>-14926</v>
          </cell>
          <cell r="H433" t="str">
            <v>7AM271</v>
          </cell>
          <cell r="I433" t="str">
            <v>Y413</v>
          </cell>
          <cell r="J433" t="str">
            <v>330327199801170813</v>
          </cell>
          <cell r="K433" t="str">
            <v>男</v>
          </cell>
          <cell r="L433">
            <v>25</v>
          </cell>
          <cell r="M433" t="str">
            <v>19980117</v>
          </cell>
        </row>
        <row r="433">
          <cell r="O433" t="str">
            <v>外科</v>
          </cell>
          <cell r="P433" t="str">
            <v>外科</v>
          </cell>
          <cell r="Q433" t="str">
            <v>15067726663</v>
          </cell>
          <cell r="R433">
            <v>3</v>
          </cell>
          <cell r="S433" t="str">
            <v>2021年</v>
          </cell>
          <cell r="T433" t="str">
            <v>叶乐驰</v>
          </cell>
          <cell r="U433">
            <v>9910</v>
          </cell>
          <cell r="V433">
            <v>13868803676</v>
          </cell>
          <cell r="W433" t="str">
            <v>结直肠肛门外科</v>
          </cell>
          <cell r="X433" t="str">
            <v>规培研究生</v>
          </cell>
        </row>
        <row r="434">
          <cell r="F434" t="str">
            <v>7AM275</v>
          </cell>
          <cell r="G434">
            <v>-14930</v>
          </cell>
          <cell r="H434" t="str">
            <v>7AM275</v>
          </cell>
          <cell r="I434" t="str">
            <v>Y417</v>
          </cell>
          <cell r="J434" t="str">
            <v>330324199710050390</v>
          </cell>
          <cell r="K434" t="str">
            <v>男</v>
          </cell>
          <cell r="L434">
            <v>26</v>
          </cell>
          <cell r="M434" t="str">
            <v>19971005</v>
          </cell>
        </row>
        <row r="434">
          <cell r="O434" t="str">
            <v>外科</v>
          </cell>
          <cell r="P434" t="str">
            <v>外科</v>
          </cell>
          <cell r="Q434" t="str">
            <v>13857754644</v>
          </cell>
          <cell r="R434">
            <v>3</v>
          </cell>
          <cell r="S434" t="str">
            <v>2021年</v>
          </cell>
          <cell r="T434" t="str">
            <v>张启瑜</v>
          </cell>
          <cell r="U434">
            <v>67502</v>
          </cell>
          <cell r="V434">
            <v>13905770189</v>
          </cell>
          <cell r="W434" t="str">
            <v>肝胆胰外科</v>
          </cell>
          <cell r="X434" t="str">
            <v>规培研究生</v>
          </cell>
        </row>
        <row r="435">
          <cell r="F435" t="str">
            <v>7AM276</v>
          </cell>
          <cell r="G435">
            <v>-14931</v>
          </cell>
          <cell r="H435" t="str">
            <v>7AM276</v>
          </cell>
          <cell r="I435" t="str">
            <v>Y418</v>
          </cell>
          <cell r="J435" t="str">
            <v>330329199805265230</v>
          </cell>
          <cell r="K435" t="str">
            <v>男</v>
          </cell>
          <cell r="L435">
            <v>25</v>
          </cell>
          <cell r="M435" t="str">
            <v>19980526</v>
          </cell>
        </row>
        <row r="435">
          <cell r="O435" t="str">
            <v>外科（神经外科方向）</v>
          </cell>
          <cell r="P435" t="str">
            <v>外科（神经外科方向）</v>
          </cell>
          <cell r="Q435" t="str">
            <v>18867745318</v>
          </cell>
          <cell r="R435">
            <v>3</v>
          </cell>
          <cell r="S435" t="str">
            <v>2021年</v>
          </cell>
          <cell r="T435" t="str">
            <v>张宇1</v>
          </cell>
          <cell r="U435">
            <v>19416</v>
          </cell>
          <cell r="V435">
            <v>13906651256</v>
          </cell>
          <cell r="W435" t="str">
            <v>神经外科</v>
          </cell>
          <cell r="X435" t="str">
            <v>规培研究生</v>
          </cell>
        </row>
        <row r="436">
          <cell r="F436" t="str">
            <v>7AM277</v>
          </cell>
          <cell r="G436">
            <v>-14932</v>
          </cell>
          <cell r="H436" t="str">
            <v>7AM277</v>
          </cell>
          <cell r="I436" t="str">
            <v>Y419</v>
          </cell>
          <cell r="J436" t="str">
            <v>330721199609127130</v>
          </cell>
          <cell r="K436" t="str">
            <v>男</v>
          </cell>
          <cell r="L436">
            <v>27</v>
          </cell>
          <cell r="M436" t="str">
            <v>19960912</v>
          </cell>
        </row>
        <row r="436">
          <cell r="O436" t="str">
            <v>外科（神经外科方向）</v>
          </cell>
          <cell r="P436" t="str">
            <v>外科（神经外科方向）</v>
          </cell>
          <cell r="Q436" t="str">
            <v>13631200086</v>
          </cell>
          <cell r="R436">
            <v>3</v>
          </cell>
          <cell r="S436" t="str">
            <v>2021年</v>
          </cell>
          <cell r="T436" t="str">
            <v>钟鸣</v>
          </cell>
          <cell r="U436">
            <v>18323</v>
          </cell>
          <cell r="V436">
            <v>13605776726</v>
          </cell>
          <cell r="W436" t="str">
            <v>神经外科</v>
          </cell>
          <cell r="X436" t="str">
            <v>规培研究生</v>
          </cell>
        </row>
        <row r="437">
          <cell r="F437" t="str">
            <v>7AM278</v>
          </cell>
          <cell r="G437">
            <v>-14933</v>
          </cell>
          <cell r="H437" t="str">
            <v>7AM278</v>
          </cell>
          <cell r="I437" t="str">
            <v>Y420</v>
          </cell>
          <cell r="J437" t="str">
            <v>330127199801112719</v>
          </cell>
          <cell r="K437" t="str">
            <v>男</v>
          </cell>
          <cell r="L437">
            <v>25</v>
          </cell>
          <cell r="M437" t="str">
            <v>19980111</v>
          </cell>
        </row>
        <row r="437">
          <cell r="O437" t="str">
            <v>外科（神经外科方向）</v>
          </cell>
          <cell r="P437" t="str">
            <v>外科（神经外科方向）</v>
          </cell>
          <cell r="Q437" t="str">
            <v>13858881301</v>
          </cell>
          <cell r="R437">
            <v>3</v>
          </cell>
          <cell r="S437" t="str">
            <v>2021年</v>
          </cell>
          <cell r="T437" t="str">
            <v>钟鸣</v>
          </cell>
          <cell r="U437">
            <v>18323</v>
          </cell>
          <cell r="V437">
            <v>13605776726</v>
          </cell>
          <cell r="W437" t="str">
            <v>神经外科</v>
          </cell>
          <cell r="X437" t="str">
            <v>规培研究生</v>
          </cell>
        </row>
        <row r="438">
          <cell r="F438" t="str">
            <v>7AM279</v>
          </cell>
          <cell r="G438">
            <v>-14934</v>
          </cell>
          <cell r="H438" t="str">
            <v>7AM279</v>
          </cell>
          <cell r="I438" t="str">
            <v>Y421</v>
          </cell>
          <cell r="J438" t="str">
            <v>330327199803062357</v>
          </cell>
          <cell r="K438" t="str">
            <v>男</v>
          </cell>
          <cell r="L438">
            <v>25</v>
          </cell>
          <cell r="M438" t="str">
            <v>19980306</v>
          </cell>
        </row>
        <row r="438">
          <cell r="O438" t="str">
            <v>外科（神经外科方向）</v>
          </cell>
          <cell r="P438" t="str">
            <v>外科（神经外科方向）</v>
          </cell>
          <cell r="Q438" t="str">
            <v>13780157569</v>
          </cell>
          <cell r="R438">
            <v>3</v>
          </cell>
          <cell r="S438" t="str">
            <v>2021年</v>
          </cell>
          <cell r="T438" t="str">
            <v>诸葛启钏</v>
          </cell>
          <cell r="U438">
            <v>18707</v>
          </cell>
          <cell r="V438">
            <v>13676768666</v>
          </cell>
          <cell r="W438" t="str">
            <v>神经外科</v>
          </cell>
          <cell r="X438" t="str">
            <v>规培研究生</v>
          </cell>
        </row>
        <row r="439">
          <cell r="F439" t="str">
            <v>7AM280</v>
          </cell>
          <cell r="G439">
            <v>-14935</v>
          </cell>
          <cell r="H439" t="str">
            <v>7AM280</v>
          </cell>
          <cell r="I439" t="str">
            <v>Y422</v>
          </cell>
          <cell r="J439" t="str">
            <v>330326199711153618</v>
          </cell>
          <cell r="K439" t="str">
            <v>男</v>
          </cell>
          <cell r="L439">
            <v>26</v>
          </cell>
          <cell r="M439" t="str">
            <v>19971115</v>
          </cell>
        </row>
        <row r="439">
          <cell r="O439" t="str">
            <v>外科（神经外科方向）</v>
          </cell>
          <cell r="P439" t="str">
            <v>外科（神经外科方向）</v>
          </cell>
          <cell r="Q439" t="str">
            <v>13868579559</v>
          </cell>
          <cell r="R439">
            <v>3</v>
          </cell>
          <cell r="S439" t="str">
            <v>2021年</v>
          </cell>
          <cell r="T439" t="str">
            <v>诸葛启钏</v>
          </cell>
          <cell r="U439">
            <v>18707</v>
          </cell>
          <cell r="V439">
            <v>13676768666</v>
          </cell>
          <cell r="W439" t="str">
            <v>神经外科</v>
          </cell>
          <cell r="X439" t="str">
            <v>规培研究生</v>
          </cell>
        </row>
        <row r="440">
          <cell r="F440" t="str">
            <v>7AM281</v>
          </cell>
          <cell r="G440">
            <v>-14936</v>
          </cell>
          <cell r="H440" t="str">
            <v>7AM281</v>
          </cell>
          <cell r="I440" t="str">
            <v>Y423</v>
          </cell>
          <cell r="J440" t="str">
            <v>330481199806054217</v>
          </cell>
          <cell r="K440" t="str">
            <v>男</v>
          </cell>
          <cell r="L440">
            <v>25</v>
          </cell>
          <cell r="M440" t="str">
            <v>19980605</v>
          </cell>
        </row>
        <row r="440">
          <cell r="O440" t="str">
            <v>外科（神经外科方向）</v>
          </cell>
          <cell r="P440" t="str">
            <v>外科（神经外科方向）</v>
          </cell>
          <cell r="Q440" t="str">
            <v>15888718265</v>
          </cell>
          <cell r="R440">
            <v>3</v>
          </cell>
          <cell r="S440" t="str">
            <v>2021年</v>
          </cell>
          <cell r="T440" t="str">
            <v>诸葛启钏</v>
          </cell>
          <cell r="U440">
            <v>18707</v>
          </cell>
          <cell r="V440">
            <v>13676768666</v>
          </cell>
          <cell r="W440" t="str">
            <v>神经外科</v>
          </cell>
          <cell r="X440" t="str">
            <v>规培研究生</v>
          </cell>
        </row>
        <row r="441">
          <cell r="F441" t="str">
            <v>7AM282</v>
          </cell>
          <cell r="G441">
            <v>-14937</v>
          </cell>
          <cell r="H441" t="str">
            <v>7AM282</v>
          </cell>
          <cell r="I441" t="str">
            <v>Y424</v>
          </cell>
          <cell r="J441" t="str">
            <v>330621199710276338</v>
          </cell>
          <cell r="K441" t="str">
            <v>男</v>
          </cell>
          <cell r="L441">
            <v>26</v>
          </cell>
          <cell r="M441" t="str">
            <v>19971027</v>
          </cell>
        </row>
        <row r="441">
          <cell r="O441" t="str">
            <v>骨科</v>
          </cell>
          <cell r="P441" t="str">
            <v>骨科</v>
          </cell>
          <cell r="Q441">
            <v>15868713868</v>
          </cell>
          <cell r="R441">
            <v>3</v>
          </cell>
          <cell r="S441" t="str">
            <v>2021年</v>
          </cell>
          <cell r="T441" t="str">
            <v>陈春</v>
          </cell>
          <cell r="U441">
            <v>10602</v>
          </cell>
          <cell r="V441">
            <v>18858703873</v>
          </cell>
          <cell r="W441" t="str">
            <v>骨科</v>
          </cell>
          <cell r="X441" t="str">
            <v>规培研究生</v>
          </cell>
        </row>
        <row r="442">
          <cell r="F442" t="str">
            <v>7AM283</v>
          </cell>
          <cell r="G442">
            <v>-14938</v>
          </cell>
          <cell r="H442" t="str">
            <v>7AM283</v>
          </cell>
          <cell r="I442" t="str">
            <v>Y425</v>
          </cell>
          <cell r="J442" t="str">
            <v>330302199806227615</v>
          </cell>
          <cell r="K442" t="str">
            <v>男</v>
          </cell>
          <cell r="L442">
            <v>25</v>
          </cell>
          <cell r="M442" t="str">
            <v>19980622</v>
          </cell>
        </row>
        <row r="442">
          <cell r="O442" t="str">
            <v>骨科</v>
          </cell>
          <cell r="P442" t="str">
            <v>骨科</v>
          </cell>
          <cell r="Q442" t="str">
            <v>18815138138</v>
          </cell>
          <cell r="R442">
            <v>3</v>
          </cell>
          <cell r="S442" t="str">
            <v>2021年</v>
          </cell>
          <cell r="T442" t="str">
            <v>陈雷</v>
          </cell>
          <cell r="U442">
            <v>19003</v>
          </cell>
          <cell r="V442">
            <v>13957789595</v>
          </cell>
          <cell r="W442" t="str">
            <v>骨科</v>
          </cell>
          <cell r="X442" t="str">
            <v>规培研究生</v>
          </cell>
        </row>
        <row r="443">
          <cell r="F443" t="str">
            <v>7AM284</v>
          </cell>
          <cell r="G443">
            <v>-14939</v>
          </cell>
          <cell r="H443" t="str">
            <v>7AM284</v>
          </cell>
          <cell r="I443" t="str">
            <v>Y426</v>
          </cell>
          <cell r="J443" t="str">
            <v>330327199808252870</v>
          </cell>
          <cell r="K443" t="str">
            <v>男</v>
          </cell>
          <cell r="L443">
            <v>25</v>
          </cell>
          <cell r="M443" t="str">
            <v>19980825</v>
          </cell>
        </row>
        <row r="443">
          <cell r="O443" t="str">
            <v>骨科</v>
          </cell>
          <cell r="P443" t="str">
            <v>骨科</v>
          </cell>
          <cell r="Q443" t="str">
            <v>18072126153</v>
          </cell>
          <cell r="R443">
            <v>3</v>
          </cell>
          <cell r="S443" t="str">
            <v>2021年</v>
          </cell>
          <cell r="T443" t="str">
            <v>滕红林</v>
          </cell>
          <cell r="U443">
            <v>19607</v>
          </cell>
          <cell r="V443">
            <v>13587688135</v>
          </cell>
          <cell r="W443" t="str">
            <v>骨科</v>
          </cell>
          <cell r="X443" t="str">
            <v>规培研究生</v>
          </cell>
        </row>
        <row r="444">
          <cell r="F444" t="str">
            <v>7AM285</v>
          </cell>
          <cell r="G444">
            <v>-14940</v>
          </cell>
          <cell r="H444" t="str">
            <v>7AM285</v>
          </cell>
          <cell r="I444" t="str">
            <v>Y427</v>
          </cell>
          <cell r="J444" t="str">
            <v>332529199408126416</v>
          </cell>
          <cell r="K444" t="str">
            <v>男</v>
          </cell>
          <cell r="L444">
            <v>29</v>
          </cell>
          <cell r="M444" t="str">
            <v>19940812</v>
          </cell>
        </row>
        <row r="444">
          <cell r="O444" t="str">
            <v>骨科</v>
          </cell>
          <cell r="P444" t="str">
            <v>骨科</v>
          </cell>
          <cell r="Q444" t="str">
            <v>15888279398</v>
          </cell>
          <cell r="R444">
            <v>3</v>
          </cell>
          <cell r="S444" t="str">
            <v>2021年</v>
          </cell>
          <cell r="T444" t="str">
            <v>滕红林</v>
          </cell>
          <cell r="U444">
            <v>19607</v>
          </cell>
          <cell r="V444">
            <v>13587688135</v>
          </cell>
          <cell r="W444" t="str">
            <v>骨科</v>
          </cell>
          <cell r="X444" t="str">
            <v>规培研究生</v>
          </cell>
        </row>
        <row r="445">
          <cell r="F445" t="str">
            <v>7AM286</v>
          </cell>
          <cell r="G445">
            <v>-14941</v>
          </cell>
          <cell r="H445" t="str">
            <v>7AM286</v>
          </cell>
          <cell r="I445" t="str">
            <v>Y428</v>
          </cell>
          <cell r="J445" t="str">
            <v>421102199703090435</v>
          </cell>
          <cell r="K445" t="str">
            <v>男</v>
          </cell>
          <cell r="L445">
            <v>26</v>
          </cell>
          <cell r="M445" t="str">
            <v>19970309</v>
          </cell>
        </row>
        <row r="445">
          <cell r="O445" t="str">
            <v>骨科</v>
          </cell>
          <cell r="P445" t="str">
            <v>骨科</v>
          </cell>
          <cell r="Q445">
            <v>15158716636</v>
          </cell>
          <cell r="R445">
            <v>3</v>
          </cell>
          <cell r="S445" t="str">
            <v>2021年</v>
          </cell>
          <cell r="T445" t="str">
            <v>滕红林</v>
          </cell>
          <cell r="U445">
            <v>19607</v>
          </cell>
          <cell r="V445">
            <v>13587688135</v>
          </cell>
          <cell r="W445" t="str">
            <v>骨科</v>
          </cell>
          <cell r="X445" t="str">
            <v>规培研究生</v>
          </cell>
        </row>
        <row r="446">
          <cell r="F446" t="str">
            <v>7AM287</v>
          </cell>
          <cell r="G446">
            <v>-14942</v>
          </cell>
          <cell r="H446" t="str">
            <v>7AM287</v>
          </cell>
          <cell r="I446" t="str">
            <v>Y429</v>
          </cell>
          <cell r="J446" t="str">
            <v>430481199710093952</v>
          </cell>
          <cell r="K446" t="str">
            <v>男</v>
          </cell>
          <cell r="L446">
            <v>26</v>
          </cell>
          <cell r="M446" t="str">
            <v>19971009</v>
          </cell>
        </row>
        <row r="446">
          <cell r="O446" t="str">
            <v>骨科</v>
          </cell>
          <cell r="P446" t="str">
            <v>骨科</v>
          </cell>
          <cell r="Q446">
            <v>18334480072</v>
          </cell>
          <cell r="R446">
            <v>3</v>
          </cell>
          <cell r="S446" t="str">
            <v>2021年</v>
          </cell>
          <cell r="T446" t="str">
            <v>王健</v>
          </cell>
          <cell r="U446">
            <v>2608</v>
          </cell>
          <cell r="V446">
            <v>13676772997</v>
          </cell>
          <cell r="W446" t="str">
            <v>骨科（手外科）</v>
          </cell>
          <cell r="X446" t="str">
            <v>规培研究生</v>
          </cell>
        </row>
        <row r="447">
          <cell r="F447" t="str">
            <v>7AM288</v>
          </cell>
          <cell r="G447">
            <v>-14943</v>
          </cell>
          <cell r="H447" t="str">
            <v>7AM288</v>
          </cell>
          <cell r="I447" t="str">
            <v>Y430</v>
          </cell>
          <cell r="J447" t="str">
            <v>330681199712181718</v>
          </cell>
          <cell r="K447" t="str">
            <v>男</v>
          </cell>
          <cell r="L447">
            <v>26</v>
          </cell>
          <cell r="M447" t="str">
            <v>19971218</v>
          </cell>
        </row>
        <row r="447">
          <cell r="O447" t="str">
            <v>骨科</v>
          </cell>
          <cell r="P447" t="str">
            <v>骨科</v>
          </cell>
          <cell r="Q447" t="str">
            <v>15088928228</v>
          </cell>
          <cell r="R447">
            <v>3</v>
          </cell>
          <cell r="S447" t="str">
            <v>2021年</v>
          </cell>
          <cell r="T447" t="str">
            <v>王靖</v>
          </cell>
          <cell r="U447">
            <v>5693</v>
          </cell>
          <cell r="V447">
            <v>13858859829</v>
          </cell>
          <cell r="W447" t="str">
            <v>骨科</v>
          </cell>
          <cell r="X447" t="str">
            <v>规培研究生</v>
          </cell>
        </row>
        <row r="448">
          <cell r="F448" t="str">
            <v>7AM289</v>
          </cell>
          <cell r="G448">
            <v>-14944</v>
          </cell>
          <cell r="H448" t="str">
            <v>7AM289</v>
          </cell>
          <cell r="I448" t="str">
            <v>Y431</v>
          </cell>
          <cell r="J448" t="str">
            <v>330621199709058392</v>
          </cell>
          <cell r="K448" t="str">
            <v>男</v>
          </cell>
          <cell r="L448">
            <v>26</v>
          </cell>
          <cell r="M448" t="str">
            <v>19970905</v>
          </cell>
        </row>
        <row r="448">
          <cell r="O448" t="str">
            <v>骨科</v>
          </cell>
          <cell r="P448" t="str">
            <v>骨科</v>
          </cell>
          <cell r="Q448" t="str">
            <v>15258032778</v>
          </cell>
          <cell r="R448">
            <v>3</v>
          </cell>
          <cell r="S448" t="str">
            <v>2021年</v>
          </cell>
          <cell r="T448" t="str">
            <v>袁健东</v>
          </cell>
          <cell r="U448">
            <v>6645</v>
          </cell>
          <cell r="V448">
            <v>13567790100</v>
          </cell>
          <cell r="W448" t="str">
            <v>骨科</v>
          </cell>
          <cell r="X448" t="str">
            <v>规培研究生</v>
          </cell>
        </row>
        <row r="449">
          <cell r="F449" t="str">
            <v>7AM290</v>
          </cell>
          <cell r="G449">
            <v>-14945</v>
          </cell>
          <cell r="H449" t="str">
            <v>7AM290</v>
          </cell>
          <cell r="I449" t="str">
            <v>Y432</v>
          </cell>
          <cell r="J449" t="str">
            <v>330326199806244328</v>
          </cell>
          <cell r="K449" t="str">
            <v>女</v>
          </cell>
          <cell r="L449">
            <v>25</v>
          </cell>
          <cell r="M449" t="str">
            <v>19980624</v>
          </cell>
        </row>
        <row r="449">
          <cell r="O449" t="str">
            <v>妇产科</v>
          </cell>
          <cell r="P449" t="str">
            <v>妇产科</v>
          </cell>
          <cell r="Q449" t="str">
            <v>15258098208</v>
          </cell>
          <cell r="R449">
            <v>3</v>
          </cell>
          <cell r="S449" t="str">
            <v>2021年</v>
          </cell>
          <cell r="T449" t="str">
            <v>黄学锋</v>
          </cell>
          <cell r="U449">
            <v>18811</v>
          </cell>
          <cell r="V449">
            <v>13600674186</v>
          </cell>
          <cell r="W449" t="str">
            <v>生殖医学中心</v>
          </cell>
          <cell r="X449" t="str">
            <v>规培研究生</v>
          </cell>
        </row>
        <row r="450">
          <cell r="F450" t="str">
            <v>7AM291</v>
          </cell>
          <cell r="G450">
            <v>-14946</v>
          </cell>
          <cell r="H450" t="str">
            <v>7AM291</v>
          </cell>
          <cell r="I450" t="str">
            <v>Y433</v>
          </cell>
          <cell r="J450" t="str">
            <v>330381199711210023</v>
          </cell>
          <cell r="K450" t="str">
            <v>女</v>
          </cell>
          <cell r="L450">
            <v>26</v>
          </cell>
          <cell r="M450" t="str">
            <v>19971121</v>
          </cell>
        </row>
        <row r="450">
          <cell r="O450" t="str">
            <v>妇产科</v>
          </cell>
          <cell r="P450" t="str">
            <v>妇产科</v>
          </cell>
          <cell r="Q450" t="str">
            <v>13588163387</v>
          </cell>
          <cell r="R450">
            <v>3</v>
          </cell>
          <cell r="S450" t="str">
            <v>2021年</v>
          </cell>
          <cell r="T450" t="str">
            <v>黄学锋</v>
          </cell>
          <cell r="U450">
            <v>18811</v>
          </cell>
          <cell r="V450">
            <v>13600674186</v>
          </cell>
          <cell r="W450" t="str">
            <v>生殖医学中心</v>
          </cell>
          <cell r="X450" t="str">
            <v>规培研究生</v>
          </cell>
        </row>
        <row r="451">
          <cell r="F451" t="str">
            <v>7AM292</v>
          </cell>
          <cell r="G451">
            <v>-14947</v>
          </cell>
          <cell r="H451" t="str">
            <v>7AM292</v>
          </cell>
          <cell r="I451" t="str">
            <v>Y434</v>
          </cell>
          <cell r="J451" t="str">
            <v>330682199802246323</v>
          </cell>
          <cell r="K451" t="str">
            <v>女</v>
          </cell>
          <cell r="L451">
            <v>25</v>
          </cell>
          <cell r="M451" t="str">
            <v>19980224</v>
          </cell>
        </row>
        <row r="451">
          <cell r="O451" t="str">
            <v>妇产科</v>
          </cell>
          <cell r="P451" t="str">
            <v>妇产科</v>
          </cell>
          <cell r="Q451">
            <v>15397339043</v>
          </cell>
          <cell r="R451">
            <v>3</v>
          </cell>
          <cell r="S451" t="str">
            <v>2021年</v>
          </cell>
          <cell r="T451" t="str">
            <v>欧荣英</v>
          </cell>
          <cell r="U451">
            <v>3586</v>
          </cell>
          <cell r="V451">
            <v>13566227918</v>
          </cell>
          <cell r="W451" t="str">
            <v>妇科</v>
          </cell>
          <cell r="X451" t="str">
            <v>规培研究生</v>
          </cell>
        </row>
        <row r="452">
          <cell r="F452" t="str">
            <v>7AM293</v>
          </cell>
          <cell r="G452">
            <v>-14948</v>
          </cell>
          <cell r="H452" t="str">
            <v>7AM293</v>
          </cell>
          <cell r="I452" t="str">
            <v>Y435</v>
          </cell>
          <cell r="J452" t="str">
            <v>330681199809034562</v>
          </cell>
          <cell r="K452" t="str">
            <v>女</v>
          </cell>
          <cell r="L452">
            <v>25</v>
          </cell>
          <cell r="M452" t="str">
            <v>19980903</v>
          </cell>
        </row>
        <row r="452">
          <cell r="O452" t="str">
            <v>妇产科</v>
          </cell>
          <cell r="P452" t="str">
            <v>妇产科</v>
          </cell>
          <cell r="Q452">
            <v>15968753386</v>
          </cell>
          <cell r="R452">
            <v>3</v>
          </cell>
          <cell r="S452" t="str">
            <v>2021年</v>
          </cell>
          <cell r="T452" t="str">
            <v>颜笑健</v>
          </cell>
          <cell r="U452">
            <v>19716</v>
          </cell>
          <cell r="V452">
            <v>13968891620</v>
          </cell>
          <cell r="W452" t="str">
            <v>妇科</v>
          </cell>
          <cell r="X452" t="str">
            <v>规培研究生</v>
          </cell>
        </row>
        <row r="453">
          <cell r="F453" t="str">
            <v>7AM294</v>
          </cell>
          <cell r="G453">
            <v>-14949</v>
          </cell>
          <cell r="H453" t="str">
            <v>7AM294</v>
          </cell>
          <cell r="I453" t="str">
            <v>Y436</v>
          </cell>
          <cell r="J453" t="str">
            <v>330282199803110063</v>
          </cell>
          <cell r="K453" t="str">
            <v>女</v>
          </cell>
          <cell r="L453">
            <v>25</v>
          </cell>
          <cell r="M453" t="str">
            <v>19980311</v>
          </cell>
        </row>
        <row r="453">
          <cell r="O453" t="str">
            <v>妇产科</v>
          </cell>
          <cell r="P453" t="str">
            <v>妇产科</v>
          </cell>
          <cell r="Q453" t="str">
            <v>13857798355</v>
          </cell>
          <cell r="R453">
            <v>3</v>
          </cell>
          <cell r="S453" t="str">
            <v>2021年</v>
          </cell>
          <cell r="T453" t="str">
            <v>张文淼</v>
          </cell>
          <cell r="U453">
            <v>18816</v>
          </cell>
          <cell r="V453">
            <v>13706660711</v>
          </cell>
          <cell r="W453" t="str">
            <v>产科</v>
          </cell>
          <cell r="X453" t="str">
            <v>规培研究生</v>
          </cell>
        </row>
        <row r="454">
          <cell r="F454" t="str">
            <v>7AM295</v>
          </cell>
          <cell r="G454">
            <v>-14950</v>
          </cell>
          <cell r="H454" t="str">
            <v>7AM295</v>
          </cell>
          <cell r="I454" t="str">
            <v>Y437</v>
          </cell>
          <cell r="J454" t="str">
            <v>330324199802033707</v>
          </cell>
          <cell r="K454" t="str">
            <v>女</v>
          </cell>
          <cell r="L454">
            <v>25</v>
          </cell>
          <cell r="M454" t="str">
            <v>19980203</v>
          </cell>
        </row>
        <row r="454">
          <cell r="O454" t="str">
            <v>妇产科</v>
          </cell>
          <cell r="P454" t="str">
            <v>妇产科</v>
          </cell>
          <cell r="Q454" t="str">
            <v>15858839198</v>
          </cell>
          <cell r="R454">
            <v>3</v>
          </cell>
          <cell r="S454" t="str">
            <v>2021年</v>
          </cell>
          <cell r="T454" t="str">
            <v>张玉阳</v>
          </cell>
          <cell r="U454">
            <v>1687</v>
          </cell>
          <cell r="V454">
            <v>13857793652</v>
          </cell>
          <cell r="W454" t="str">
            <v>妇科</v>
          </cell>
          <cell r="X454" t="str">
            <v>规培研究生</v>
          </cell>
        </row>
        <row r="455">
          <cell r="F455" t="str">
            <v>7AM296</v>
          </cell>
          <cell r="G455">
            <v>-14951</v>
          </cell>
          <cell r="H455" t="str">
            <v>7AM296</v>
          </cell>
          <cell r="I455" t="str">
            <v>Y438</v>
          </cell>
          <cell r="J455" t="str">
            <v>330802199810053221</v>
          </cell>
          <cell r="K455" t="str">
            <v>女</v>
          </cell>
          <cell r="L455">
            <v>25</v>
          </cell>
          <cell r="M455" t="str">
            <v>19981005</v>
          </cell>
        </row>
        <row r="455">
          <cell r="O455" t="str">
            <v>眼科</v>
          </cell>
          <cell r="P455" t="str">
            <v>眼科</v>
          </cell>
          <cell r="Q455" t="str">
            <v>18357373022</v>
          </cell>
          <cell r="R455">
            <v>3</v>
          </cell>
          <cell r="S455" t="str">
            <v>2021年</v>
          </cell>
          <cell r="T455" t="str">
            <v>蒋自培</v>
          </cell>
          <cell r="U455">
            <v>3792</v>
          </cell>
          <cell r="V455">
            <v>13857795272</v>
          </cell>
          <cell r="W455" t="str">
            <v>眼科</v>
          </cell>
          <cell r="X455" t="str">
            <v>规培研究生</v>
          </cell>
        </row>
        <row r="456">
          <cell r="F456" t="str">
            <v>7AM297</v>
          </cell>
          <cell r="G456">
            <v>-14952</v>
          </cell>
          <cell r="H456" t="str">
            <v>7AM297</v>
          </cell>
          <cell r="I456" t="str">
            <v>Y439</v>
          </cell>
          <cell r="J456" t="str">
            <v>33052119970824522X</v>
          </cell>
          <cell r="K456" t="str">
            <v>女</v>
          </cell>
          <cell r="L456">
            <v>26</v>
          </cell>
          <cell r="M456" t="str">
            <v>19970824</v>
          </cell>
        </row>
        <row r="456">
          <cell r="O456" t="str">
            <v>耳鼻咽喉科</v>
          </cell>
          <cell r="P456" t="str">
            <v>耳鼻咽喉科</v>
          </cell>
          <cell r="Q456" t="str">
            <v>18815138231</v>
          </cell>
          <cell r="R456">
            <v>3</v>
          </cell>
          <cell r="S456" t="str">
            <v>2021年</v>
          </cell>
          <cell r="T456" t="str">
            <v>林刃舆</v>
          </cell>
          <cell r="U456">
            <v>19320</v>
          </cell>
          <cell r="V456">
            <v>13906652280</v>
          </cell>
          <cell r="W456" t="str">
            <v>耳鼻咽喉科</v>
          </cell>
          <cell r="X456" t="str">
            <v>规培研究生</v>
          </cell>
        </row>
        <row r="457">
          <cell r="F457" t="str">
            <v>7AM298</v>
          </cell>
          <cell r="G457">
            <v>-14953</v>
          </cell>
          <cell r="H457" t="str">
            <v>7AM298</v>
          </cell>
          <cell r="I457" t="str">
            <v>Y440</v>
          </cell>
          <cell r="J457" t="str">
            <v>411328199811020664</v>
          </cell>
          <cell r="K457" t="str">
            <v>女</v>
          </cell>
          <cell r="L457">
            <v>25</v>
          </cell>
          <cell r="M457" t="str">
            <v>19981102</v>
          </cell>
        </row>
        <row r="457">
          <cell r="O457" t="str">
            <v>耳鼻咽喉科</v>
          </cell>
          <cell r="P457" t="str">
            <v>耳鼻咽喉科</v>
          </cell>
          <cell r="Q457" t="str">
            <v>17538516706</v>
          </cell>
          <cell r="R457">
            <v>3</v>
          </cell>
          <cell r="S457" t="str">
            <v>2021年</v>
          </cell>
          <cell r="T457" t="str">
            <v>张悦</v>
          </cell>
          <cell r="U457">
            <v>18331</v>
          </cell>
          <cell r="V457">
            <v>13957730315</v>
          </cell>
          <cell r="W457" t="str">
            <v>耳鼻咽喉科</v>
          </cell>
          <cell r="X457" t="str">
            <v>规培研究生</v>
          </cell>
        </row>
        <row r="458">
          <cell r="F458" t="str">
            <v>7AM299</v>
          </cell>
          <cell r="G458">
            <v>-14954</v>
          </cell>
          <cell r="H458" t="str">
            <v>7AM299</v>
          </cell>
          <cell r="I458" t="str">
            <v>Y441</v>
          </cell>
          <cell r="J458" t="str">
            <v>330382199903050040</v>
          </cell>
          <cell r="K458" t="str">
            <v>女</v>
          </cell>
          <cell r="L458">
            <v>24</v>
          </cell>
          <cell r="M458" t="str">
            <v>19990305</v>
          </cell>
        </row>
        <row r="458">
          <cell r="O458" t="str">
            <v>麻醉科</v>
          </cell>
          <cell r="P458" t="str">
            <v>麻醉科</v>
          </cell>
          <cell r="Q458" t="str">
            <v>15158670177</v>
          </cell>
          <cell r="R458">
            <v>3</v>
          </cell>
          <cell r="S458" t="str">
            <v>2021年</v>
          </cell>
          <cell r="T458" t="str">
            <v>耿武军</v>
          </cell>
          <cell r="U458">
            <v>1567</v>
          </cell>
          <cell r="V458">
            <v>13587430257</v>
          </cell>
          <cell r="W458" t="str">
            <v>学科规划与科技处</v>
          </cell>
          <cell r="X458" t="str">
            <v>规培研究生</v>
          </cell>
        </row>
        <row r="459">
          <cell r="F459" t="str">
            <v>7AM300</v>
          </cell>
          <cell r="G459">
            <v>-14955</v>
          </cell>
          <cell r="H459" t="str">
            <v>7AM300</v>
          </cell>
          <cell r="I459" t="str">
            <v>Y442</v>
          </cell>
          <cell r="J459" t="str">
            <v>330621199711062163</v>
          </cell>
          <cell r="K459" t="str">
            <v>女</v>
          </cell>
          <cell r="L459">
            <v>26</v>
          </cell>
          <cell r="M459" t="str">
            <v>19971106</v>
          </cell>
        </row>
        <row r="459">
          <cell r="O459" t="str">
            <v>麻醉科</v>
          </cell>
          <cell r="P459" t="str">
            <v>麻醉科</v>
          </cell>
          <cell r="Q459" t="str">
            <v>15825622518</v>
          </cell>
          <cell r="R459">
            <v>3</v>
          </cell>
          <cell r="S459" t="str">
            <v>2021年</v>
          </cell>
          <cell r="T459" t="str">
            <v>耿武军</v>
          </cell>
          <cell r="U459">
            <v>1567</v>
          </cell>
          <cell r="V459">
            <v>13587430257</v>
          </cell>
          <cell r="W459" t="str">
            <v>学科规划与科技处</v>
          </cell>
          <cell r="X459" t="str">
            <v>规培研究生</v>
          </cell>
        </row>
        <row r="460">
          <cell r="F460" t="str">
            <v>7AM301</v>
          </cell>
          <cell r="G460">
            <v>-14956</v>
          </cell>
          <cell r="H460" t="str">
            <v>7AM301</v>
          </cell>
          <cell r="I460" t="str">
            <v>Y443</v>
          </cell>
          <cell r="J460" t="str">
            <v>330723199802091929</v>
          </cell>
          <cell r="K460" t="str">
            <v>女</v>
          </cell>
          <cell r="L460">
            <v>25</v>
          </cell>
          <cell r="M460" t="str">
            <v>19980209</v>
          </cell>
        </row>
        <row r="460">
          <cell r="O460" t="str">
            <v>麻醉科</v>
          </cell>
          <cell r="P460" t="str">
            <v>麻醉科</v>
          </cell>
          <cell r="Q460" t="str">
            <v>15258089958</v>
          </cell>
          <cell r="R460">
            <v>3</v>
          </cell>
          <cell r="S460" t="str">
            <v>2021年</v>
          </cell>
          <cell r="T460" t="str">
            <v>耿武军</v>
          </cell>
          <cell r="U460">
            <v>1567</v>
          </cell>
          <cell r="V460">
            <v>13587430257</v>
          </cell>
          <cell r="W460" t="str">
            <v>学科规划与科技处</v>
          </cell>
          <cell r="X460" t="str">
            <v>规培研究生</v>
          </cell>
        </row>
        <row r="461">
          <cell r="F461" t="str">
            <v>7AM302</v>
          </cell>
          <cell r="G461">
            <v>-14957</v>
          </cell>
          <cell r="H461" t="str">
            <v>7AM302</v>
          </cell>
          <cell r="I461" t="str">
            <v>Y444</v>
          </cell>
          <cell r="J461" t="str">
            <v>330326199805102918</v>
          </cell>
          <cell r="K461" t="str">
            <v>男</v>
          </cell>
          <cell r="L461">
            <v>25</v>
          </cell>
          <cell r="M461" t="str">
            <v>19980510</v>
          </cell>
        </row>
        <row r="461">
          <cell r="O461" t="str">
            <v>麻醉科</v>
          </cell>
          <cell r="P461" t="str">
            <v>麻醉科</v>
          </cell>
          <cell r="Q461" t="str">
            <v>15868096958</v>
          </cell>
          <cell r="R461">
            <v>3</v>
          </cell>
          <cell r="S461" t="str">
            <v>2021年</v>
          </cell>
          <cell r="T461" t="str">
            <v>莫云长</v>
          </cell>
          <cell r="U461">
            <v>5204</v>
          </cell>
          <cell r="V461">
            <v>13736924260</v>
          </cell>
          <cell r="W461" t="str">
            <v>麻醉科</v>
          </cell>
          <cell r="X461" t="str">
            <v>规培研究生</v>
          </cell>
        </row>
        <row r="462">
          <cell r="F462" t="str">
            <v>7AM303</v>
          </cell>
          <cell r="G462">
            <v>-14958</v>
          </cell>
          <cell r="H462" t="str">
            <v>7AM303</v>
          </cell>
          <cell r="I462" t="str">
            <v>Y445</v>
          </cell>
          <cell r="J462" t="str">
            <v>33068219980209522X</v>
          </cell>
          <cell r="K462" t="str">
            <v>女</v>
          </cell>
          <cell r="L462">
            <v>25</v>
          </cell>
          <cell r="M462" t="str">
            <v>19980209</v>
          </cell>
        </row>
        <row r="462">
          <cell r="O462" t="str">
            <v>麻醉科</v>
          </cell>
          <cell r="P462" t="str">
            <v>麻醉科</v>
          </cell>
          <cell r="Q462" t="str">
            <v>13588810740</v>
          </cell>
          <cell r="R462">
            <v>3</v>
          </cell>
          <cell r="S462" t="str">
            <v>2021年</v>
          </cell>
          <cell r="T462" t="str">
            <v>莫云长</v>
          </cell>
          <cell r="U462">
            <v>5204</v>
          </cell>
          <cell r="V462">
            <v>13736924260</v>
          </cell>
          <cell r="W462" t="str">
            <v>麻醉科</v>
          </cell>
          <cell r="X462" t="str">
            <v>规培研究生</v>
          </cell>
        </row>
        <row r="463">
          <cell r="F463" t="str">
            <v>7AM304</v>
          </cell>
          <cell r="G463">
            <v>-14959</v>
          </cell>
          <cell r="H463" t="str">
            <v>7AM304</v>
          </cell>
          <cell r="I463" t="str">
            <v>Y446</v>
          </cell>
          <cell r="J463" t="str">
            <v>331082199710153945</v>
          </cell>
          <cell r="K463" t="str">
            <v>女</v>
          </cell>
          <cell r="L463">
            <v>26</v>
          </cell>
          <cell r="M463" t="str">
            <v>19971015</v>
          </cell>
        </row>
        <row r="463">
          <cell r="O463" t="str">
            <v>麻醉科</v>
          </cell>
          <cell r="P463" t="str">
            <v>麻醉科</v>
          </cell>
          <cell r="Q463" t="str">
            <v>15868708123</v>
          </cell>
          <cell r="R463">
            <v>3</v>
          </cell>
          <cell r="S463" t="str">
            <v>2021年</v>
          </cell>
          <cell r="T463" t="str">
            <v>孙捷豪</v>
          </cell>
          <cell r="U463">
            <v>6587</v>
          </cell>
          <cell r="V463">
            <v>13676721930</v>
          </cell>
          <cell r="W463" t="str">
            <v>麻醉科</v>
          </cell>
          <cell r="X463" t="str">
            <v>规培研究生</v>
          </cell>
        </row>
        <row r="464">
          <cell r="F464" t="str">
            <v>7AM305</v>
          </cell>
          <cell r="G464">
            <v>-14960</v>
          </cell>
          <cell r="H464" t="str">
            <v>7AM305</v>
          </cell>
          <cell r="I464" t="str">
            <v>Y447</v>
          </cell>
          <cell r="J464" t="str">
            <v>410821199604112015</v>
          </cell>
          <cell r="K464" t="str">
            <v>男</v>
          </cell>
          <cell r="L464">
            <v>27</v>
          </cell>
          <cell r="M464" t="str">
            <v>19960411</v>
          </cell>
        </row>
        <row r="464">
          <cell r="O464" t="str">
            <v>麻醉科</v>
          </cell>
          <cell r="P464" t="str">
            <v>麻醉科</v>
          </cell>
          <cell r="Q464" t="str">
            <v>15279871301</v>
          </cell>
          <cell r="R464">
            <v>3</v>
          </cell>
          <cell r="S464" t="str">
            <v>2021年</v>
          </cell>
          <cell r="T464" t="str">
            <v>孙捷豪</v>
          </cell>
          <cell r="U464">
            <v>6587</v>
          </cell>
          <cell r="V464">
            <v>13676721930</v>
          </cell>
          <cell r="W464" t="str">
            <v>麻醉科</v>
          </cell>
          <cell r="X464" t="str">
            <v>规培研究生</v>
          </cell>
        </row>
        <row r="465">
          <cell r="F465" t="str">
            <v>7AM306</v>
          </cell>
          <cell r="G465">
            <v>-14961</v>
          </cell>
          <cell r="H465" t="str">
            <v>7AM306</v>
          </cell>
          <cell r="I465" t="str">
            <v>Y448</v>
          </cell>
          <cell r="J465" t="str">
            <v>310228199804242242</v>
          </cell>
          <cell r="K465" t="str">
            <v>女</v>
          </cell>
          <cell r="L465">
            <v>25</v>
          </cell>
          <cell r="M465" t="str">
            <v>19980424</v>
          </cell>
        </row>
        <row r="465">
          <cell r="O465" t="str">
            <v>麻醉科</v>
          </cell>
          <cell r="P465" t="str">
            <v>麻醉科</v>
          </cell>
          <cell r="Q465" t="str">
            <v>15868713188</v>
          </cell>
          <cell r="R465">
            <v>3</v>
          </cell>
          <cell r="S465" t="str">
            <v>2021年</v>
          </cell>
          <cell r="T465" t="str">
            <v>孙捷豪</v>
          </cell>
          <cell r="U465">
            <v>6587</v>
          </cell>
          <cell r="V465">
            <v>13676721930</v>
          </cell>
          <cell r="W465" t="str">
            <v>麻醉科</v>
          </cell>
          <cell r="X465" t="str">
            <v>规培研究生</v>
          </cell>
        </row>
        <row r="466">
          <cell r="F466" t="str">
            <v>7AM307</v>
          </cell>
          <cell r="G466">
            <v>-14962</v>
          </cell>
          <cell r="H466" t="str">
            <v>7AM307</v>
          </cell>
          <cell r="I466" t="str">
            <v>Y449</v>
          </cell>
          <cell r="J466" t="str">
            <v>330682199809258220</v>
          </cell>
          <cell r="K466" t="str">
            <v>女</v>
          </cell>
          <cell r="L466">
            <v>25</v>
          </cell>
          <cell r="M466" t="str">
            <v>19980925</v>
          </cell>
        </row>
        <row r="466">
          <cell r="O466" t="str">
            <v>麻醉科</v>
          </cell>
          <cell r="P466" t="str">
            <v>麻醉科</v>
          </cell>
          <cell r="Q466" t="str">
            <v>15258683330</v>
          </cell>
          <cell r="R466">
            <v>3</v>
          </cell>
          <cell r="S466" t="str">
            <v>2021年</v>
          </cell>
          <cell r="T466" t="str">
            <v>汪炜健</v>
          </cell>
          <cell r="U466">
            <v>19224</v>
          </cell>
          <cell r="V466">
            <v>13806683232</v>
          </cell>
          <cell r="W466" t="str">
            <v>麻醉科</v>
          </cell>
          <cell r="X466" t="str">
            <v>规培研究生</v>
          </cell>
        </row>
        <row r="467">
          <cell r="F467" t="str">
            <v>7AM308</v>
          </cell>
          <cell r="G467">
            <v>-14963</v>
          </cell>
          <cell r="H467" t="str">
            <v>7AM308</v>
          </cell>
          <cell r="I467" t="str">
            <v>Y450</v>
          </cell>
          <cell r="J467" t="str">
            <v>33030319970428122X</v>
          </cell>
          <cell r="K467" t="str">
            <v>女</v>
          </cell>
          <cell r="L467">
            <v>26</v>
          </cell>
          <cell r="M467" t="str">
            <v>19970428</v>
          </cell>
        </row>
        <row r="467">
          <cell r="O467" t="str">
            <v>麻醉科</v>
          </cell>
          <cell r="P467" t="str">
            <v>麻醉科</v>
          </cell>
          <cell r="Q467" t="str">
            <v>18858829588</v>
          </cell>
          <cell r="R467">
            <v>3</v>
          </cell>
          <cell r="S467" t="str">
            <v>2021年</v>
          </cell>
          <cell r="T467" t="str">
            <v>王均炉</v>
          </cell>
          <cell r="U467">
            <v>18938</v>
          </cell>
          <cell r="V467">
            <v>13806689854</v>
          </cell>
          <cell r="W467" t="str">
            <v>麻醉科</v>
          </cell>
          <cell r="X467" t="str">
            <v>规培研究生</v>
          </cell>
        </row>
        <row r="468">
          <cell r="F468" t="str">
            <v>7AM309</v>
          </cell>
          <cell r="G468">
            <v>-14964</v>
          </cell>
          <cell r="H468" t="str">
            <v>7AM309</v>
          </cell>
          <cell r="I468" t="str">
            <v>Y451</v>
          </cell>
          <cell r="J468" t="str">
            <v>330483199701124023</v>
          </cell>
          <cell r="K468" t="str">
            <v>女</v>
          </cell>
          <cell r="L468">
            <v>26</v>
          </cell>
          <cell r="M468" t="str">
            <v>19970112</v>
          </cell>
        </row>
        <row r="468">
          <cell r="O468" t="str">
            <v>麻醉科</v>
          </cell>
          <cell r="P468" t="str">
            <v>麻醉科</v>
          </cell>
          <cell r="Q468" t="str">
            <v>15957791538</v>
          </cell>
          <cell r="R468">
            <v>3</v>
          </cell>
          <cell r="S468" t="str">
            <v>2021年</v>
          </cell>
          <cell r="T468" t="str">
            <v>王均炉</v>
          </cell>
          <cell r="U468">
            <v>18938</v>
          </cell>
          <cell r="V468">
            <v>13806689854</v>
          </cell>
          <cell r="W468" t="str">
            <v>麻醉科</v>
          </cell>
          <cell r="X468" t="str">
            <v>规培研究生</v>
          </cell>
        </row>
        <row r="469">
          <cell r="F469" t="str">
            <v>7AM310</v>
          </cell>
          <cell r="G469">
            <v>-14965</v>
          </cell>
          <cell r="H469" t="str">
            <v>7AM310</v>
          </cell>
          <cell r="I469" t="str">
            <v>Y452</v>
          </cell>
          <cell r="J469" t="str">
            <v>330381199712173412</v>
          </cell>
          <cell r="K469" t="str">
            <v>男</v>
          </cell>
          <cell r="L469">
            <v>26</v>
          </cell>
          <cell r="M469" t="str">
            <v>19971217</v>
          </cell>
        </row>
        <row r="469">
          <cell r="O469" t="str">
            <v>麻醉科</v>
          </cell>
          <cell r="P469" t="str">
            <v>麻醉科</v>
          </cell>
          <cell r="Q469">
            <v>19518179290</v>
          </cell>
          <cell r="R469">
            <v>3</v>
          </cell>
          <cell r="S469" t="str">
            <v>2021年</v>
          </cell>
          <cell r="T469" t="str">
            <v>王均炉</v>
          </cell>
          <cell r="U469">
            <v>18938</v>
          </cell>
          <cell r="V469">
            <v>13806689854</v>
          </cell>
          <cell r="W469" t="str">
            <v>麻醉科</v>
          </cell>
          <cell r="X469" t="str">
            <v>规培研究生</v>
          </cell>
        </row>
        <row r="470">
          <cell r="F470" t="str">
            <v>7AM311</v>
          </cell>
          <cell r="G470">
            <v>-14966</v>
          </cell>
          <cell r="H470" t="str">
            <v>7AM311</v>
          </cell>
          <cell r="I470" t="str">
            <v>Y453</v>
          </cell>
          <cell r="J470" t="str">
            <v>330424199808292617</v>
          </cell>
          <cell r="K470" t="str">
            <v>男</v>
          </cell>
          <cell r="L470">
            <v>25</v>
          </cell>
          <cell r="M470" t="str">
            <v>19980829</v>
          </cell>
        </row>
        <row r="470">
          <cell r="O470" t="str">
            <v>麻醉科</v>
          </cell>
          <cell r="P470" t="str">
            <v>麻醉科</v>
          </cell>
          <cell r="Q470" t="str">
            <v>18357227806</v>
          </cell>
          <cell r="R470">
            <v>3</v>
          </cell>
          <cell r="S470" t="str">
            <v>2021年</v>
          </cell>
          <cell r="T470" t="str">
            <v>熊响清</v>
          </cell>
          <cell r="U470">
            <v>1326</v>
          </cell>
          <cell r="V470">
            <v>13906631675</v>
          </cell>
          <cell r="W470" t="str">
            <v>麻醉科</v>
          </cell>
          <cell r="X470" t="str">
            <v>规培研究生</v>
          </cell>
        </row>
        <row r="471">
          <cell r="F471" t="str">
            <v>7AM312</v>
          </cell>
          <cell r="G471">
            <v>-14967</v>
          </cell>
          <cell r="H471" t="str">
            <v>7AM312</v>
          </cell>
          <cell r="I471" t="str">
            <v>Y454</v>
          </cell>
          <cell r="J471" t="str">
            <v>330326199703110714</v>
          </cell>
          <cell r="K471" t="str">
            <v>男</v>
          </cell>
          <cell r="L471">
            <v>26</v>
          </cell>
          <cell r="M471" t="str">
            <v>19970311</v>
          </cell>
        </row>
        <row r="471">
          <cell r="O471" t="str">
            <v>临床病理科</v>
          </cell>
          <cell r="P471" t="str">
            <v>临床病理科</v>
          </cell>
          <cell r="Q471">
            <v>15067832930</v>
          </cell>
          <cell r="R471">
            <v>3</v>
          </cell>
          <cell r="S471" t="str">
            <v>2021年</v>
          </cell>
          <cell r="T471" t="str">
            <v>陈国荣</v>
          </cell>
          <cell r="U471">
            <v>68308</v>
          </cell>
          <cell r="V471">
            <v>13819738583</v>
          </cell>
          <cell r="W471" t="str">
            <v>病理科</v>
          </cell>
          <cell r="X471" t="str">
            <v>规培研究生</v>
          </cell>
        </row>
        <row r="472">
          <cell r="F472" t="str">
            <v>7AM313</v>
          </cell>
          <cell r="G472">
            <v>-14968</v>
          </cell>
          <cell r="H472" t="str">
            <v>7AM313</v>
          </cell>
          <cell r="I472" t="str">
            <v>Y455</v>
          </cell>
          <cell r="J472" t="str">
            <v>330302199703280421</v>
          </cell>
          <cell r="K472" t="str">
            <v>女</v>
          </cell>
          <cell r="L472">
            <v>26</v>
          </cell>
          <cell r="M472" t="str">
            <v>19970328</v>
          </cell>
        </row>
        <row r="472">
          <cell r="O472" t="str">
            <v>临床病理科</v>
          </cell>
          <cell r="P472" t="str">
            <v>临床病理科</v>
          </cell>
          <cell r="Q472" t="str">
            <v>15868709889</v>
          </cell>
          <cell r="R472">
            <v>3</v>
          </cell>
          <cell r="S472" t="str">
            <v>2021年</v>
          </cell>
          <cell r="T472" t="str">
            <v>陈国荣</v>
          </cell>
          <cell r="U472">
            <v>68308</v>
          </cell>
          <cell r="V472">
            <v>13819738583</v>
          </cell>
          <cell r="W472" t="str">
            <v>病理科</v>
          </cell>
          <cell r="X472" t="str">
            <v>规培研究生</v>
          </cell>
        </row>
        <row r="473">
          <cell r="F473" t="str">
            <v>7AM314</v>
          </cell>
          <cell r="G473">
            <v>-14969</v>
          </cell>
          <cell r="H473" t="str">
            <v>7AM314</v>
          </cell>
          <cell r="I473" t="str">
            <v>Y456</v>
          </cell>
          <cell r="J473" t="str">
            <v>53042219980202064X</v>
          </cell>
          <cell r="K473" t="str">
            <v>女</v>
          </cell>
          <cell r="L473">
            <v>25</v>
          </cell>
          <cell r="M473" t="str">
            <v>19980202</v>
          </cell>
        </row>
        <row r="473">
          <cell r="O473" t="str">
            <v>检验医学科</v>
          </cell>
          <cell r="P473" t="str">
            <v>检验医学科</v>
          </cell>
          <cell r="Q473" t="str">
            <v>15825121822</v>
          </cell>
          <cell r="R473">
            <v>3</v>
          </cell>
          <cell r="S473" t="str">
            <v>2021年</v>
          </cell>
          <cell r="T473" t="str">
            <v>陈必成</v>
          </cell>
          <cell r="U473">
            <v>4521</v>
          </cell>
          <cell r="V473">
            <v>13857753169</v>
          </cell>
          <cell r="W473" t="str">
            <v>对外合作交流处</v>
          </cell>
          <cell r="X473" t="str">
            <v>规培研究生</v>
          </cell>
        </row>
        <row r="474">
          <cell r="F474" t="str">
            <v>7AM315</v>
          </cell>
          <cell r="G474">
            <v>-14970</v>
          </cell>
          <cell r="H474" t="str">
            <v>7AM315</v>
          </cell>
          <cell r="I474" t="str">
            <v>Y457</v>
          </cell>
          <cell r="J474" t="str">
            <v>210302199706012126</v>
          </cell>
          <cell r="K474" t="str">
            <v>女</v>
          </cell>
          <cell r="L474">
            <v>26</v>
          </cell>
          <cell r="M474" t="str">
            <v>19970601</v>
          </cell>
        </row>
        <row r="474">
          <cell r="O474" t="str">
            <v>检验医学科</v>
          </cell>
          <cell r="P474" t="str">
            <v>检验医学科</v>
          </cell>
          <cell r="Q474" t="str">
            <v>15140871289</v>
          </cell>
          <cell r="R474">
            <v>3</v>
          </cell>
          <cell r="S474" t="str">
            <v>2021年</v>
          </cell>
          <cell r="T474" t="str">
            <v>林向阳</v>
          </cell>
          <cell r="U474">
            <v>18934</v>
          </cell>
          <cell r="V474">
            <v>13587616601</v>
          </cell>
          <cell r="W474" t="str">
            <v>检验科</v>
          </cell>
          <cell r="X474" t="str">
            <v>规培研究生</v>
          </cell>
        </row>
        <row r="475">
          <cell r="F475" t="str">
            <v>7AM316</v>
          </cell>
          <cell r="G475">
            <v>-14971</v>
          </cell>
          <cell r="H475" t="str">
            <v>7AM316</v>
          </cell>
          <cell r="I475" t="str">
            <v>Y458</v>
          </cell>
          <cell r="J475" t="str">
            <v>441283199801285364</v>
          </cell>
          <cell r="K475" t="str">
            <v>女</v>
          </cell>
          <cell r="L475">
            <v>25</v>
          </cell>
          <cell r="M475" t="str">
            <v>19980128</v>
          </cell>
        </row>
        <row r="475">
          <cell r="O475" t="str">
            <v>检验医学科</v>
          </cell>
          <cell r="P475" t="str">
            <v>检验医学科</v>
          </cell>
          <cell r="Q475" t="str">
            <v>13420182654</v>
          </cell>
          <cell r="R475">
            <v>3</v>
          </cell>
          <cell r="S475" t="str">
            <v>2021年</v>
          </cell>
          <cell r="T475" t="str">
            <v>王明山</v>
          </cell>
          <cell r="U475">
            <v>18212</v>
          </cell>
          <cell r="V475">
            <v>13806895011</v>
          </cell>
          <cell r="W475" t="str">
            <v>检验科</v>
          </cell>
          <cell r="X475" t="str">
            <v>规培研究生</v>
          </cell>
        </row>
        <row r="476">
          <cell r="F476" t="str">
            <v>7AM317</v>
          </cell>
          <cell r="G476">
            <v>-14972</v>
          </cell>
          <cell r="H476" t="str">
            <v>7AM317</v>
          </cell>
          <cell r="I476" t="str">
            <v>Y459</v>
          </cell>
          <cell r="J476" t="str">
            <v>410108199709290046</v>
          </cell>
          <cell r="K476" t="str">
            <v>女</v>
          </cell>
          <cell r="L476">
            <v>26</v>
          </cell>
          <cell r="M476" t="str">
            <v>19970929</v>
          </cell>
        </row>
        <row r="476">
          <cell r="O476" t="str">
            <v>检验医学科</v>
          </cell>
          <cell r="P476" t="str">
            <v>检验医学科</v>
          </cell>
          <cell r="Q476" t="str">
            <v>13525032262</v>
          </cell>
          <cell r="R476">
            <v>3</v>
          </cell>
          <cell r="S476" t="str">
            <v>2021年</v>
          </cell>
          <cell r="T476" t="str">
            <v>王明山</v>
          </cell>
          <cell r="U476">
            <v>18212</v>
          </cell>
          <cell r="V476">
            <v>13806895011</v>
          </cell>
          <cell r="W476" t="str">
            <v>检验科</v>
          </cell>
          <cell r="X476" t="str">
            <v>规培研究生</v>
          </cell>
        </row>
        <row r="477">
          <cell r="F477" t="str">
            <v>7AM318</v>
          </cell>
          <cell r="G477">
            <v>-14973</v>
          </cell>
          <cell r="H477" t="str">
            <v>7AM318</v>
          </cell>
          <cell r="I477" t="str">
            <v>Y460</v>
          </cell>
          <cell r="J477" t="str">
            <v>342623199704165312</v>
          </cell>
          <cell r="K477" t="str">
            <v>男</v>
          </cell>
          <cell r="L477">
            <v>26</v>
          </cell>
          <cell r="M477" t="str">
            <v>19970416</v>
          </cell>
        </row>
        <row r="477">
          <cell r="O477" t="str">
            <v>检验医学科</v>
          </cell>
          <cell r="P477" t="str">
            <v>检验医学科</v>
          </cell>
          <cell r="Q477" t="str">
            <v>17718132437</v>
          </cell>
          <cell r="R477">
            <v>3</v>
          </cell>
          <cell r="S477" t="str">
            <v>2021年</v>
          </cell>
          <cell r="T477" t="str">
            <v>王瑜敏</v>
          </cell>
          <cell r="U477">
            <v>1637</v>
          </cell>
          <cell r="V477">
            <v>13857798833</v>
          </cell>
          <cell r="W477" t="str">
            <v>检验科</v>
          </cell>
          <cell r="X477" t="str">
            <v>规培研究生</v>
          </cell>
        </row>
        <row r="478">
          <cell r="F478" t="str">
            <v>7AM319</v>
          </cell>
          <cell r="G478">
            <v>-14974</v>
          </cell>
          <cell r="H478" t="str">
            <v>7AM319</v>
          </cell>
          <cell r="I478" t="str">
            <v>Y461</v>
          </cell>
          <cell r="J478" t="str">
            <v>430821199811060047</v>
          </cell>
          <cell r="K478" t="str">
            <v>女</v>
          </cell>
          <cell r="L478">
            <v>25</v>
          </cell>
          <cell r="M478" t="str">
            <v>19981106</v>
          </cell>
        </row>
        <row r="478">
          <cell r="O478" t="str">
            <v>检验医学科</v>
          </cell>
          <cell r="P478" t="str">
            <v>检验医学科</v>
          </cell>
          <cell r="Q478" t="str">
            <v>18773119872</v>
          </cell>
          <cell r="R478">
            <v>3</v>
          </cell>
          <cell r="S478" t="str">
            <v>2021年</v>
          </cell>
          <cell r="T478" t="str">
            <v>王瑜敏</v>
          </cell>
          <cell r="U478">
            <v>1637</v>
          </cell>
          <cell r="V478">
            <v>13857798833</v>
          </cell>
          <cell r="W478" t="str">
            <v>检验科</v>
          </cell>
          <cell r="X478" t="str">
            <v>规培研究生</v>
          </cell>
        </row>
        <row r="479">
          <cell r="F479" t="str">
            <v>7AM320</v>
          </cell>
          <cell r="G479">
            <v>-14975</v>
          </cell>
          <cell r="H479" t="str">
            <v>7AM320</v>
          </cell>
          <cell r="I479" t="str">
            <v>Y462</v>
          </cell>
          <cell r="J479" t="str">
            <v>513822199801207665</v>
          </cell>
          <cell r="K479" t="str">
            <v>女</v>
          </cell>
          <cell r="L479">
            <v>25</v>
          </cell>
          <cell r="M479" t="str">
            <v>19980120</v>
          </cell>
        </row>
        <row r="479">
          <cell r="O479" t="str">
            <v>检验医学科</v>
          </cell>
          <cell r="P479" t="str">
            <v>检验医学科</v>
          </cell>
          <cell r="Q479" t="str">
            <v>18113641285</v>
          </cell>
          <cell r="R479">
            <v>3</v>
          </cell>
          <cell r="S479" t="str">
            <v>2021年</v>
          </cell>
          <cell r="T479" t="str">
            <v>周铁丽</v>
          </cell>
          <cell r="U479">
            <v>18935</v>
          </cell>
          <cell r="V479">
            <v>13957745093</v>
          </cell>
          <cell r="W479" t="str">
            <v>检验科</v>
          </cell>
          <cell r="X479" t="str">
            <v>规培研究生</v>
          </cell>
        </row>
        <row r="480">
          <cell r="F480" t="str">
            <v>7AM321</v>
          </cell>
          <cell r="G480">
            <v>-14976</v>
          </cell>
          <cell r="H480" t="str">
            <v>7AM321</v>
          </cell>
          <cell r="I480" t="str">
            <v>Y463</v>
          </cell>
          <cell r="J480" t="str">
            <v>330326199608316845</v>
          </cell>
          <cell r="K480" t="str">
            <v>女</v>
          </cell>
          <cell r="L480">
            <v>27</v>
          </cell>
          <cell r="M480" t="str">
            <v>19960831</v>
          </cell>
        </row>
        <row r="480">
          <cell r="O480" t="str">
            <v>检验医学科</v>
          </cell>
          <cell r="P480" t="str">
            <v>检验医学科</v>
          </cell>
          <cell r="Q480">
            <v>15888472273</v>
          </cell>
          <cell r="R480">
            <v>3</v>
          </cell>
          <cell r="S480" t="str">
            <v>2021年</v>
          </cell>
          <cell r="T480" t="str">
            <v>周铁丽</v>
          </cell>
          <cell r="U480">
            <v>18935</v>
          </cell>
          <cell r="V480">
            <v>13957745093</v>
          </cell>
          <cell r="W480" t="str">
            <v>检验科</v>
          </cell>
          <cell r="X480" t="str">
            <v>规培研究生</v>
          </cell>
        </row>
        <row r="481">
          <cell r="F481" t="str">
            <v>7AM322</v>
          </cell>
          <cell r="G481">
            <v>-14977</v>
          </cell>
          <cell r="H481" t="str">
            <v>7AM322</v>
          </cell>
          <cell r="I481" t="str">
            <v>Y464</v>
          </cell>
          <cell r="J481" t="str">
            <v>50010819980324614X</v>
          </cell>
          <cell r="K481" t="str">
            <v>女</v>
          </cell>
          <cell r="L481">
            <v>25</v>
          </cell>
          <cell r="M481" t="str">
            <v>19980324</v>
          </cell>
        </row>
        <row r="481">
          <cell r="O481" t="str">
            <v>检验医学科</v>
          </cell>
          <cell r="P481" t="str">
            <v>检验医学科</v>
          </cell>
          <cell r="Q481" t="str">
            <v>15736168405</v>
          </cell>
          <cell r="R481">
            <v>3</v>
          </cell>
          <cell r="S481" t="str">
            <v>2021年</v>
          </cell>
          <cell r="T481" t="str">
            <v>周铁丽</v>
          </cell>
          <cell r="U481">
            <v>18935</v>
          </cell>
          <cell r="V481">
            <v>13957745093</v>
          </cell>
          <cell r="W481" t="str">
            <v>检验科</v>
          </cell>
          <cell r="X481" t="str">
            <v>规培研究生</v>
          </cell>
        </row>
        <row r="482">
          <cell r="F482" t="str">
            <v>7AM323</v>
          </cell>
          <cell r="G482">
            <v>-14978</v>
          </cell>
          <cell r="H482" t="str">
            <v>7AM323</v>
          </cell>
          <cell r="I482" t="str">
            <v>Y465</v>
          </cell>
          <cell r="J482" t="str">
            <v>330327199807040219</v>
          </cell>
          <cell r="K482" t="str">
            <v>男</v>
          </cell>
          <cell r="L482">
            <v>25</v>
          </cell>
          <cell r="M482" t="str">
            <v>19980704</v>
          </cell>
        </row>
        <row r="482">
          <cell r="O482" t="str">
            <v>外科</v>
          </cell>
          <cell r="P482" t="str">
            <v>外科</v>
          </cell>
          <cell r="Q482">
            <v>13646552350</v>
          </cell>
          <cell r="R482">
            <v>3</v>
          </cell>
          <cell r="S482" t="str">
            <v>2021年</v>
          </cell>
          <cell r="T482" t="str">
            <v>戴璇璇</v>
          </cell>
          <cell r="U482">
            <v>7238</v>
          </cell>
          <cell r="V482">
            <v>13868675206</v>
          </cell>
          <cell r="W482" t="str">
            <v>乳腺外科</v>
          </cell>
          <cell r="X482" t="str">
            <v>规培研究生</v>
          </cell>
        </row>
        <row r="483">
          <cell r="F483" t="str">
            <v>7AM324</v>
          </cell>
          <cell r="G483">
            <v>-14979</v>
          </cell>
          <cell r="H483" t="str">
            <v>7AM324</v>
          </cell>
          <cell r="I483" t="str">
            <v>Y466</v>
          </cell>
          <cell r="J483" t="str">
            <v>130627199703043625</v>
          </cell>
          <cell r="K483" t="str">
            <v>女</v>
          </cell>
          <cell r="L483">
            <v>26</v>
          </cell>
          <cell r="M483" t="str">
            <v>19970304</v>
          </cell>
        </row>
        <row r="483">
          <cell r="O483" t="str">
            <v>外科</v>
          </cell>
          <cell r="P483" t="str">
            <v>外科</v>
          </cell>
          <cell r="Q483" t="str">
            <v>15033931622</v>
          </cell>
          <cell r="R483">
            <v>3</v>
          </cell>
          <cell r="S483" t="str">
            <v>2021年</v>
          </cell>
          <cell r="T483" t="str">
            <v>胡孝渠</v>
          </cell>
          <cell r="U483">
            <v>5144</v>
          </cell>
          <cell r="V483">
            <v>13777797820</v>
          </cell>
          <cell r="W483" t="str">
            <v>乳腺外科</v>
          </cell>
          <cell r="X483" t="str">
            <v>规培研究生</v>
          </cell>
        </row>
        <row r="484">
          <cell r="F484" t="str">
            <v>7AM325</v>
          </cell>
          <cell r="G484">
            <v>-14980</v>
          </cell>
          <cell r="H484" t="str">
            <v>7AM325</v>
          </cell>
          <cell r="I484" t="str">
            <v>Y467</v>
          </cell>
          <cell r="J484" t="str">
            <v>330723199811021930</v>
          </cell>
          <cell r="K484" t="str">
            <v>男</v>
          </cell>
          <cell r="L484">
            <v>25</v>
          </cell>
          <cell r="M484" t="str">
            <v>19981102</v>
          </cell>
        </row>
        <row r="484">
          <cell r="O484" t="str">
            <v>放射肿瘤科</v>
          </cell>
          <cell r="P484" t="str">
            <v>放射肿瘤科</v>
          </cell>
          <cell r="Q484" t="str">
            <v>15868502718</v>
          </cell>
          <cell r="R484">
            <v>3</v>
          </cell>
          <cell r="S484" t="str">
            <v>2021年</v>
          </cell>
          <cell r="T484" t="str">
            <v>侯萌</v>
          </cell>
          <cell r="U484">
            <v>9908</v>
          </cell>
          <cell r="V484">
            <v>18267736689</v>
          </cell>
          <cell r="W484" t="str">
            <v>肿瘤内科</v>
          </cell>
          <cell r="X484" t="str">
            <v>规培研究生</v>
          </cell>
        </row>
        <row r="485">
          <cell r="F485" t="str">
            <v>7AM326</v>
          </cell>
          <cell r="G485">
            <v>-14981</v>
          </cell>
          <cell r="H485" t="str">
            <v>7AM326</v>
          </cell>
          <cell r="I485" t="str">
            <v>Y468</v>
          </cell>
          <cell r="J485" t="str">
            <v>330702199712305020</v>
          </cell>
          <cell r="K485" t="str">
            <v>女</v>
          </cell>
          <cell r="L485">
            <v>26</v>
          </cell>
          <cell r="M485" t="str">
            <v>19971230</v>
          </cell>
        </row>
        <row r="485">
          <cell r="O485" t="str">
            <v>放射肿瘤科</v>
          </cell>
          <cell r="P485" t="str">
            <v>放射肿瘤科</v>
          </cell>
          <cell r="Q485" t="str">
            <v>15988801347</v>
          </cell>
          <cell r="R485">
            <v>3</v>
          </cell>
          <cell r="S485" t="str">
            <v>2021年</v>
          </cell>
          <cell r="T485" t="str">
            <v>李刚</v>
          </cell>
          <cell r="U485">
            <v>6694</v>
          </cell>
          <cell r="V485">
            <v>13456057900</v>
          </cell>
          <cell r="W485" t="str">
            <v>放疗中心</v>
          </cell>
          <cell r="X485" t="str">
            <v>规培研究生</v>
          </cell>
        </row>
        <row r="486">
          <cell r="F486" t="str">
            <v>7AM327</v>
          </cell>
          <cell r="G486">
            <v>-14982</v>
          </cell>
          <cell r="H486" t="str">
            <v>7AM327</v>
          </cell>
          <cell r="I486" t="str">
            <v>Y469</v>
          </cell>
          <cell r="J486" t="str">
            <v>330282199804094683</v>
          </cell>
          <cell r="K486" t="str">
            <v>女</v>
          </cell>
          <cell r="L486">
            <v>25</v>
          </cell>
          <cell r="M486" t="str">
            <v>19980409</v>
          </cell>
        </row>
        <row r="486">
          <cell r="O486" t="str">
            <v>放射肿瘤科</v>
          </cell>
          <cell r="P486" t="str">
            <v>放射肿瘤科</v>
          </cell>
          <cell r="Q486" t="str">
            <v>15888717696</v>
          </cell>
          <cell r="R486">
            <v>3</v>
          </cell>
          <cell r="S486" t="str">
            <v>2021年</v>
          </cell>
          <cell r="T486" t="str">
            <v>李刚</v>
          </cell>
          <cell r="U486">
            <v>6694</v>
          </cell>
          <cell r="V486">
            <v>13456057900</v>
          </cell>
          <cell r="W486" t="str">
            <v>放疗中心</v>
          </cell>
          <cell r="X486" t="str">
            <v>规培研究生</v>
          </cell>
        </row>
        <row r="487">
          <cell r="F487" t="str">
            <v>7AM328</v>
          </cell>
          <cell r="G487">
            <v>-14983</v>
          </cell>
          <cell r="H487" t="str">
            <v>7AM328</v>
          </cell>
          <cell r="I487" t="str">
            <v>Y470</v>
          </cell>
          <cell r="J487" t="str">
            <v>330724199711282945</v>
          </cell>
          <cell r="K487" t="str">
            <v>女</v>
          </cell>
          <cell r="L487">
            <v>26</v>
          </cell>
          <cell r="M487" t="str">
            <v>19971128</v>
          </cell>
        </row>
        <row r="487">
          <cell r="O487" t="str">
            <v>放射肿瘤科</v>
          </cell>
          <cell r="P487" t="str">
            <v>放射肿瘤科</v>
          </cell>
          <cell r="Q487" t="str">
            <v>18815013675</v>
          </cell>
          <cell r="R487">
            <v>3</v>
          </cell>
          <cell r="S487" t="str">
            <v>2021年</v>
          </cell>
          <cell r="T487" t="str">
            <v>李文峰</v>
          </cell>
          <cell r="U487">
            <v>19711</v>
          </cell>
          <cell r="V487">
            <v>13968840592</v>
          </cell>
          <cell r="W487" t="str">
            <v>肿瘤内科</v>
          </cell>
          <cell r="X487" t="str">
            <v>规培研究生</v>
          </cell>
        </row>
        <row r="488">
          <cell r="F488" t="str">
            <v>7AM329</v>
          </cell>
          <cell r="G488">
            <v>-14984</v>
          </cell>
          <cell r="H488" t="str">
            <v>7AM329</v>
          </cell>
          <cell r="I488" t="str">
            <v>Y471</v>
          </cell>
          <cell r="J488" t="str">
            <v>33032619990213564X</v>
          </cell>
          <cell r="K488" t="str">
            <v>女</v>
          </cell>
          <cell r="L488">
            <v>24</v>
          </cell>
          <cell r="M488" t="str">
            <v>19990213</v>
          </cell>
        </row>
        <row r="488">
          <cell r="O488" t="str">
            <v>放射肿瘤科</v>
          </cell>
          <cell r="P488" t="str">
            <v>放射肿瘤科</v>
          </cell>
          <cell r="Q488">
            <v>15968772552</v>
          </cell>
          <cell r="R488">
            <v>3</v>
          </cell>
          <cell r="S488" t="str">
            <v>2021年</v>
          </cell>
          <cell r="T488" t="str">
            <v>李文峰</v>
          </cell>
          <cell r="U488">
            <v>19711</v>
          </cell>
          <cell r="V488">
            <v>13968840592</v>
          </cell>
          <cell r="W488" t="str">
            <v>肿瘤内科</v>
          </cell>
          <cell r="X488" t="str">
            <v>规培研究生</v>
          </cell>
        </row>
        <row r="489">
          <cell r="F489" t="str">
            <v>7AM330</v>
          </cell>
          <cell r="G489">
            <v>-14985</v>
          </cell>
          <cell r="H489" t="str">
            <v>7AM330</v>
          </cell>
          <cell r="I489" t="str">
            <v>Y472</v>
          </cell>
          <cell r="J489" t="str">
            <v>330702199811266020</v>
          </cell>
          <cell r="K489" t="str">
            <v>女</v>
          </cell>
          <cell r="L489">
            <v>25</v>
          </cell>
          <cell r="M489" t="str">
            <v>19981126</v>
          </cell>
        </row>
        <row r="489">
          <cell r="O489" t="str">
            <v>放射肿瘤科</v>
          </cell>
          <cell r="P489" t="str">
            <v>放射肿瘤科</v>
          </cell>
          <cell r="Q489" t="str">
            <v>13575905981</v>
          </cell>
          <cell r="R489">
            <v>3</v>
          </cell>
          <cell r="S489" t="str">
            <v>2021年</v>
          </cell>
          <cell r="T489" t="str">
            <v>李文峰</v>
          </cell>
          <cell r="U489">
            <v>19711</v>
          </cell>
          <cell r="V489">
            <v>13968840592</v>
          </cell>
          <cell r="W489" t="str">
            <v>肿瘤内科</v>
          </cell>
          <cell r="X489" t="str">
            <v>规培研究生</v>
          </cell>
        </row>
        <row r="490">
          <cell r="F490" t="str">
            <v>7AM331</v>
          </cell>
          <cell r="G490">
            <v>-14986</v>
          </cell>
          <cell r="H490" t="str">
            <v>7AM331</v>
          </cell>
          <cell r="I490" t="str">
            <v>Y473</v>
          </cell>
          <cell r="J490" t="str">
            <v>330727199808042912</v>
          </cell>
          <cell r="K490" t="str">
            <v>男</v>
          </cell>
          <cell r="L490">
            <v>25</v>
          </cell>
          <cell r="M490" t="str">
            <v>19980804</v>
          </cell>
        </row>
        <row r="490">
          <cell r="O490" t="str">
            <v>放射肿瘤科</v>
          </cell>
          <cell r="P490" t="str">
            <v>放射肿瘤科</v>
          </cell>
          <cell r="Q490" t="str">
            <v>13665829396</v>
          </cell>
          <cell r="R490">
            <v>3</v>
          </cell>
          <cell r="S490" t="str">
            <v>2021年</v>
          </cell>
          <cell r="T490" t="str">
            <v>谢聪颖</v>
          </cell>
          <cell r="U490" t="e">
            <v>#N/A</v>
          </cell>
          <cell r="V490" t="e">
            <v>#N/A</v>
          </cell>
          <cell r="W490" t="str">
            <v>肿瘤内科</v>
          </cell>
          <cell r="X490" t="str">
            <v>规培研究生</v>
          </cell>
        </row>
        <row r="491">
          <cell r="F491" t="str">
            <v>7AM332</v>
          </cell>
          <cell r="G491">
            <v>-14987</v>
          </cell>
          <cell r="H491" t="str">
            <v>7AM332</v>
          </cell>
          <cell r="I491" t="str">
            <v>Y474</v>
          </cell>
          <cell r="J491" t="str">
            <v>339005199702046626</v>
          </cell>
          <cell r="K491" t="str">
            <v>女</v>
          </cell>
          <cell r="L491">
            <v>26</v>
          </cell>
          <cell r="M491" t="str">
            <v>19970204</v>
          </cell>
        </row>
        <row r="491">
          <cell r="O491" t="str">
            <v>放射肿瘤科</v>
          </cell>
          <cell r="P491" t="str">
            <v>放射肿瘤科</v>
          </cell>
          <cell r="Q491" t="str">
            <v>15268838690</v>
          </cell>
          <cell r="R491">
            <v>3</v>
          </cell>
          <cell r="S491" t="str">
            <v>2021年</v>
          </cell>
          <cell r="T491" t="str">
            <v>邹长林</v>
          </cell>
          <cell r="U491">
            <v>68903</v>
          </cell>
          <cell r="V491">
            <v>13505775570</v>
          </cell>
          <cell r="W491" t="str">
            <v>放疗科</v>
          </cell>
          <cell r="X491" t="str">
            <v>规培研究生</v>
          </cell>
        </row>
        <row r="492">
          <cell r="F492" t="str">
            <v>7AM334</v>
          </cell>
          <cell r="G492">
            <v>-14989</v>
          </cell>
          <cell r="H492" t="str">
            <v>7AM334</v>
          </cell>
          <cell r="I492" t="str">
            <v>Y476</v>
          </cell>
          <cell r="J492" t="str">
            <v>330682199612070013</v>
          </cell>
          <cell r="K492" t="str">
            <v>男</v>
          </cell>
          <cell r="L492">
            <v>27</v>
          </cell>
          <cell r="M492" t="str">
            <v>19961207</v>
          </cell>
        </row>
        <row r="492">
          <cell r="O492" t="str">
            <v>放射科</v>
          </cell>
          <cell r="P492" t="str">
            <v>放射科</v>
          </cell>
          <cell r="Q492" t="str">
            <v>15868720069</v>
          </cell>
          <cell r="R492">
            <v>3</v>
          </cell>
          <cell r="S492" t="str">
            <v>2021年</v>
          </cell>
          <cell r="T492" t="str">
            <v>王美豪</v>
          </cell>
          <cell r="U492">
            <v>19622</v>
          </cell>
          <cell r="V492">
            <v>13806683327</v>
          </cell>
          <cell r="W492" t="str">
            <v>党政综合办公室</v>
          </cell>
          <cell r="X492" t="str">
            <v>规培研究生</v>
          </cell>
        </row>
        <row r="493">
          <cell r="F493" t="str">
            <v>7AM335</v>
          </cell>
          <cell r="G493">
            <v>-14990</v>
          </cell>
          <cell r="H493" t="str">
            <v>7AM335</v>
          </cell>
          <cell r="I493" t="str">
            <v>Y477</v>
          </cell>
          <cell r="J493" t="str">
            <v>330681199710033885</v>
          </cell>
          <cell r="K493" t="str">
            <v>女</v>
          </cell>
          <cell r="L493">
            <v>26</v>
          </cell>
          <cell r="M493" t="str">
            <v>19971003</v>
          </cell>
        </row>
        <row r="493">
          <cell r="O493" t="str">
            <v>放射科</v>
          </cell>
          <cell r="P493" t="str">
            <v>放射科</v>
          </cell>
          <cell r="Q493" t="str">
            <v>13858851309</v>
          </cell>
          <cell r="R493">
            <v>3</v>
          </cell>
          <cell r="S493" t="str">
            <v>2021年</v>
          </cell>
          <cell r="T493" t="str">
            <v>杨运俊</v>
          </cell>
          <cell r="U493">
            <v>3820</v>
          </cell>
          <cell r="V493">
            <v>13857793972</v>
          </cell>
          <cell r="W493" t="str">
            <v>核医学科</v>
          </cell>
          <cell r="X493" t="str">
            <v>规培研究生</v>
          </cell>
        </row>
        <row r="494">
          <cell r="F494" t="str">
            <v>7AM336</v>
          </cell>
          <cell r="G494">
            <v>-14991</v>
          </cell>
          <cell r="H494" t="str">
            <v>7AM336</v>
          </cell>
          <cell r="I494" t="str">
            <v>Y478</v>
          </cell>
          <cell r="J494" t="str">
            <v>330324199501312833</v>
          </cell>
          <cell r="K494" t="str">
            <v>男</v>
          </cell>
          <cell r="L494">
            <v>28</v>
          </cell>
          <cell r="M494" t="str">
            <v>19950131</v>
          </cell>
        </row>
        <row r="494">
          <cell r="O494" t="str">
            <v>放射科</v>
          </cell>
          <cell r="P494" t="str">
            <v>放射科</v>
          </cell>
          <cell r="Q494" t="str">
            <v>15868056002</v>
          </cell>
          <cell r="R494">
            <v>3</v>
          </cell>
          <cell r="S494" t="str">
            <v>2021年</v>
          </cell>
          <cell r="T494" t="str">
            <v>杨运俊</v>
          </cell>
          <cell r="U494">
            <v>3820</v>
          </cell>
          <cell r="V494">
            <v>13857793972</v>
          </cell>
          <cell r="W494" t="str">
            <v>核医学科</v>
          </cell>
          <cell r="X494" t="str">
            <v>规培研究生</v>
          </cell>
        </row>
        <row r="495">
          <cell r="F495" t="str">
            <v>7AM337</v>
          </cell>
          <cell r="G495">
            <v>-14992</v>
          </cell>
          <cell r="H495" t="str">
            <v>7AM337</v>
          </cell>
          <cell r="I495" t="str">
            <v>Y479</v>
          </cell>
          <cell r="J495" t="str">
            <v>330724199711255816</v>
          </cell>
          <cell r="K495" t="str">
            <v>男</v>
          </cell>
          <cell r="L495">
            <v>26</v>
          </cell>
          <cell r="M495" t="str">
            <v>19971125</v>
          </cell>
        </row>
        <row r="495">
          <cell r="O495" t="str">
            <v>放射科</v>
          </cell>
          <cell r="P495" t="str">
            <v>放射科</v>
          </cell>
          <cell r="Q495" t="str">
            <v>15924231289</v>
          </cell>
          <cell r="R495">
            <v>3</v>
          </cell>
          <cell r="S495" t="str">
            <v>2021年</v>
          </cell>
          <cell r="T495" t="str">
            <v>杨运俊</v>
          </cell>
          <cell r="U495">
            <v>3820</v>
          </cell>
          <cell r="V495">
            <v>13857793972</v>
          </cell>
          <cell r="W495" t="str">
            <v>核医学科</v>
          </cell>
          <cell r="X495" t="str">
            <v>规培研究生</v>
          </cell>
        </row>
        <row r="496">
          <cell r="F496" t="str">
            <v>7AM338</v>
          </cell>
          <cell r="G496">
            <v>-14993</v>
          </cell>
          <cell r="H496" t="str">
            <v>7AM338</v>
          </cell>
          <cell r="I496" t="str">
            <v>Y480</v>
          </cell>
          <cell r="J496" t="str">
            <v>330681199808277829</v>
          </cell>
          <cell r="K496" t="str">
            <v>女</v>
          </cell>
          <cell r="L496">
            <v>25</v>
          </cell>
          <cell r="M496" t="str">
            <v>19980827</v>
          </cell>
        </row>
        <row r="496">
          <cell r="O496" t="str">
            <v>放射科</v>
          </cell>
          <cell r="P496" t="str">
            <v>放射科</v>
          </cell>
          <cell r="Q496" t="str">
            <v>18072215679</v>
          </cell>
          <cell r="R496">
            <v>3</v>
          </cell>
          <cell r="S496" t="str">
            <v>2021年</v>
          </cell>
          <cell r="T496" t="str">
            <v>杨运俊</v>
          </cell>
          <cell r="U496">
            <v>3820</v>
          </cell>
          <cell r="V496">
            <v>13857793972</v>
          </cell>
          <cell r="W496" t="str">
            <v>核医学科</v>
          </cell>
          <cell r="X496" t="str">
            <v>规培研究生</v>
          </cell>
        </row>
        <row r="497">
          <cell r="F497" t="str">
            <v>7AM339</v>
          </cell>
          <cell r="G497">
            <v>-14994</v>
          </cell>
          <cell r="H497" t="str">
            <v>7AM339</v>
          </cell>
          <cell r="I497" t="str">
            <v>Y481</v>
          </cell>
          <cell r="J497" t="str">
            <v>330381199811301133</v>
          </cell>
          <cell r="K497" t="str">
            <v>男</v>
          </cell>
          <cell r="L497">
            <v>25</v>
          </cell>
          <cell r="M497" t="str">
            <v>19981130</v>
          </cell>
        </row>
        <row r="497">
          <cell r="O497" t="str">
            <v>放射科</v>
          </cell>
          <cell r="P497" t="str">
            <v>放射科</v>
          </cell>
          <cell r="Q497" t="str">
            <v>18858792050</v>
          </cell>
          <cell r="R497">
            <v>3</v>
          </cell>
          <cell r="S497" t="str">
            <v>2021年</v>
          </cell>
          <cell r="T497" t="str">
            <v>郑祥武</v>
          </cell>
          <cell r="U497">
            <v>18825</v>
          </cell>
          <cell r="V497">
            <v>13806696048</v>
          </cell>
          <cell r="W497" t="str">
            <v>放射科</v>
          </cell>
          <cell r="X497" t="str">
            <v>规培研究生</v>
          </cell>
        </row>
        <row r="498">
          <cell r="F498" t="str">
            <v>7AM341</v>
          </cell>
          <cell r="G498">
            <v>-14996</v>
          </cell>
          <cell r="H498" t="str">
            <v>7AM341</v>
          </cell>
          <cell r="I498" t="str">
            <v>Y483</v>
          </cell>
          <cell r="J498" t="str">
            <v>43010319970619152X</v>
          </cell>
          <cell r="K498" t="str">
            <v>女</v>
          </cell>
          <cell r="L498">
            <v>26</v>
          </cell>
          <cell r="M498" t="str">
            <v>19970619</v>
          </cell>
        </row>
        <row r="498">
          <cell r="O498" t="str">
            <v>口腔全科</v>
          </cell>
          <cell r="P498" t="str">
            <v>口腔全科</v>
          </cell>
          <cell r="Q498" t="str">
            <v>13874904823</v>
          </cell>
          <cell r="R498">
            <v>3</v>
          </cell>
          <cell r="S498" t="str">
            <v>2021年</v>
          </cell>
          <cell r="T498" t="str">
            <v>丁熙</v>
          </cell>
          <cell r="U498">
            <v>1543</v>
          </cell>
          <cell r="V498">
            <v>13857707636</v>
          </cell>
          <cell r="W498" t="str">
            <v>口腔科</v>
          </cell>
          <cell r="X498" t="str">
            <v>规培研究生</v>
          </cell>
        </row>
        <row r="499">
          <cell r="F499" t="str">
            <v>7AM342</v>
          </cell>
          <cell r="G499">
            <v>-14997</v>
          </cell>
          <cell r="H499" t="str">
            <v>7AM342</v>
          </cell>
          <cell r="I499" t="str">
            <v>Y484</v>
          </cell>
          <cell r="J499" t="str">
            <v>362331199810042129</v>
          </cell>
          <cell r="K499" t="str">
            <v>女</v>
          </cell>
          <cell r="L499">
            <v>25</v>
          </cell>
          <cell r="M499" t="str">
            <v>19981004</v>
          </cell>
        </row>
        <row r="499">
          <cell r="O499" t="str">
            <v>口腔全科</v>
          </cell>
          <cell r="P499" t="str">
            <v>口腔全科</v>
          </cell>
          <cell r="Q499" t="str">
            <v>18857463881</v>
          </cell>
          <cell r="R499">
            <v>3</v>
          </cell>
          <cell r="S499" t="str">
            <v>2021年</v>
          </cell>
          <cell r="T499" t="str">
            <v>丁熙</v>
          </cell>
          <cell r="U499">
            <v>1543</v>
          </cell>
          <cell r="V499">
            <v>13857707636</v>
          </cell>
          <cell r="W499" t="str">
            <v>口腔科</v>
          </cell>
          <cell r="X499" t="str">
            <v>规培研究生</v>
          </cell>
        </row>
        <row r="500">
          <cell r="F500" t="str">
            <v>7AM343</v>
          </cell>
          <cell r="G500">
            <v>-14998</v>
          </cell>
          <cell r="H500" t="str">
            <v>7AM343</v>
          </cell>
          <cell r="I500" t="str">
            <v>Y485</v>
          </cell>
          <cell r="J500" t="str">
            <v>350524199801122518</v>
          </cell>
          <cell r="K500" t="str">
            <v>男</v>
          </cell>
          <cell r="L500">
            <v>25</v>
          </cell>
          <cell r="M500" t="str">
            <v>19980112</v>
          </cell>
        </row>
        <row r="500">
          <cell r="O500" t="str">
            <v>口腔全科</v>
          </cell>
          <cell r="P500" t="str">
            <v>口腔全科</v>
          </cell>
          <cell r="Q500" t="str">
            <v>13860169582</v>
          </cell>
          <cell r="R500">
            <v>3</v>
          </cell>
          <cell r="S500" t="str">
            <v>2021年</v>
          </cell>
          <cell r="T500" t="str">
            <v>丁熙</v>
          </cell>
          <cell r="U500">
            <v>1543</v>
          </cell>
          <cell r="V500">
            <v>13857707636</v>
          </cell>
          <cell r="W500" t="str">
            <v>口腔科</v>
          </cell>
          <cell r="X500" t="str">
            <v>规培研究生</v>
          </cell>
        </row>
        <row r="501">
          <cell r="F501" t="str">
            <v>7AM344</v>
          </cell>
          <cell r="G501">
            <v>-14999</v>
          </cell>
          <cell r="H501" t="str">
            <v>7AM344</v>
          </cell>
          <cell r="I501" t="str">
            <v>Y486</v>
          </cell>
          <cell r="J501" t="str">
            <v>61232619970428212X</v>
          </cell>
          <cell r="K501" t="str">
            <v>女</v>
          </cell>
          <cell r="L501">
            <v>26</v>
          </cell>
          <cell r="M501" t="str">
            <v>19970428</v>
          </cell>
        </row>
        <row r="501">
          <cell r="O501" t="str">
            <v>口腔全科</v>
          </cell>
          <cell r="P501" t="str">
            <v>口腔全科</v>
          </cell>
          <cell r="Q501" t="str">
            <v>18267720618</v>
          </cell>
          <cell r="R501">
            <v>3</v>
          </cell>
          <cell r="S501" t="str">
            <v>2021年</v>
          </cell>
          <cell r="T501" t="str">
            <v>丁熙</v>
          </cell>
          <cell r="U501">
            <v>1543</v>
          </cell>
          <cell r="V501">
            <v>13857707636</v>
          </cell>
          <cell r="W501" t="str">
            <v>口腔科</v>
          </cell>
          <cell r="X501" t="str">
            <v>规培研究生</v>
          </cell>
        </row>
        <row r="502">
          <cell r="F502" t="str">
            <v>7AM345</v>
          </cell>
          <cell r="G502">
            <v>-15000</v>
          </cell>
          <cell r="H502" t="str">
            <v>7AM345</v>
          </cell>
          <cell r="I502" t="str">
            <v>Y487</v>
          </cell>
          <cell r="J502" t="str">
            <v>330781199801240025</v>
          </cell>
          <cell r="K502" t="str">
            <v>女</v>
          </cell>
          <cell r="L502">
            <v>25</v>
          </cell>
          <cell r="M502" t="str">
            <v>19980124</v>
          </cell>
        </row>
        <row r="502">
          <cell r="O502" t="str">
            <v>口腔全科</v>
          </cell>
          <cell r="P502" t="str">
            <v>口腔全科</v>
          </cell>
          <cell r="Q502" t="str">
            <v>17858905909</v>
          </cell>
          <cell r="R502">
            <v>3</v>
          </cell>
          <cell r="S502" t="str">
            <v>2021年</v>
          </cell>
          <cell r="T502" t="str">
            <v>方一鸣</v>
          </cell>
          <cell r="U502">
            <v>17608</v>
          </cell>
          <cell r="V502">
            <v>13806683768</v>
          </cell>
          <cell r="W502" t="str">
            <v>口腔科</v>
          </cell>
          <cell r="X502" t="str">
            <v>规培研究生</v>
          </cell>
        </row>
        <row r="503">
          <cell r="F503" t="str">
            <v>7AM346</v>
          </cell>
          <cell r="G503">
            <v>-15001</v>
          </cell>
          <cell r="H503" t="str">
            <v>7AM346</v>
          </cell>
          <cell r="I503" t="str">
            <v>Y488</v>
          </cell>
          <cell r="J503" t="str">
            <v>33078219970326082X</v>
          </cell>
          <cell r="K503" t="str">
            <v>女</v>
          </cell>
          <cell r="L503">
            <v>26</v>
          </cell>
          <cell r="M503" t="str">
            <v>19970326</v>
          </cell>
        </row>
        <row r="503">
          <cell r="O503" t="str">
            <v>口腔全科</v>
          </cell>
          <cell r="P503" t="str">
            <v>口腔全科</v>
          </cell>
          <cell r="Q503" t="str">
            <v>15968763256</v>
          </cell>
          <cell r="R503">
            <v>3</v>
          </cell>
          <cell r="S503" t="str">
            <v>2021年</v>
          </cell>
          <cell r="T503" t="str">
            <v>王靖虓</v>
          </cell>
          <cell r="U503">
            <v>19712</v>
          </cell>
          <cell r="V503">
            <v>13506665145</v>
          </cell>
          <cell r="W503" t="str">
            <v>口腔科</v>
          </cell>
          <cell r="X503" t="str">
            <v>规培研究生</v>
          </cell>
        </row>
        <row r="504">
          <cell r="F504" t="str">
            <v>7AM482</v>
          </cell>
          <cell r="G504">
            <v>-15092</v>
          </cell>
          <cell r="H504" t="str">
            <v>7AM482</v>
          </cell>
        </row>
        <row r="504">
          <cell r="J504" t="str">
            <v>331021199806100626</v>
          </cell>
          <cell r="K504" t="str">
            <v>女</v>
          </cell>
          <cell r="L504">
            <v>25</v>
          </cell>
          <cell r="M504" t="str">
            <v>19980610</v>
          </cell>
        </row>
        <row r="504">
          <cell r="O504" t="str">
            <v>精神科</v>
          </cell>
          <cell r="P504" t="str">
            <v>精神科</v>
          </cell>
          <cell r="Q504">
            <v>15888719812</v>
          </cell>
          <cell r="R504">
            <v>3</v>
          </cell>
          <cell r="S504" t="str">
            <v>2021年</v>
          </cell>
          <cell r="T504" t="str">
            <v>潘景业</v>
          </cell>
          <cell r="U504">
            <v>19001</v>
          </cell>
          <cell r="V504">
            <v>13566289666</v>
          </cell>
          <cell r="W504" t="str">
            <v>党政综合办公室</v>
          </cell>
          <cell r="X504" t="str">
            <v>规培研究生</v>
          </cell>
        </row>
        <row r="505">
          <cell r="F505" t="str">
            <v>7AM483</v>
          </cell>
          <cell r="G505">
            <v>-15093</v>
          </cell>
          <cell r="H505" t="str">
            <v>7AM483</v>
          </cell>
        </row>
        <row r="505">
          <cell r="J505" t="str">
            <v>331004199711012926</v>
          </cell>
          <cell r="K505" t="str">
            <v>女</v>
          </cell>
          <cell r="L505">
            <v>26</v>
          </cell>
          <cell r="M505" t="str">
            <v>19971101</v>
          </cell>
        </row>
        <row r="505">
          <cell r="O505" t="str">
            <v>精神科</v>
          </cell>
          <cell r="P505" t="str">
            <v>精神科</v>
          </cell>
          <cell r="Q505">
            <v>15868713338</v>
          </cell>
          <cell r="R505">
            <v>3</v>
          </cell>
          <cell r="S505" t="str">
            <v>2021年</v>
          </cell>
          <cell r="T505" t="str">
            <v>杨闯</v>
          </cell>
          <cell r="U505">
            <v>4519</v>
          </cell>
          <cell r="V505">
            <v>13857752070</v>
          </cell>
          <cell r="W505" t="str">
            <v>精神卫生科</v>
          </cell>
          <cell r="X505" t="str">
            <v>规培研究生</v>
          </cell>
        </row>
        <row r="506">
          <cell r="F506" t="str">
            <v>7AM484</v>
          </cell>
          <cell r="G506">
            <v>-15094</v>
          </cell>
          <cell r="H506" t="str">
            <v>7AM484</v>
          </cell>
        </row>
        <row r="506">
          <cell r="J506" t="str">
            <v>342222199703246024</v>
          </cell>
          <cell r="K506" t="str">
            <v>女</v>
          </cell>
          <cell r="L506">
            <v>26</v>
          </cell>
          <cell r="M506" t="str">
            <v>19970324</v>
          </cell>
        </row>
        <row r="506">
          <cell r="O506" t="str">
            <v>精神科</v>
          </cell>
          <cell r="P506" t="str">
            <v>精神科</v>
          </cell>
          <cell r="Q506">
            <v>18066298075</v>
          </cell>
          <cell r="R506">
            <v>3</v>
          </cell>
          <cell r="S506" t="str">
            <v>2021年</v>
          </cell>
          <cell r="T506" t="str">
            <v>赵可</v>
          </cell>
          <cell r="U506" t="e">
            <v>#N/A</v>
          </cell>
          <cell r="V506" t="e">
            <v>#N/A</v>
          </cell>
          <cell r="W506" t="e">
            <v>#N/A</v>
          </cell>
          <cell r="X506" t="str">
            <v>规培研究生</v>
          </cell>
        </row>
        <row r="507">
          <cell r="F507" t="str">
            <v>7AM485</v>
          </cell>
          <cell r="G507">
            <v>-15095</v>
          </cell>
          <cell r="H507" t="str">
            <v>7AM485</v>
          </cell>
        </row>
        <row r="507">
          <cell r="J507" t="str">
            <v>33038219970705452X</v>
          </cell>
          <cell r="K507" t="str">
            <v>女</v>
          </cell>
          <cell r="L507">
            <v>26</v>
          </cell>
          <cell r="M507" t="str">
            <v>19970705</v>
          </cell>
        </row>
        <row r="507">
          <cell r="O507" t="str">
            <v>精神科</v>
          </cell>
          <cell r="P507" t="str">
            <v>精神科</v>
          </cell>
          <cell r="Q507">
            <v>13587460766</v>
          </cell>
          <cell r="R507">
            <v>3</v>
          </cell>
          <cell r="S507" t="str">
            <v>2021年</v>
          </cell>
          <cell r="T507" t="str">
            <v>潘景业</v>
          </cell>
          <cell r="U507">
            <v>19001</v>
          </cell>
          <cell r="V507">
            <v>13566289666</v>
          </cell>
          <cell r="W507" t="str">
            <v>党政综合办公室</v>
          </cell>
          <cell r="X507" t="str">
            <v>规培研究生</v>
          </cell>
        </row>
        <row r="508">
          <cell r="F508" t="str">
            <v>7AM486</v>
          </cell>
          <cell r="G508">
            <v>-15096</v>
          </cell>
          <cell r="H508" t="str">
            <v>7AM486</v>
          </cell>
        </row>
        <row r="508">
          <cell r="J508" t="str">
            <v>510321199606170047</v>
          </cell>
          <cell r="K508" t="str">
            <v>女</v>
          </cell>
          <cell r="L508">
            <v>27</v>
          </cell>
          <cell r="M508" t="str">
            <v>19960617</v>
          </cell>
        </row>
        <row r="508">
          <cell r="O508" t="str">
            <v>核医学科</v>
          </cell>
          <cell r="P508" t="str">
            <v>核医学科</v>
          </cell>
          <cell r="Q508">
            <v>19868579782</v>
          </cell>
          <cell r="R508">
            <v>3</v>
          </cell>
          <cell r="S508" t="str">
            <v>2021年</v>
          </cell>
          <cell r="T508" t="str">
            <v>刘晓冬</v>
          </cell>
          <cell r="U508" t="e">
            <v>#N/A</v>
          </cell>
          <cell r="V508" t="e">
            <v>#N/A</v>
          </cell>
          <cell r="W508" t="e">
            <v>#N/A</v>
          </cell>
          <cell r="X508" t="str">
            <v>规培研究生</v>
          </cell>
        </row>
        <row r="509">
          <cell r="F509" t="str">
            <v>7AO389</v>
          </cell>
          <cell r="G509">
            <v>-17578</v>
          </cell>
          <cell r="H509" t="str">
            <v>YSP3</v>
          </cell>
          <cell r="I509" t="str">
            <v>Y653</v>
          </cell>
          <cell r="J509" t="str">
            <v>532925199709210543</v>
          </cell>
          <cell r="K509" t="str">
            <v>女</v>
          </cell>
          <cell r="L509">
            <v>26</v>
          </cell>
          <cell r="M509" t="str">
            <v>19970921</v>
          </cell>
        </row>
        <row r="509">
          <cell r="O509" t="str">
            <v>超声医学科</v>
          </cell>
          <cell r="P509" t="str">
            <v>超声医学科</v>
          </cell>
          <cell r="Q509">
            <v>18787264938</v>
          </cell>
          <cell r="R509">
            <v>3</v>
          </cell>
          <cell r="S509" t="str">
            <v>2022年</v>
          </cell>
          <cell r="T509" t="str">
            <v>许世豪</v>
          </cell>
          <cell r="U509">
            <v>1907</v>
          </cell>
          <cell r="V509">
            <v>13857766918</v>
          </cell>
          <cell r="W509" t="str">
            <v>超声科</v>
          </cell>
          <cell r="X509" t="str">
            <v>规培研究生</v>
          </cell>
        </row>
        <row r="510">
          <cell r="F510" t="str">
            <v>7AO259</v>
          </cell>
          <cell r="G510">
            <v>-17449</v>
          </cell>
          <cell r="H510" t="str">
            <v>GYJ7</v>
          </cell>
          <cell r="I510" t="str">
            <v>1060</v>
          </cell>
          <cell r="J510" t="str">
            <v>339005199810264823</v>
          </cell>
          <cell r="K510" t="str">
            <v>女</v>
          </cell>
          <cell r="L510">
            <v>25</v>
          </cell>
          <cell r="M510" t="str">
            <v>19981026</v>
          </cell>
        </row>
        <row r="510">
          <cell r="O510" t="str">
            <v>儿科</v>
          </cell>
          <cell r="P510" t="str">
            <v>儿科</v>
          </cell>
          <cell r="Q510">
            <v>18858717796</v>
          </cell>
          <cell r="R510">
            <v>3</v>
          </cell>
          <cell r="S510" t="str">
            <v>2022年</v>
          </cell>
          <cell r="T510" t="str">
            <v>王丹</v>
          </cell>
          <cell r="U510">
            <v>18847</v>
          </cell>
          <cell r="V510">
            <v>13968873700</v>
          </cell>
          <cell r="W510" t="str">
            <v>儿内科学</v>
          </cell>
          <cell r="X510" t="str">
            <v>规培研究生</v>
          </cell>
        </row>
        <row r="511">
          <cell r="F511" t="str">
            <v>7AO260</v>
          </cell>
          <cell r="G511">
            <v>-17450</v>
          </cell>
          <cell r="H511" t="str">
            <v>PMJ</v>
          </cell>
          <cell r="I511" t="str">
            <v>1062</v>
          </cell>
          <cell r="J511" t="str">
            <v>331021199905252027</v>
          </cell>
          <cell r="K511" t="str">
            <v>女</v>
          </cell>
          <cell r="L511">
            <v>24</v>
          </cell>
          <cell r="M511" t="str">
            <v>19990525</v>
          </cell>
        </row>
        <row r="511">
          <cell r="O511" t="str">
            <v>儿科</v>
          </cell>
          <cell r="P511" t="str">
            <v>儿科</v>
          </cell>
          <cell r="Q511">
            <v>13736674391</v>
          </cell>
          <cell r="R511">
            <v>3</v>
          </cell>
          <cell r="S511" t="str">
            <v>2022年</v>
          </cell>
          <cell r="T511" t="str">
            <v>卢朝升</v>
          </cell>
          <cell r="U511">
            <v>11144</v>
          </cell>
          <cell r="V511">
            <v>13600669435</v>
          </cell>
          <cell r="W511" t="str">
            <v>儿内科学</v>
          </cell>
          <cell r="X511" t="str">
            <v>规培研究生</v>
          </cell>
        </row>
        <row r="512">
          <cell r="F512" t="str">
            <v>7AO261</v>
          </cell>
          <cell r="G512">
            <v>-17451</v>
          </cell>
          <cell r="H512" t="str">
            <v>XR5</v>
          </cell>
          <cell r="I512" t="str">
            <v>1063</v>
          </cell>
          <cell r="J512" t="str">
            <v>500221199912262129</v>
          </cell>
          <cell r="K512" t="str">
            <v>女</v>
          </cell>
          <cell r="L512">
            <v>24</v>
          </cell>
          <cell r="M512" t="str">
            <v>19991226</v>
          </cell>
        </row>
        <row r="512">
          <cell r="O512" t="str">
            <v>儿科</v>
          </cell>
          <cell r="P512" t="str">
            <v>儿科</v>
          </cell>
          <cell r="Q512">
            <v>18723227813</v>
          </cell>
          <cell r="R512">
            <v>3</v>
          </cell>
          <cell r="S512" t="str">
            <v>2022年</v>
          </cell>
          <cell r="T512" t="str">
            <v>冯建华</v>
          </cell>
          <cell r="U512">
            <v>9151</v>
          </cell>
          <cell r="V512">
            <v>15727809889</v>
          </cell>
          <cell r="W512" t="str">
            <v>儿科</v>
          </cell>
          <cell r="X512" t="str">
            <v>规培研究生</v>
          </cell>
        </row>
        <row r="513">
          <cell r="F513" t="str">
            <v>7AO347</v>
          </cell>
          <cell r="G513">
            <v>-17536</v>
          </cell>
          <cell r="H513" t="str">
            <v>FYJ1</v>
          </cell>
          <cell r="I513" t="str">
            <v>Y611</v>
          </cell>
          <cell r="J513" t="str">
            <v>330411199901244642</v>
          </cell>
          <cell r="K513" t="str">
            <v>女</v>
          </cell>
          <cell r="L513">
            <v>24</v>
          </cell>
          <cell r="M513" t="str">
            <v>19990124</v>
          </cell>
        </row>
        <row r="513">
          <cell r="O513" t="str">
            <v>耳鼻咽喉科</v>
          </cell>
          <cell r="P513" t="str">
            <v>耳鼻咽喉科</v>
          </cell>
          <cell r="Q513">
            <v>18267737308</v>
          </cell>
          <cell r="R513">
            <v>3</v>
          </cell>
          <cell r="S513" t="str">
            <v>2022年</v>
          </cell>
          <cell r="T513" t="str">
            <v>张悦</v>
          </cell>
          <cell r="U513">
            <v>18331</v>
          </cell>
          <cell r="V513">
            <v>13957730315</v>
          </cell>
          <cell r="W513" t="str">
            <v>耳鼻咽喉科</v>
          </cell>
          <cell r="X513" t="str">
            <v>规培研究生</v>
          </cell>
        </row>
        <row r="514">
          <cell r="F514" t="str">
            <v>7AO348</v>
          </cell>
          <cell r="G514">
            <v>-17537</v>
          </cell>
          <cell r="H514" t="str">
            <v>HZC1</v>
          </cell>
          <cell r="I514" t="str">
            <v>Y612</v>
          </cell>
          <cell r="J514" t="str">
            <v>330382199605141737</v>
          </cell>
          <cell r="K514" t="str">
            <v>男</v>
          </cell>
          <cell r="L514">
            <v>27</v>
          </cell>
          <cell r="M514" t="str">
            <v>19960514</v>
          </cell>
        </row>
        <row r="514">
          <cell r="O514" t="str">
            <v>耳鼻咽喉科</v>
          </cell>
          <cell r="P514" t="str">
            <v>耳鼻咽喉科</v>
          </cell>
          <cell r="Q514">
            <v>18257770367</v>
          </cell>
          <cell r="R514">
            <v>3</v>
          </cell>
          <cell r="S514" t="str">
            <v>2022年</v>
          </cell>
          <cell r="T514" t="str">
            <v>贾明辉</v>
          </cell>
          <cell r="U514">
            <v>5172</v>
          </cell>
          <cell r="V514">
            <v>13777760303</v>
          </cell>
          <cell r="W514" t="str">
            <v>耳鼻咽喉科</v>
          </cell>
          <cell r="X514" t="str">
            <v>规培研究生</v>
          </cell>
        </row>
        <row r="515">
          <cell r="F515" t="str">
            <v>7AO349</v>
          </cell>
          <cell r="G515">
            <v>-17538</v>
          </cell>
          <cell r="H515" t="str">
            <v>LRJ3</v>
          </cell>
          <cell r="I515" t="str">
            <v>Y613</v>
          </cell>
          <cell r="J515" t="str">
            <v>330324199902231209</v>
          </cell>
          <cell r="K515" t="str">
            <v>女</v>
          </cell>
          <cell r="L515">
            <v>24</v>
          </cell>
          <cell r="M515" t="str">
            <v>19990223</v>
          </cell>
        </row>
        <row r="515">
          <cell r="O515" t="str">
            <v>耳鼻咽喉科</v>
          </cell>
          <cell r="P515" t="str">
            <v>耳鼻咽喉科</v>
          </cell>
          <cell r="Q515">
            <v>15068405520</v>
          </cell>
          <cell r="R515">
            <v>3</v>
          </cell>
          <cell r="S515" t="str">
            <v>2022年</v>
          </cell>
          <cell r="T515" t="str">
            <v>黄益灯</v>
          </cell>
          <cell r="U515">
            <v>12345</v>
          </cell>
          <cell r="V515">
            <v>13676747881</v>
          </cell>
          <cell r="W515" t="str">
            <v>耳鼻咽喉科</v>
          </cell>
          <cell r="X515" t="str">
            <v>规培研究生</v>
          </cell>
        </row>
        <row r="516">
          <cell r="F516" t="str">
            <v>7AO350</v>
          </cell>
          <cell r="G516">
            <v>-17539</v>
          </cell>
          <cell r="H516" t="str">
            <v>RYY4</v>
          </cell>
          <cell r="I516" t="str">
            <v>Y614</v>
          </cell>
          <cell r="J516" t="str">
            <v>330602199906154528</v>
          </cell>
          <cell r="K516" t="str">
            <v>女</v>
          </cell>
          <cell r="L516">
            <v>24</v>
          </cell>
          <cell r="M516" t="str">
            <v>19990615</v>
          </cell>
        </row>
        <row r="516">
          <cell r="O516" t="str">
            <v>耳鼻咽喉科</v>
          </cell>
          <cell r="P516" t="str">
            <v>耳鼻咽喉科</v>
          </cell>
          <cell r="Q516">
            <v>15958502218</v>
          </cell>
          <cell r="R516">
            <v>3</v>
          </cell>
          <cell r="S516" t="str">
            <v>2022年</v>
          </cell>
          <cell r="T516" t="str">
            <v>李贺</v>
          </cell>
          <cell r="U516">
            <v>19715</v>
          </cell>
          <cell r="V516">
            <v>13806685839</v>
          </cell>
          <cell r="W516" t="str">
            <v>耳鼻咽喉科</v>
          </cell>
          <cell r="X516" t="str">
            <v>规培研究生</v>
          </cell>
        </row>
        <row r="517">
          <cell r="F517" t="str">
            <v>7AO351</v>
          </cell>
          <cell r="G517">
            <v>-17540</v>
          </cell>
          <cell r="H517" t="str">
            <v>YYF13</v>
          </cell>
          <cell r="I517" t="str">
            <v>Y615</v>
          </cell>
          <cell r="J517" t="str">
            <v>330621199812188697</v>
          </cell>
          <cell r="K517" t="str">
            <v>男</v>
          </cell>
          <cell r="L517">
            <v>25</v>
          </cell>
          <cell r="M517" t="str">
            <v>19981218</v>
          </cell>
        </row>
        <row r="517">
          <cell r="O517" t="str">
            <v>耳鼻咽喉科</v>
          </cell>
          <cell r="P517" t="str">
            <v>耳鼻咽喉科</v>
          </cell>
          <cell r="Q517">
            <v>15355988836</v>
          </cell>
          <cell r="R517">
            <v>3</v>
          </cell>
          <cell r="S517" t="str">
            <v>2022年</v>
          </cell>
          <cell r="T517" t="str">
            <v>吴贤敏</v>
          </cell>
          <cell r="U517">
            <v>6195</v>
          </cell>
          <cell r="V517">
            <v>15888293329</v>
          </cell>
          <cell r="W517" t="str">
            <v>耳鼻咽喉科</v>
          </cell>
          <cell r="X517" t="str">
            <v>规培研究生</v>
          </cell>
        </row>
        <row r="518">
          <cell r="F518" t="str">
            <v>7AO352</v>
          </cell>
          <cell r="G518">
            <v>-17541</v>
          </cell>
          <cell r="H518" t="str">
            <v>YXR6</v>
          </cell>
          <cell r="I518" t="str">
            <v>Y616</v>
          </cell>
          <cell r="J518" t="str">
            <v>330282199902035521</v>
          </cell>
          <cell r="K518" t="str">
            <v>女</v>
          </cell>
          <cell r="L518">
            <v>24</v>
          </cell>
          <cell r="M518" t="str">
            <v>19990203</v>
          </cell>
        </row>
        <row r="518">
          <cell r="O518" t="str">
            <v>耳鼻咽喉科</v>
          </cell>
          <cell r="P518" t="str">
            <v>耳鼻咽喉科</v>
          </cell>
          <cell r="Q518">
            <v>15158663180</v>
          </cell>
          <cell r="R518">
            <v>3</v>
          </cell>
          <cell r="S518" t="str">
            <v>2022年</v>
          </cell>
          <cell r="T518" t="str">
            <v>林刃舆</v>
          </cell>
          <cell r="U518">
            <v>19320</v>
          </cell>
          <cell r="V518">
            <v>13906652280</v>
          </cell>
          <cell r="W518" t="str">
            <v>耳鼻咽喉科</v>
          </cell>
          <cell r="X518" t="str">
            <v>规培研究生</v>
          </cell>
        </row>
        <row r="519">
          <cell r="F519" t="str">
            <v>7AO353</v>
          </cell>
          <cell r="G519">
            <v>-17542</v>
          </cell>
          <cell r="H519" t="str">
            <v>ZTF1</v>
          </cell>
          <cell r="I519" t="str">
            <v>Y617</v>
          </cell>
          <cell r="J519" t="str">
            <v>330324199812126536</v>
          </cell>
          <cell r="K519" t="str">
            <v>男</v>
          </cell>
          <cell r="L519">
            <v>25</v>
          </cell>
          <cell r="M519" t="str">
            <v>19981212</v>
          </cell>
        </row>
        <row r="519">
          <cell r="O519" t="str">
            <v>耳鼻咽喉科</v>
          </cell>
          <cell r="P519" t="str">
            <v>耳鼻咽喉科</v>
          </cell>
          <cell r="Q519">
            <v>15857705998</v>
          </cell>
          <cell r="R519">
            <v>3</v>
          </cell>
          <cell r="S519" t="str">
            <v>2022年</v>
          </cell>
          <cell r="T519" t="str">
            <v>林刃舆</v>
          </cell>
          <cell r="U519">
            <v>19320</v>
          </cell>
          <cell r="V519">
            <v>13906652280</v>
          </cell>
          <cell r="W519" t="str">
            <v>耳鼻咽喉科</v>
          </cell>
          <cell r="X519" t="str">
            <v>规培研究生</v>
          </cell>
        </row>
        <row r="520">
          <cell r="F520" t="str">
            <v>7AO018</v>
          </cell>
          <cell r="G520">
            <v>-17209</v>
          </cell>
          <cell r="H520" t="str">
            <v> 
QCM2</v>
          </cell>
          <cell r="I520" t="str">
            <v>033</v>
          </cell>
          <cell r="J520" t="str">
            <v>330326199908223632</v>
          </cell>
          <cell r="K520" t="str">
            <v>男</v>
          </cell>
          <cell r="L520">
            <v>24</v>
          </cell>
          <cell r="M520" t="str">
            <v>19990822</v>
          </cell>
        </row>
        <row r="520">
          <cell r="O520" t="str">
            <v>放射科</v>
          </cell>
          <cell r="P520" t="str">
            <v>放射科</v>
          </cell>
          <cell r="Q520">
            <v>17681746992</v>
          </cell>
          <cell r="R520">
            <v>3</v>
          </cell>
          <cell r="S520" t="str">
            <v>2022年</v>
          </cell>
          <cell r="T520" t="str">
            <v>杨运俊</v>
          </cell>
          <cell r="U520">
            <v>3820</v>
          </cell>
          <cell r="V520">
            <v>13857793972</v>
          </cell>
          <cell r="W520" t="str">
            <v>放射影像学</v>
          </cell>
          <cell r="X520" t="str">
            <v>规培研究生</v>
          </cell>
        </row>
        <row r="521">
          <cell r="F521" t="str">
            <v>7AO386</v>
          </cell>
          <cell r="G521">
            <v>-17575</v>
          </cell>
          <cell r="H521" t="str">
            <v>LJP8</v>
          </cell>
          <cell r="I521" t="str">
            <v>Y650</v>
          </cell>
          <cell r="J521" t="str">
            <v>330822199906110919</v>
          </cell>
          <cell r="K521" t="str">
            <v>男</v>
          </cell>
          <cell r="L521">
            <v>24</v>
          </cell>
          <cell r="M521" t="str">
            <v>19990611</v>
          </cell>
        </row>
        <row r="521">
          <cell r="O521" t="str">
            <v>放射科</v>
          </cell>
          <cell r="P521" t="str">
            <v>放射科</v>
          </cell>
          <cell r="Q521">
            <v>15258087678</v>
          </cell>
          <cell r="R521">
            <v>3</v>
          </cell>
          <cell r="S521" t="str">
            <v>2022年</v>
          </cell>
          <cell r="T521" t="str">
            <v>郑祥武</v>
          </cell>
          <cell r="U521">
            <v>18825</v>
          </cell>
          <cell r="V521">
            <v>13806696048</v>
          </cell>
          <cell r="W521" t="str">
            <v>放射科</v>
          </cell>
          <cell r="X521" t="str">
            <v>规培研究生</v>
          </cell>
        </row>
        <row r="522">
          <cell r="F522" t="str">
            <v>7AO387</v>
          </cell>
          <cell r="G522">
            <v>-17576</v>
          </cell>
          <cell r="H522" t="str">
            <v>ZSW4</v>
          </cell>
          <cell r="I522" t="str">
            <v>Y651</v>
          </cell>
          <cell r="J522" t="str">
            <v>33032619980705071X</v>
          </cell>
          <cell r="K522" t="str">
            <v>男</v>
          </cell>
          <cell r="L522">
            <v>25</v>
          </cell>
          <cell r="M522" t="str">
            <v>19980705</v>
          </cell>
        </row>
        <row r="522">
          <cell r="O522" t="str">
            <v>放射科</v>
          </cell>
          <cell r="P522" t="str">
            <v>放射科</v>
          </cell>
          <cell r="Q522">
            <v>18858750829</v>
          </cell>
          <cell r="R522">
            <v>3</v>
          </cell>
          <cell r="S522" t="str">
            <v>2022年</v>
          </cell>
          <cell r="T522" t="str">
            <v>王美豪</v>
          </cell>
          <cell r="U522">
            <v>19622</v>
          </cell>
          <cell r="V522">
            <v>13806683327</v>
          </cell>
          <cell r="W522" t="str">
            <v>放射影像学</v>
          </cell>
          <cell r="X522" t="str">
            <v>规培研究生</v>
          </cell>
        </row>
        <row r="523">
          <cell r="F523" t="str">
            <v>7AO388</v>
          </cell>
          <cell r="G523">
            <v>-17577</v>
          </cell>
          <cell r="H523" t="str">
            <v>ZWR2</v>
          </cell>
          <cell r="I523" t="str">
            <v>Y652</v>
          </cell>
          <cell r="J523" t="str">
            <v>330381199909041229</v>
          </cell>
          <cell r="K523" t="str">
            <v>女</v>
          </cell>
          <cell r="L523">
            <v>24</v>
          </cell>
          <cell r="M523" t="str">
            <v>19990904</v>
          </cell>
        </row>
        <row r="523">
          <cell r="O523" t="str">
            <v>放射科</v>
          </cell>
          <cell r="P523" t="str">
            <v>放射科</v>
          </cell>
          <cell r="Q523">
            <v>17757776773</v>
          </cell>
          <cell r="R523">
            <v>3</v>
          </cell>
          <cell r="S523" t="str">
            <v>2022年</v>
          </cell>
          <cell r="T523" t="str">
            <v>杨运俊</v>
          </cell>
          <cell r="U523">
            <v>3820</v>
          </cell>
          <cell r="V523">
            <v>13857793972</v>
          </cell>
          <cell r="W523" t="str">
            <v>放射影像学</v>
          </cell>
          <cell r="X523" t="str">
            <v>规培研究生</v>
          </cell>
        </row>
        <row r="524">
          <cell r="F524" t="str">
            <v>7AO004</v>
          </cell>
          <cell r="G524">
            <v>-17195</v>
          </cell>
          <cell r="H524" t="str">
            <v>HYD5</v>
          </cell>
          <cell r="I524" t="str">
            <v>006</v>
          </cell>
          <cell r="J524" t="str">
            <v>330327199909010950</v>
          </cell>
          <cell r="K524" t="str">
            <v>男</v>
          </cell>
          <cell r="L524">
            <v>24</v>
          </cell>
          <cell r="M524" t="str">
            <v>19990901</v>
          </cell>
        </row>
        <row r="524">
          <cell r="O524" t="str">
            <v>放射肿瘤科</v>
          </cell>
          <cell r="P524" t="str">
            <v>放射肿瘤科</v>
          </cell>
          <cell r="Q524">
            <v>18815169358</v>
          </cell>
          <cell r="R524">
            <v>3</v>
          </cell>
          <cell r="S524" t="str">
            <v>2022年</v>
          </cell>
          <cell r="T524" t="str">
            <v>苏华芳</v>
          </cell>
          <cell r="U524">
            <v>5669</v>
          </cell>
          <cell r="V524">
            <v>13587648231</v>
          </cell>
          <cell r="W524" t="str">
            <v>放疗中心</v>
          </cell>
          <cell r="X524" t="str">
            <v>规培研究生</v>
          </cell>
        </row>
        <row r="525">
          <cell r="F525" t="str">
            <v>7AO380</v>
          </cell>
          <cell r="G525">
            <v>-17569</v>
          </cell>
          <cell r="H525" t="str">
            <v>MZJ1</v>
          </cell>
          <cell r="I525" t="str">
            <v>Y644</v>
          </cell>
          <cell r="J525" t="str">
            <v>330824199903265926</v>
          </cell>
          <cell r="K525" t="str">
            <v>女</v>
          </cell>
          <cell r="L525">
            <v>24</v>
          </cell>
          <cell r="M525" t="str">
            <v>19990326</v>
          </cell>
        </row>
        <row r="525">
          <cell r="O525" t="str">
            <v>放射肿瘤科</v>
          </cell>
          <cell r="P525" t="str">
            <v>放射肿瘤科</v>
          </cell>
          <cell r="Q525">
            <v>17816614599</v>
          </cell>
          <cell r="R525">
            <v>3</v>
          </cell>
          <cell r="S525" t="str">
            <v>2022年</v>
          </cell>
          <cell r="T525" t="str">
            <v>费正华</v>
          </cell>
          <cell r="U525">
            <v>5700</v>
          </cell>
          <cell r="V525">
            <v>15868728796</v>
          </cell>
          <cell r="W525" t="str">
            <v>放疗中心</v>
          </cell>
          <cell r="X525" t="str">
            <v>规培研究生</v>
          </cell>
        </row>
        <row r="526">
          <cell r="F526" t="str">
            <v>7AO384</v>
          </cell>
          <cell r="G526">
            <v>-17573</v>
          </cell>
          <cell r="H526" t="str">
            <v>YXY36</v>
          </cell>
          <cell r="I526" t="str">
            <v>Y648</v>
          </cell>
          <cell r="J526" t="str">
            <v>330681199812081749</v>
          </cell>
          <cell r="K526" t="str">
            <v>女</v>
          </cell>
          <cell r="L526">
            <v>25</v>
          </cell>
          <cell r="M526" t="str">
            <v>19981208</v>
          </cell>
        </row>
        <row r="526">
          <cell r="O526" t="str">
            <v>放射肿瘤科</v>
          </cell>
          <cell r="P526" t="str">
            <v>放射肿瘤科</v>
          </cell>
          <cell r="Q526">
            <v>18888928375</v>
          </cell>
          <cell r="R526">
            <v>3</v>
          </cell>
          <cell r="S526" t="str">
            <v>2022年</v>
          </cell>
          <cell r="T526" t="str">
            <v>李刚</v>
          </cell>
          <cell r="U526">
            <v>6694</v>
          </cell>
          <cell r="V526">
            <v>13456057900</v>
          </cell>
          <cell r="W526" t="str">
            <v>放疗中心</v>
          </cell>
          <cell r="X526" t="str">
            <v>规培研究生</v>
          </cell>
        </row>
        <row r="527">
          <cell r="F527" t="str">
            <v>7AO008</v>
          </cell>
          <cell r="G527">
            <v>-17199</v>
          </cell>
          <cell r="H527" t="str">
            <v>SSY7</v>
          </cell>
          <cell r="I527" t="str">
            <v>012</v>
          </cell>
          <cell r="J527" t="str">
            <v>330327199901198485</v>
          </cell>
          <cell r="K527" t="str">
            <v>女</v>
          </cell>
          <cell r="L527">
            <v>24</v>
          </cell>
          <cell r="M527" t="str">
            <v>19990119</v>
          </cell>
        </row>
        <row r="527">
          <cell r="O527" t="str">
            <v>妇产科</v>
          </cell>
          <cell r="P527" t="str">
            <v>妇产科</v>
          </cell>
          <cell r="Q527">
            <v>15372871907</v>
          </cell>
          <cell r="R527">
            <v>3</v>
          </cell>
          <cell r="S527" t="str">
            <v>2022年</v>
          </cell>
          <cell r="T527" t="str">
            <v>张玉阳</v>
          </cell>
          <cell r="U527">
            <v>1687</v>
          </cell>
          <cell r="V527">
            <v>13857793652</v>
          </cell>
          <cell r="W527" t="str">
            <v>妇科</v>
          </cell>
          <cell r="X527" t="str">
            <v>规培研究生</v>
          </cell>
        </row>
        <row r="528">
          <cell r="F528" t="str">
            <v>7AO020</v>
          </cell>
          <cell r="G528">
            <v>-17211</v>
          </cell>
          <cell r="H528" t="str">
            <v>TJX4</v>
          </cell>
          <cell r="I528" t="str">
            <v>040</v>
          </cell>
          <cell r="J528" t="str">
            <v>331002199903040638</v>
          </cell>
          <cell r="K528" t="str">
            <v>男</v>
          </cell>
          <cell r="L528">
            <v>24</v>
          </cell>
          <cell r="M528" t="str">
            <v>19990304</v>
          </cell>
        </row>
        <row r="528">
          <cell r="O528" t="str">
            <v>妇产科</v>
          </cell>
          <cell r="P528" t="str">
            <v>妇产科</v>
          </cell>
          <cell r="Q528">
            <v>15957612305</v>
          </cell>
          <cell r="R528">
            <v>3</v>
          </cell>
          <cell r="S528" t="str">
            <v>2022年</v>
          </cell>
          <cell r="T528" t="str">
            <v>朱华2</v>
          </cell>
          <cell r="U528">
            <v>858</v>
          </cell>
          <cell r="V528">
            <v>13505777090</v>
          </cell>
          <cell r="W528" t="str">
            <v>妇科</v>
          </cell>
          <cell r="X528" t="str">
            <v>规培研究生</v>
          </cell>
        </row>
        <row r="529">
          <cell r="F529" t="str">
            <v>7AO054</v>
          </cell>
          <cell r="G529">
            <v>-17245</v>
          </cell>
          <cell r="H529" t="str">
            <v>LXN4</v>
          </cell>
          <cell r="I529" t="str">
            <v>114</v>
          </cell>
          <cell r="J529" t="str">
            <v>33028219990312864X</v>
          </cell>
          <cell r="K529" t="str">
            <v>女</v>
          </cell>
          <cell r="L529">
            <v>24</v>
          </cell>
          <cell r="M529" t="str">
            <v>19990312</v>
          </cell>
        </row>
        <row r="529">
          <cell r="O529" t="str">
            <v>妇产科</v>
          </cell>
          <cell r="P529" t="str">
            <v>妇产科</v>
          </cell>
          <cell r="Q529">
            <v>13806680017</v>
          </cell>
          <cell r="R529">
            <v>3</v>
          </cell>
          <cell r="S529" t="str">
            <v>2022年</v>
          </cell>
          <cell r="T529" t="str">
            <v>颜笑健</v>
          </cell>
          <cell r="U529">
            <v>19716</v>
          </cell>
          <cell r="V529">
            <v>13968891620</v>
          </cell>
          <cell r="W529" t="str">
            <v>妇科</v>
          </cell>
          <cell r="X529" t="str">
            <v>规培研究生</v>
          </cell>
        </row>
        <row r="530">
          <cell r="F530" t="str">
            <v>7AO339</v>
          </cell>
          <cell r="G530">
            <v>-17529</v>
          </cell>
          <cell r="H530" t="str">
            <v>FXQ</v>
          </cell>
          <cell r="I530" t="str">
            <v>Y603</v>
          </cell>
          <cell r="J530" t="str">
            <v>330109199908295321</v>
          </cell>
          <cell r="K530" t="str">
            <v>女</v>
          </cell>
          <cell r="L530">
            <v>24</v>
          </cell>
          <cell r="M530" t="str">
            <v>19990829</v>
          </cell>
        </row>
        <row r="530">
          <cell r="O530" t="str">
            <v>妇产科</v>
          </cell>
          <cell r="P530" t="str">
            <v>妇产科</v>
          </cell>
          <cell r="Q530">
            <v>15857795533</v>
          </cell>
          <cell r="R530">
            <v>3</v>
          </cell>
          <cell r="S530" t="str">
            <v>2022年</v>
          </cell>
          <cell r="T530" t="str">
            <v>郑飞云</v>
          </cell>
          <cell r="U530">
            <v>68001</v>
          </cell>
          <cell r="V530">
            <v>13706661062</v>
          </cell>
          <cell r="W530" t="str">
            <v>妇科</v>
          </cell>
          <cell r="X530" t="str">
            <v>规培研究生</v>
          </cell>
        </row>
        <row r="531">
          <cell r="F531" t="str">
            <v>7AO341</v>
          </cell>
          <cell r="G531">
            <v>-17530</v>
          </cell>
          <cell r="H531" t="str">
            <v>HJY14</v>
          </cell>
          <cell r="I531" t="str">
            <v>Y605</v>
          </cell>
          <cell r="J531" t="str">
            <v>330205199901070322</v>
          </cell>
          <cell r="K531" t="str">
            <v>女</v>
          </cell>
          <cell r="L531">
            <v>24</v>
          </cell>
          <cell r="M531" t="str">
            <v>19990107</v>
          </cell>
        </row>
        <row r="531">
          <cell r="O531" t="str">
            <v>妇产科</v>
          </cell>
          <cell r="P531" t="str">
            <v>妇产科</v>
          </cell>
          <cell r="Q531">
            <v>15867417017</v>
          </cell>
          <cell r="R531">
            <v>3</v>
          </cell>
          <cell r="S531" t="str">
            <v>2022年</v>
          </cell>
          <cell r="T531" t="str">
            <v>张文淼</v>
          </cell>
          <cell r="U531">
            <v>18816</v>
          </cell>
          <cell r="V531">
            <v>13706660711</v>
          </cell>
          <cell r="W531" t="str">
            <v>产科</v>
          </cell>
          <cell r="X531" t="str">
            <v>规培研究生</v>
          </cell>
        </row>
        <row r="532">
          <cell r="F532" t="str">
            <v>7AO342</v>
          </cell>
          <cell r="G532">
            <v>-17531</v>
          </cell>
          <cell r="H532" t="str">
            <v>LJY27</v>
          </cell>
          <cell r="I532" t="str">
            <v>Y606</v>
          </cell>
          <cell r="J532" t="str">
            <v>500107199905112445</v>
          </cell>
          <cell r="K532" t="str">
            <v>女</v>
          </cell>
          <cell r="L532">
            <v>24</v>
          </cell>
          <cell r="M532" t="str">
            <v>19990511</v>
          </cell>
        </row>
        <row r="532">
          <cell r="O532" t="str">
            <v>妇产科</v>
          </cell>
          <cell r="P532" t="str">
            <v>妇产科</v>
          </cell>
          <cell r="Q532">
            <v>13525056639</v>
          </cell>
          <cell r="R532">
            <v>3</v>
          </cell>
          <cell r="S532" t="str">
            <v>2022年</v>
          </cell>
          <cell r="T532" t="str">
            <v>欧荣英</v>
          </cell>
          <cell r="U532">
            <v>3586</v>
          </cell>
          <cell r="V532">
            <v>13566227918</v>
          </cell>
          <cell r="W532" t="str">
            <v>妇科</v>
          </cell>
          <cell r="X532" t="str">
            <v>规培研究生</v>
          </cell>
        </row>
        <row r="533">
          <cell r="F533" t="str">
            <v>7AO343</v>
          </cell>
          <cell r="G533">
            <v>-17532</v>
          </cell>
          <cell r="H533" t="str">
            <v>SMY2</v>
          </cell>
          <cell r="I533" t="str">
            <v>Y607</v>
          </cell>
          <cell r="J533" t="str">
            <v>330281199711282523</v>
          </cell>
          <cell r="K533" t="str">
            <v>女</v>
          </cell>
          <cell r="L533">
            <v>26</v>
          </cell>
          <cell r="M533" t="str">
            <v>19971128</v>
          </cell>
        </row>
        <row r="533">
          <cell r="O533" t="str">
            <v>妇产科</v>
          </cell>
          <cell r="P533" t="str">
            <v>妇产科</v>
          </cell>
          <cell r="Q533">
            <v>13857731900</v>
          </cell>
          <cell r="R533">
            <v>3</v>
          </cell>
          <cell r="S533" t="str">
            <v>2022年</v>
          </cell>
          <cell r="T533" t="str">
            <v>林凤</v>
          </cell>
          <cell r="U533">
            <v>2660</v>
          </cell>
          <cell r="V533">
            <v>13868585597</v>
          </cell>
          <cell r="W533" t="str">
            <v>妇科</v>
          </cell>
          <cell r="X533" t="str">
            <v>规培研究生</v>
          </cell>
        </row>
        <row r="534">
          <cell r="F534" t="str">
            <v>7AO345</v>
          </cell>
          <cell r="G534">
            <v>-17534</v>
          </cell>
          <cell r="H534" t="str">
            <v>ZYQ21</v>
          </cell>
          <cell r="I534" t="str">
            <v>Y609</v>
          </cell>
          <cell r="J534" t="str">
            <v>532123199905174125</v>
          </cell>
          <cell r="K534" t="str">
            <v>女</v>
          </cell>
          <cell r="L534">
            <v>24</v>
          </cell>
          <cell r="M534" t="str">
            <v>19990517</v>
          </cell>
        </row>
        <row r="534">
          <cell r="O534" t="str">
            <v>妇产科</v>
          </cell>
          <cell r="P534" t="str">
            <v>妇产科</v>
          </cell>
          <cell r="Q534">
            <v>17367929702</v>
          </cell>
          <cell r="R534">
            <v>3</v>
          </cell>
          <cell r="S534" t="str">
            <v>2022年</v>
          </cell>
          <cell r="T534" t="str">
            <v>欧荣英</v>
          </cell>
          <cell r="U534">
            <v>3586</v>
          </cell>
          <cell r="V534">
            <v>13566227918</v>
          </cell>
          <cell r="W534" t="str">
            <v>妇科</v>
          </cell>
          <cell r="X534" t="str">
            <v>规培研究生</v>
          </cell>
        </row>
        <row r="535">
          <cell r="F535" t="str">
            <v>7AO344</v>
          </cell>
          <cell r="G535">
            <v>-17533</v>
          </cell>
          <cell r="H535" t="str">
            <v>ZTW1</v>
          </cell>
          <cell r="I535" t="str">
            <v>Y608</v>
          </cell>
          <cell r="J535" t="str">
            <v>500227199511163531</v>
          </cell>
          <cell r="K535" t="str">
            <v>男</v>
          </cell>
          <cell r="L535">
            <v>28</v>
          </cell>
          <cell r="M535" t="str">
            <v>19951116</v>
          </cell>
        </row>
        <row r="535">
          <cell r="O535" t="str">
            <v>妇产科（生殖）</v>
          </cell>
          <cell r="P535" t="str">
            <v>妇产科</v>
          </cell>
          <cell r="Q535">
            <v>18423162434</v>
          </cell>
          <cell r="R535">
            <v>3</v>
          </cell>
          <cell r="S535" t="str">
            <v>2022年</v>
          </cell>
          <cell r="T535" t="str">
            <v>黄学锋</v>
          </cell>
          <cell r="U535">
            <v>18811</v>
          </cell>
          <cell r="V535">
            <v>13600674186</v>
          </cell>
          <cell r="W535" t="str">
            <v>生殖医学中心</v>
          </cell>
          <cell r="X535" t="str">
            <v>规培研究生</v>
          </cell>
        </row>
        <row r="536">
          <cell r="F536" t="str">
            <v>7AO009</v>
          </cell>
          <cell r="G536">
            <v>-17200</v>
          </cell>
          <cell r="H536" t="str">
            <v>ZC32</v>
          </cell>
          <cell r="I536" t="str">
            <v>015</v>
          </cell>
          <cell r="J536" t="str">
            <v>330302199910256811</v>
          </cell>
          <cell r="K536" t="str">
            <v>男</v>
          </cell>
          <cell r="L536">
            <v>24</v>
          </cell>
          <cell r="M536" t="str">
            <v>19991025</v>
          </cell>
        </row>
        <row r="536">
          <cell r="O536" t="str">
            <v>骨科</v>
          </cell>
          <cell r="P536" t="str">
            <v>骨科</v>
          </cell>
          <cell r="Q536">
            <v>15868508218</v>
          </cell>
          <cell r="R536">
            <v>3</v>
          </cell>
          <cell r="S536" t="str">
            <v>2022年</v>
          </cell>
          <cell r="T536" t="str">
            <v>陈雷</v>
          </cell>
          <cell r="U536">
            <v>19003</v>
          </cell>
          <cell r="V536">
            <v>13957789595</v>
          </cell>
          <cell r="W536" t="str">
            <v>骨科</v>
          </cell>
          <cell r="X536" t="str">
            <v>规培研究生</v>
          </cell>
        </row>
        <row r="537">
          <cell r="F537" t="str">
            <v>7AO017</v>
          </cell>
          <cell r="G537">
            <v>-17208</v>
          </cell>
          <cell r="H537" t="str">
            <v>WXT7</v>
          </cell>
          <cell r="I537" t="str">
            <v>032</v>
          </cell>
          <cell r="J537" t="str">
            <v>330281199901260413</v>
          </cell>
          <cell r="K537" t="str">
            <v>男</v>
          </cell>
          <cell r="L537">
            <v>24</v>
          </cell>
          <cell r="M537" t="str">
            <v>19990126</v>
          </cell>
        </row>
        <row r="537">
          <cell r="O537" t="str">
            <v>骨科</v>
          </cell>
          <cell r="P537" t="str">
            <v>骨科</v>
          </cell>
          <cell r="Q537">
            <v>13567457853</v>
          </cell>
          <cell r="R537">
            <v>3</v>
          </cell>
          <cell r="S537" t="str">
            <v>2022年</v>
          </cell>
          <cell r="T537" t="str">
            <v>袁健东</v>
          </cell>
          <cell r="U537">
            <v>6645</v>
          </cell>
          <cell r="V537">
            <v>13567790100</v>
          </cell>
          <cell r="W537" t="str">
            <v>骨科</v>
          </cell>
          <cell r="X537" t="str">
            <v>规培研究生</v>
          </cell>
        </row>
        <row r="538">
          <cell r="F538" t="str">
            <v>7AO039</v>
          </cell>
          <cell r="G538">
            <v>-17230</v>
          </cell>
          <cell r="H538" t="str">
            <v>RY7</v>
          </cell>
          <cell r="I538" t="str">
            <v>083</v>
          </cell>
          <cell r="J538" t="str">
            <v>330621199908107759</v>
          </cell>
          <cell r="K538" t="str">
            <v>男</v>
          </cell>
          <cell r="L538">
            <v>24</v>
          </cell>
          <cell r="M538" t="str">
            <v>19990810</v>
          </cell>
        </row>
        <row r="538">
          <cell r="O538" t="str">
            <v>骨科</v>
          </cell>
          <cell r="P538" t="str">
            <v>骨科</v>
          </cell>
          <cell r="Q538">
            <v>13675783800</v>
          </cell>
          <cell r="R538">
            <v>3</v>
          </cell>
          <cell r="S538" t="str">
            <v>2022年</v>
          </cell>
          <cell r="T538" t="str">
            <v>王靖</v>
          </cell>
          <cell r="U538">
            <v>5693</v>
          </cell>
          <cell r="V538">
            <v>13858859829</v>
          </cell>
          <cell r="W538" t="str">
            <v>骨科</v>
          </cell>
          <cell r="X538" t="str">
            <v>规培研究生</v>
          </cell>
        </row>
        <row r="539">
          <cell r="F539" t="str">
            <v>7AO053</v>
          </cell>
          <cell r="G539">
            <v>-17244</v>
          </cell>
          <cell r="H539" t="str">
            <v>WXY47</v>
          </cell>
          <cell r="I539" t="str">
            <v>113</v>
          </cell>
          <cell r="J539" t="str">
            <v>330104199905063515</v>
          </cell>
          <cell r="K539" t="str">
            <v>男</v>
          </cell>
          <cell r="L539">
            <v>24</v>
          </cell>
          <cell r="M539" t="str">
            <v>19990506</v>
          </cell>
        </row>
        <row r="539">
          <cell r="O539" t="str">
            <v>骨科</v>
          </cell>
          <cell r="P539" t="str">
            <v>骨科</v>
          </cell>
          <cell r="Q539">
            <v>15857707789</v>
          </cell>
          <cell r="R539">
            <v>3</v>
          </cell>
          <cell r="S539" t="str">
            <v>2022年</v>
          </cell>
          <cell r="T539" t="str">
            <v>滕红林</v>
          </cell>
          <cell r="U539">
            <v>19607</v>
          </cell>
          <cell r="V539">
            <v>13587688135</v>
          </cell>
          <cell r="W539" t="str">
            <v>骨外科</v>
          </cell>
          <cell r="X539" t="str">
            <v>规培研究生</v>
          </cell>
        </row>
        <row r="540">
          <cell r="F540" t="str">
            <v>7AO055</v>
          </cell>
          <cell r="G540">
            <v>-17246</v>
          </cell>
          <cell r="H540" t="str">
            <v>HCY9</v>
          </cell>
          <cell r="I540" t="str">
            <v>115</v>
          </cell>
          <cell r="J540" t="str">
            <v>331004199905270034</v>
          </cell>
          <cell r="K540" t="str">
            <v>男</v>
          </cell>
          <cell r="L540">
            <v>24</v>
          </cell>
          <cell r="M540" t="str">
            <v>19990527</v>
          </cell>
        </row>
        <row r="540">
          <cell r="O540" t="str">
            <v>骨科</v>
          </cell>
          <cell r="P540" t="str">
            <v>骨科</v>
          </cell>
          <cell r="Q540">
            <v>15258720818</v>
          </cell>
          <cell r="R540">
            <v>3</v>
          </cell>
          <cell r="S540" t="str">
            <v>2022年</v>
          </cell>
          <cell r="T540" t="str">
            <v>朱旻宇</v>
          </cell>
          <cell r="U540">
            <v>3832</v>
          </cell>
          <cell r="V540">
            <v>13968801965</v>
          </cell>
          <cell r="W540" t="str">
            <v>骨科</v>
          </cell>
          <cell r="X540" t="str">
            <v>规培研究生</v>
          </cell>
        </row>
        <row r="541">
          <cell r="F541" t="str">
            <v>7AO333</v>
          </cell>
          <cell r="G541">
            <v>-17523</v>
          </cell>
          <cell r="H541" t="str">
            <v>CLY20</v>
          </cell>
          <cell r="I541" t="str">
            <v>Y597</v>
          </cell>
          <cell r="J541" t="str">
            <v>330304199811294815</v>
          </cell>
          <cell r="K541" t="str">
            <v>男</v>
          </cell>
          <cell r="L541">
            <v>25</v>
          </cell>
          <cell r="M541" t="str">
            <v>19981129</v>
          </cell>
        </row>
        <row r="541">
          <cell r="O541" t="str">
            <v>骨科</v>
          </cell>
          <cell r="P541" t="str">
            <v>骨科</v>
          </cell>
          <cell r="Q541">
            <v>13456027833</v>
          </cell>
          <cell r="R541">
            <v>3</v>
          </cell>
          <cell r="S541" t="str">
            <v>2022年</v>
          </cell>
          <cell r="T541" t="str">
            <v>陈春1</v>
          </cell>
          <cell r="U541">
            <v>10602</v>
          </cell>
          <cell r="V541">
            <v>18858703873</v>
          </cell>
          <cell r="W541" t="str">
            <v>骨外科</v>
          </cell>
          <cell r="X541" t="str">
            <v>规培研究生</v>
          </cell>
        </row>
        <row r="542">
          <cell r="F542" t="str">
            <v>7AO334</v>
          </cell>
          <cell r="G542">
            <v>-17524</v>
          </cell>
          <cell r="H542" t="str">
            <v>DCJ</v>
          </cell>
          <cell r="I542" t="str">
            <v>Y598</v>
          </cell>
          <cell r="J542" t="str">
            <v>330324199707022997</v>
          </cell>
          <cell r="K542" t="str">
            <v>男</v>
          </cell>
          <cell r="L542">
            <v>26</v>
          </cell>
          <cell r="M542" t="str">
            <v>19970702</v>
          </cell>
        </row>
        <row r="542">
          <cell r="O542" t="str">
            <v>骨科</v>
          </cell>
          <cell r="P542" t="str">
            <v>骨科</v>
          </cell>
          <cell r="Q542">
            <v>18358747300</v>
          </cell>
          <cell r="R542">
            <v>3</v>
          </cell>
          <cell r="S542" t="str">
            <v>2022年</v>
          </cell>
          <cell r="T542" t="str">
            <v>滕红林</v>
          </cell>
          <cell r="U542">
            <v>19607</v>
          </cell>
          <cell r="V542">
            <v>13587688135</v>
          </cell>
          <cell r="W542" t="str">
            <v>骨外科</v>
          </cell>
          <cell r="X542" t="str">
            <v>规培研究生</v>
          </cell>
        </row>
        <row r="543">
          <cell r="F543" t="str">
            <v>7AO335</v>
          </cell>
          <cell r="G543">
            <v>-17525</v>
          </cell>
          <cell r="H543" t="str">
            <v>WJF8</v>
          </cell>
          <cell r="I543" t="str">
            <v>Y599</v>
          </cell>
          <cell r="J543" t="str">
            <v>330683199908155637</v>
          </cell>
          <cell r="K543" t="str">
            <v>男</v>
          </cell>
          <cell r="L543">
            <v>24</v>
          </cell>
          <cell r="M543" t="str">
            <v>19990815</v>
          </cell>
        </row>
        <row r="543">
          <cell r="O543" t="str">
            <v>骨科</v>
          </cell>
          <cell r="P543" t="str">
            <v>骨科</v>
          </cell>
          <cell r="Q543">
            <v>18357647335</v>
          </cell>
          <cell r="R543">
            <v>3</v>
          </cell>
          <cell r="S543" t="str">
            <v>2022年</v>
          </cell>
          <cell r="T543" t="str">
            <v>王健</v>
          </cell>
          <cell r="U543">
            <v>2608</v>
          </cell>
          <cell r="V543">
            <v>13676772997</v>
          </cell>
          <cell r="W543" t="str">
            <v>骨科（手外科）</v>
          </cell>
          <cell r="X543" t="str">
            <v>规培研究生</v>
          </cell>
        </row>
        <row r="544">
          <cell r="F544" t="str">
            <v>7AO336</v>
          </cell>
          <cell r="G544">
            <v>-17526</v>
          </cell>
          <cell r="H544" t="str">
            <v>WY57</v>
          </cell>
          <cell r="I544" t="str">
            <v>Y600</v>
          </cell>
          <cell r="J544" t="str">
            <v>36233419991107003X</v>
          </cell>
          <cell r="K544" t="str">
            <v>男</v>
          </cell>
          <cell r="L544">
            <v>24</v>
          </cell>
          <cell r="M544" t="str">
            <v>19991107</v>
          </cell>
        </row>
        <row r="544">
          <cell r="O544" t="str">
            <v>骨科</v>
          </cell>
          <cell r="P544" t="str">
            <v>骨科</v>
          </cell>
          <cell r="Q544">
            <v>13634261170</v>
          </cell>
          <cell r="R544">
            <v>3</v>
          </cell>
          <cell r="S544" t="str">
            <v>2022年</v>
          </cell>
          <cell r="T544" t="str">
            <v>王宇</v>
          </cell>
          <cell r="U544">
            <v>9907</v>
          </cell>
          <cell r="V544">
            <v>13600667903</v>
          </cell>
          <cell r="W544" t="str">
            <v>骨外科</v>
          </cell>
          <cell r="X544" t="str">
            <v>规培研究生</v>
          </cell>
        </row>
        <row r="545">
          <cell r="F545" t="str">
            <v>7AO337</v>
          </cell>
          <cell r="G545">
            <v>-17527</v>
          </cell>
          <cell r="H545" t="str">
            <v>XGT</v>
          </cell>
          <cell r="I545" t="str">
            <v>Y601</v>
          </cell>
          <cell r="J545" t="str">
            <v>332501199809184418</v>
          </cell>
          <cell r="K545" t="str">
            <v>男</v>
          </cell>
          <cell r="L545">
            <v>25</v>
          </cell>
          <cell r="M545" t="str">
            <v>19980918</v>
          </cell>
        </row>
        <row r="545">
          <cell r="O545" t="str">
            <v>骨科</v>
          </cell>
          <cell r="P545" t="str">
            <v>骨科</v>
          </cell>
          <cell r="Q545">
            <v>15827379549</v>
          </cell>
          <cell r="R545">
            <v>3</v>
          </cell>
          <cell r="S545" t="str">
            <v>2022年</v>
          </cell>
          <cell r="T545" t="str">
            <v>滕红林</v>
          </cell>
          <cell r="U545">
            <v>19607</v>
          </cell>
          <cell r="V545">
            <v>13587688135</v>
          </cell>
          <cell r="W545" t="str">
            <v>骨外科</v>
          </cell>
          <cell r="X545" t="str">
            <v>规培研究生</v>
          </cell>
        </row>
        <row r="546">
          <cell r="F546" t="str">
            <v>7AO338</v>
          </cell>
          <cell r="G546">
            <v>-17528</v>
          </cell>
          <cell r="H546" t="str">
            <v>YWJ10</v>
          </cell>
          <cell r="I546" t="str">
            <v>Y602</v>
          </cell>
          <cell r="J546" t="str">
            <v>332624199905110910</v>
          </cell>
          <cell r="K546" t="str">
            <v>男</v>
          </cell>
          <cell r="L546">
            <v>24</v>
          </cell>
          <cell r="M546" t="str">
            <v>19990511</v>
          </cell>
        </row>
        <row r="546">
          <cell r="O546" t="str">
            <v>骨科</v>
          </cell>
          <cell r="P546" t="str">
            <v>骨科</v>
          </cell>
          <cell r="Q546">
            <v>13566692061</v>
          </cell>
          <cell r="R546">
            <v>3</v>
          </cell>
          <cell r="S546" t="str">
            <v>2022年</v>
          </cell>
          <cell r="T546" t="str">
            <v>滕红林</v>
          </cell>
          <cell r="U546">
            <v>19607</v>
          </cell>
          <cell r="V546">
            <v>13587688135</v>
          </cell>
          <cell r="W546" t="str">
            <v>骨外科</v>
          </cell>
          <cell r="X546" t="str">
            <v>规培研究生</v>
          </cell>
        </row>
        <row r="547">
          <cell r="F547" t="str">
            <v>7AM410</v>
          </cell>
          <cell r="G547">
            <v>-14652</v>
          </cell>
          <cell r="H547" t="str">
            <v>XDY4</v>
          </cell>
          <cell r="I547" t="str">
            <v>Y710</v>
          </cell>
          <cell r="J547" t="str">
            <v>421083199901064214</v>
          </cell>
          <cell r="K547" t="str">
            <v>男</v>
          </cell>
          <cell r="L547">
            <v>24</v>
          </cell>
          <cell r="M547" t="str">
            <v>19990106</v>
          </cell>
        </row>
        <row r="547">
          <cell r="O547" t="str">
            <v>骨科</v>
          </cell>
          <cell r="P547" t="str">
            <v>骨科</v>
          </cell>
          <cell r="Q547">
            <v>15858806675</v>
          </cell>
          <cell r="R547">
            <v>3</v>
          </cell>
          <cell r="S547" t="str">
            <v>2022年</v>
          </cell>
          <cell r="T547" t="str">
            <v>王靖</v>
          </cell>
          <cell r="U547">
            <v>5693</v>
          </cell>
          <cell r="V547">
            <v>13858859829</v>
          </cell>
          <cell r="W547" t="str">
            <v>骨科</v>
          </cell>
          <cell r="X547" t="str">
            <v>规培研究生</v>
          </cell>
        </row>
        <row r="548">
          <cell r="F548" t="str">
            <v>7AO390</v>
          </cell>
          <cell r="G548">
            <v>-17579</v>
          </cell>
          <cell r="H548" t="str">
            <v>HH23</v>
          </cell>
          <cell r="I548" t="str">
            <v>Y654</v>
          </cell>
          <cell r="J548" t="str">
            <v>330326199906096019</v>
          </cell>
          <cell r="K548" t="str">
            <v>男</v>
          </cell>
          <cell r="L548">
            <v>24</v>
          </cell>
          <cell r="M548" t="str">
            <v>19990609</v>
          </cell>
        </row>
        <row r="548">
          <cell r="O548" t="str">
            <v>核医学科</v>
          </cell>
          <cell r="P548" t="str">
            <v>核医学科</v>
          </cell>
          <cell r="Q548">
            <v>13600663964</v>
          </cell>
          <cell r="R548">
            <v>3</v>
          </cell>
          <cell r="S548" t="str">
            <v>2022年</v>
          </cell>
          <cell r="T548" t="str">
            <v>杨运俊</v>
          </cell>
          <cell r="U548">
            <v>3820</v>
          </cell>
          <cell r="V548">
            <v>13857793972</v>
          </cell>
          <cell r="W548" t="str">
            <v>放射影像学</v>
          </cell>
          <cell r="X548" t="str">
            <v>规培研究生</v>
          </cell>
        </row>
        <row r="549">
          <cell r="F549" t="str">
            <v>7AO391</v>
          </cell>
          <cell r="G549">
            <v>-17580</v>
          </cell>
          <cell r="H549" t="str">
            <v>PYS</v>
          </cell>
          <cell r="I549" t="str">
            <v>Y655</v>
          </cell>
          <cell r="J549" t="str">
            <v>430381200003085021</v>
          </cell>
          <cell r="K549" t="str">
            <v>女</v>
          </cell>
          <cell r="L549">
            <v>23</v>
          </cell>
          <cell r="M549" t="str">
            <v>20000308</v>
          </cell>
        </row>
        <row r="549">
          <cell r="O549" t="str">
            <v>核医学科</v>
          </cell>
          <cell r="P549" t="str">
            <v>核医学科</v>
          </cell>
          <cell r="Q549">
            <v>15058712952</v>
          </cell>
          <cell r="R549">
            <v>3</v>
          </cell>
          <cell r="S549" t="str">
            <v>2022年</v>
          </cell>
          <cell r="T549" t="str">
            <v>唐坤</v>
          </cell>
          <cell r="U549">
            <v>8135</v>
          </cell>
          <cell r="V549">
            <v>13777785264</v>
          </cell>
          <cell r="W549" t="str">
            <v>核医学科</v>
          </cell>
          <cell r="X549" t="str">
            <v>规培研究生</v>
          </cell>
        </row>
        <row r="550">
          <cell r="F550" t="str">
            <v>7AO280</v>
          </cell>
          <cell r="G550">
            <v>-17470</v>
          </cell>
          <cell r="H550" t="str">
            <v>LMZ6</v>
          </cell>
          <cell r="I550" t="str">
            <v>1082</v>
          </cell>
          <cell r="J550" t="str">
            <v>330127199810150012</v>
          </cell>
          <cell r="K550" t="str">
            <v>男</v>
          </cell>
          <cell r="L550">
            <v>25</v>
          </cell>
          <cell r="M550" t="str">
            <v>19981015</v>
          </cell>
        </row>
        <row r="550">
          <cell r="O550" t="str">
            <v>急诊科</v>
          </cell>
          <cell r="P550" t="str">
            <v>急诊科</v>
          </cell>
          <cell r="Q550">
            <v>15868721661</v>
          </cell>
          <cell r="R550">
            <v>3</v>
          </cell>
          <cell r="S550" t="str">
            <v>2022年</v>
          </cell>
          <cell r="T550" t="str">
            <v>洪广亮</v>
          </cell>
          <cell r="U550">
            <v>2670</v>
          </cell>
          <cell r="V550">
            <v>13819710847</v>
          </cell>
          <cell r="W550" t="str">
            <v>急诊医学</v>
          </cell>
          <cell r="X550" t="str">
            <v>规培研究生</v>
          </cell>
        </row>
        <row r="551">
          <cell r="F551" t="str">
            <v>7AO281</v>
          </cell>
          <cell r="G551">
            <v>-17471</v>
          </cell>
          <cell r="H551" t="str">
            <v>LTT27</v>
          </cell>
          <cell r="I551" t="str">
            <v>1083</v>
          </cell>
          <cell r="J551" t="str">
            <v>330329199910056342</v>
          </cell>
          <cell r="K551" t="str">
            <v>女</v>
          </cell>
          <cell r="L551">
            <v>24</v>
          </cell>
          <cell r="M551" t="str">
            <v>19991005</v>
          </cell>
        </row>
        <row r="551">
          <cell r="O551" t="str">
            <v>急诊科</v>
          </cell>
          <cell r="P551" t="str">
            <v>急诊科</v>
          </cell>
          <cell r="Q551">
            <v>13587633768</v>
          </cell>
          <cell r="R551">
            <v>3</v>
          </cell>
          <cell r="S551" t="str">
            <v>2022年</v>
          </cell>
          <cell r="T551" t="str">
            <v>洪广亮</v>
          </cell>
          <cell r="U551">
            <v>2670</v>
          </cell>
          <cell r="V551">
            <v>13819710847</v>
          </cell>
          <cell r="W551" t="str">
            <v>急诊医学</v>
          </cell>
          <cell r="X551" t="str">
            <v>规培研究生</v>
          </cell>
        </row>
        <row r="552">
          <cell r="F552" t="str">
            <v>7AO282</v>
          </cell>
          <cell r="G552">
            <v>-17472</v>
          </cell>
          <cell r="H552" t="str">
            <v>PK4</v>
          </cell>
          <cell r="I552" t="str">
            <v>1084</v>
          </cell>
          <cell r="J552" t="str">
            <v>362321199904188310</v>
          </cell>
          <cell r="K552" t="str">
            <v>男</v>
          </cell>
          <cell r="L552">
            <v>24</v>
          </cell>
          <cell r="M552" t="str">
            <v>19990418</v>
          </cell>
        </row>
        <row r="552">
          <cell r="O552" t="str">
            <v>急诊科</v>
          </cell>
          <cell r="P552" t="str">
            <v>急诊科</v>
          </cell>
          <cell r="Q552">
            <v>18979345851</v>
          </cell>
          <cell r="R552">
            <v>3</v>
          </cell>
          <cell r="S552" t="str">
            <v>2022年</v>
          </cell>
          <cell r="T552" t="str">
            <v>赵光举</v>
          </cell>
          <cell r="U552">
            <v>7283</v>
          </cell>
          <cell r="V552">
            <v>13819740236</v>
          </cell>
          <cell r="W552" t="str">
            <v>急诊医学</v>
          </cell>
          <cell r="X552" t="str">
            <v>规培研究生</v>
          </cell>
        </row>
        <row r="553">
          <cell r="F553" t="str">
            <v>7AO283</v>
          </cell>
          <cell r="G553">
            <v>-17473</v>
          </cell>
          <cell r="H553" t="str">
            <v>TH4</v>
          </cell>
          <cell r="I553" t="str">
            <v>1085</v>
          </cell>
          <cell r="J553" t="str">
            <v>320821199803085716</v>
          </cell>
          <cell r="K553" t="str">
            <v>男</v>
          </cell>
          <cell r="L553">
            <v>25</v>
          </cell>
          <cell r="M553" t="str">
            <v>19980308</v>
          </cell>
        </row>
        <row r="553">
          <cell r="O553" t="str">
            <v>急诊科</v>
          </cell>
          <cell r="P553" t="str">
            <v>急诊科</v>
          </cell>
          <cell r="Q553">
            <v>15868097577</v>
          </cell>
          <cell r="R553">
            <v>3</v>
          </cell>
          <cell r="S553" t="str">
            <v>2022年</v>
          </cell>
          <cell r="T553" t="str">
            <v>卢中秋</v>
          </cell>
          <cell r="U553">
            <v>18903</v>
          </cell>
          <cell r="V553">
            <v>13957759958</v>
          </cell>
          <cell r="W553" t="str">
            <v>急诊医学</v>
          </cell>
          <cell r="X553" t="str">
            <v>规培研究生</v>
          </cell>
        </row>
        <row r="554">
          <cell r="F554" t="str">
            <v>7AO284</v>
          </cell>
          <cell r="G554">
            <v>-17474</v>
          </cell>
          <cell r="H554" t="str">
            <v>YY27</v>
          </cell>
          <cell r="I554" t="str">
            <v>1110</v>
          </cell>
          <cell r="J554" t="str">
            <v>332522199906120012</v>
          </cell>
          <cell r="K554" t="str">
            <v>男</v>
          </cell>
          <cell r="L554">
            <v>24</v>
          </cell>
          <cell r="M554" t="str">
            <v>19990612</v>
          </cell>
        </row>
        <row r="554">
          <cell r="O554" t="str">
            <v>急诊科</v>
          </cell>
          <cell r="P554" t="str">
            <v>急诊科</v>
          </cell>
          <cell r="Q554">
            <v>13736723628</v>
          </cell>
          <cell r="R554">
            <v>3</v>
          </cell>
          <cell r="S554" t="str">
            <v>2022年</v>
          </cell>
          <cell r="T554" t="str">
            <v>赵光举</v>
          </cell>
          <cell r="U554">
            <v>7283</v>
          </cell>
          <cell r="V554">
            <v>13819740236</v>
          </cell>
          <cell r="W554" t="str">
            <v>急诊医学</v>
          </cell>
          <cell r="X554" t="str">
            <v>规培研究生</v>
          </cell>
        </row>
        <row r="555">
          <cell r="F555" t="str">
            <v>7AO285</v>
          </cell>
          <cell r="G555">
            <v>-17475</v>
          </cell>
          <cell r="H555" t="str">
            <v>YHH4</v>
          </cell>
          <cell r="I555" t="str">
            <v>1123</v>
          </cell>
          <cell r="J555" t="str">
            <v>330624199809091674</v>
          </cell>
          <cell r="K555" t="str">
            <v>男</v>
          </cell>
          <cell r="L555">
            <v>25</v>
          </cell>
          <cell r="M555" t="str">
            <v>19980909</v>
          </cell>
        </row>
        <row r="555">
          <cell r="O555" t="str">
            <v>急诊科</v>
          </cell>
          <cell r="P555" t="str">
            <v>急诊科</v>
          </cell>
          <cell r="Q555">
            <v>18267855728</v>
          </cell>
          <cell r="R555">
            <v>3</v>
          </cell>
          <cell r="S555" t="str">
            <v>2022年</v>
          </cell>
          <cell r="T555" t="str">
            <v>卢中秋</v>
          </cell>
          <cell r="U555">
            <v>18903</v>
          </cell>
          <cell r="V555">
            <v>13957759958</v>
          </cell>
          <cell r="W555" t="str">
            <v>急诊医学</v>
          </cell>
          <cell r="X555" t="str">
            <v>规培研究生</v>
          </cell>
        </row>
        <row r="556">
          <cell r="F556" t="str">
            <v>7AO370</v>
          </cell>
          <cell r="G556">
            <v>-17559</v>
          </cell>
          <cell r="H556" t="str">
            <v>CSH6</v>
          </cell>
          <cell r="I556" t="str">
            <v>Y634</v>
          </cell>
          <cell r="J556" t="str">
            <v>610302199908260026</v>
          </cell>
          <cell r="K556" t="str">
            <v>女</v>
          </cell>
          <cell r="L556">
            <v>24</v>
          </cell>
          <cell r="M556" t="str">
            <v>19990826</v>
          </cell>
        </row>
        <row r="556">
          <cell r="O556" t="str">
            <v>检验医学科</v>
          </cell>
          <cell r="P556" t="str">
            <v>检验医学科</v>
          </cell>
          <cell r="Q556">
            <v>18091726299</v>
          </cell>
          <cell r="R556">
            <v>3</v>
          </cell>
          <cell r="S556" t="str">
            <v>2022年</v>
          </cell>
          <cell r="T556" t="str">
            <v>王瑜敏</v>
          </cell>
          <cell r="U556">
            <v>1637</v>
          </cell>
          <cell r="V556">
            <v>13857798833</v>
          </cell>
          <cell r="W556" t="str">
            <v>临床检验诊断学医疗技能训练与研究</v>
          </cell>
          <cell r="X556" t="str">
            <v>规培研究生</v>
          </cell>
        </row>
        <row r="557">
          <cell r="F557" t="str">
            <v>7AO371</v>
          </cell>
          <cell r="G557">
            <v>-17560</v>
          </cell>
          <cell r="H557" t="str">
            <v>FQX</v>
          </cell>
          <cell r="I557" t="str">
            <v>Y635</v>
          </cell>
          <cell r="J557" t="str">
            <v>330602199810013544</v>
          </cell>
          <cell r="K557" t="str">
            <v>女</v>
          </cell>
          <cell r="L557">
            <v>25</v>
          </cell>
          <cell r="M557" t="str">
            <v>19981001</v>
          </cell>
        </row>
        <row r="557">
          <cell r="O557" t="str">
            <v>检验医学科</v>
          </cell>
          <cell r="P557" t="str">
            <v>检验医学科</v>
          </cell>
          <cell r="Q557">
            <v>15258511205</v>
          </cell>
          <cell r="R557">
            <v>3</v>
          </cell>
          <cell r="S557" t="str">
            <v>2022年</v>
          </cell>
          <cell r="T557" t="str">
            <v>周铁丽</v>
          </cell>
          <cell r="U557">
            <v>18935</v>
          </cell>
          <cell r="V557">
            <v>13957745093</v>
          </cell>
          <cell r="W557" t="str">
            <v>临床检验诊断学医疗技能训练与研究</v>
          </cell>
          <cell r="X557" t="str">
            <v>规培研究生</v>
          </cell>
        </row>
        <row r="558">
          <cell r="F558" t="str">
            <v>7AO372</v>
          </cell>
          <cell r="G558">
            <v>-17561</v>
          </cell>
          <cell r="H558" t="str">
            <v>GYY8</v>
          </cell>
          <cell r="I558" t="str">
            <v>Y636</v>
          </cell>
          <cell r="J558" t="str">
            <v>610624199609294220</v>
          </cell>
          <cell r="K558" t="str">
            <v>女</v>
          </cell>
          <cell r="L558">
            <v>27</v>
          </cell>
          <cell r="M558" t="str">
            <v>19960929</v>
          </cell>
        </row>
        <row r="558">
          <cell r="O558" t="str">
            <v>检验医学科</v>
          </cell>
          <cell r="P558" t="str">
            <v>检验医学科</v>
          </cell>
          <cell r="Q558">
            <v>18712901138</v>
          </cell>
          <cell r="R558">
            <v>3</v>
          </cell>
          <cell r="S558" t="str">
            <v>2022年</v>
          </cell>
          <cell r="T558" t="str">
            <v>陆红</v>
          </cell>
          <cell r="U558">
            <v>3829</v>
          </cell>
          <cell r="V558">
            <v>13566204645</v>
          </cell>
          <cell r="W558" t="str">
            <v>临床检验诊断学医疗技能训练与研究</v>
          </cell>
          <cell r="X558" t="str">
            <v>规培研究生</v>
          </cell>
        </row>
        <row r="559">
          <cell r="F559" t="str">
            <v>7AO373</v>
          </cell>
          <cell r="G559">
            <v>-17562</v>
          </cell>
          <cell r="H559" t="str">
            <v>LSC4</v>
          </cell>
          <cell r="I559" t="str">
            <v>Y637</v>
          </cell>
          <cell r="J559" t="str">
            <v>320311199912266129</v>
          </cell>
          <cell r="K559" t="str">
            <v>女</v>
          </cell>
          <cell r="L559">
            <v>24</v>
          </cell>
          <cell r="M559" t="str">
            <v>19991226</v>
          </cell>
        </row>
        <row r="559">
          <cell r="O559" t="str">
            <v>检验医学科</v>
          </cell>
          <cell r="P559" t="str">
            <v>检验医学科</v>
          </cell>
          <cell r="Q559">
            <v>17851180697</v>
          </cell>
          <cell r="R559">
            <v>3</v>
          </cell>
          <cell r="S559" t="str">
            <v>2022年</v>
          </cell>
          <cell r="T559" t="str">
            <v>周铁丽</v>
          </cell>
          <cell r="U559">
            <v>18935</v>
          </cell>
          <cell r="V559">
            <v>13957745093</v>
          </cell>
          <cell r="W559" t="str">
            <v>临床检验诊断学医疗技能训练与研究</v>
          </cell>
          <cell r="X559" t="str">
            <v>规培研究生</v>
          </cell>
        </row>
        <row r="560">
          <cell r="F560" t="str">
            <v>7AO374</v>
          </cell>
          <cell r="G560">
            <v>-17563</v>
          </cell>
          <cell r="H560" t="str">
            <v>CLN3</v>
          </cell>
          <cell r="I560" t="str">
            <v>Y638</v>
          </cell>
          <cell r="J560" t="str">
            <v>371202199903200038</v>
          </cell>
          <cell r="K560" t="str">
            <v>男</v>
          </cell>
          <cell r="L560">
            <v>24</v>
          </cell>
          <cell r="M560" t="str">
            <v>19990320</v>
          </cell>
        </row>
        <row r="560">
          <cell r="O560" t="str">
            <v>检验医学科</v>
          </cell>
          <cell r="P560" t="str">
            <v>检验医学科</v>
          </cell>
          <cell r="Q560">
            <v>17861523225</v>
          </cell>
          <cell r="R560">
            <v>3</v>
          </cell>
          <cell r="S560" t="str">
            <v>2022年</v>
          </cell>
          <cell r="T560" t="str">
            <v>王瑜敏</v>
          </cell>
          <cell r="U560">
            <v>1637</v>
          </cell>
          <cell r="V560">
            <v>13857798833</v>
          </cell>
          <cell r="W560" t="str">
            <v>临床检验诊断学医疗技能训练与研究</v>
          </cell>
          <cell r="X560" t="str">
            <v>规培研究生</v>
          </cell>
        </row>
        <row r="561">
          <cell r="F561" t="str">
            <v>7AO375</v>
          </cell>
          <cell r="G561">
            <v>-17564</v>
          </cell>
          <cell r="H561" t="str">
            <v>SDY1</v>
          </cell>
          <cell r="I561" t="str">
            <v>Y639</v>
          </cell>
          <cell r="J561" t="str">
            <v>110102199702190422</v>
          </cell>
          <cell r="K561" t="str">
            <v>女</v>
          </cell>
          <cell r="L561">
            <v>26</v>
          </cell>
          <cell r="M561" t="str">
            <v>19970219</v>
          </cell>
        </row>
        <row r="561">
          <cell r="O561" t="str">
            <v>检验医学科</v>
          </cell>
          <cell r="P561" t="str">
            <v>检验医学科</v>
          </cell>
          <cell r="Q561">
            <v>15901587709</v>
          </cell>
          <cell r="R561">
            <v>3</v>
          </cell>
          <cell r="S561" t="str">
            <v>2022年</v>
          </cell>
          <cell r="T561" t="str">
            <v>朱丽青</v>
          </cell>
          <cell r="U561">
            <v>1675</v>
          </cell>
          <cell r="V561">
            <v>13858885821</v>
          </cell>
          <cell r="W561" t="str">
            <v>临床检验诊断学医疗技能训练与研究</v>
          </cell>
          <cell r="X561" t="str">
            <v>规培研究生</v>
          </cell>
        </row>
        <row r="562">
          <cell r="F562" t="str">
            <v>7AO376</v>
          </cell>
          <cell r="G562">
            <v>-17565</v>
          </cell>
          <cell r="H562" t="str">
            <v>WMZ4</v>
          </cell>
          <cell r="I562" t="str">
            <v>Y640</v>
          </cell>
          <cell r="J562" t="str">
            <v>530328199610261820</v>
          </cell>
          <cell r="K562" t="str">
            <v>女</v>
          </cell>
          <cell r="L562">
            <v>27</v>
          </cell>
          <cell r="M562" t="str">
            <v>19961026</v>
          </cell>
        </row>
        <row r="562">
          <cell r="O562" t="str">
            <v>检验医学科</v>
          </cell>
          <cell r="P562" t="str">
            <v>检验医学科</v>
          </cell>
          <cell r="Q562">
            <v>15397325303</v>
          </cell>
          <cell r="R562">
            <v>3</v>
          </cell>
          <cell r="S562" t="str">
            <v>2022年</v>
          </cell>
          <cell r="T562" t="str">
            <v>杨丽红</v>
          </cell>
          <cell r="U562">
            <v>989</v>
          </cell>
          <cell r="V562">
            <v>13706660969</v>
          </cell>
          <cell r="W562" t="str">
            <v>临床检验诊断学医疗技能训练与研究</v>
          </cell>
          <cell r="X562" t="str">
            <v>规培研究生</v>
          </cell>
        </row>
        <row r="563">
          <cell r="F563" t="str">
            <v>7AO377</v>
          </cell>
          <cell r="G563">
            <v>-17566</v>
          </cell>
          <cell r="H563" t="str">
            <v>YLY12</v>
          </cell>
          <cell r="I563" t="str">
            <v>Y641</v>
          </cell>
          <cell r="J563" t="str">
            <v>350924199803190049</v>
          </cell>
          <cell r="K563" t="str">
            <v>女</v>
          </cell>
          <cell r="L563">
            <v>25</v>
          </cell>
          <cell r="M563" t="str">
            <v>19980319</v>
          </cell>
        </row>
        <row r="563">
          <cell r="O563" t="str">
            <v>检验医学科</v>
          </cell>
          <cell r="P563" t="str">
            <v>检验医学科</v>
          </cell>
          <cell r="Q563">
            <v>18257752786</v>
          </cell>
          <cell r="R563">
            <v>3</v>
          </cell>
          <cell r="S563" t="str">
            <v>2022年</v>
          </cell>
          <cell r="T563" t="str">
            <v>王明山</v>
          </cell>
          <cell r="U563">
            <v>18212</v>
          </cell>
          <cell r="V563">
            <v>13806895011</v>
          </cell>
          <cell r="W563" t="str">
            <v>临床检验诊断学医疗技能训练与研究</v>
          </cell>
          <cell r="X563" t="str">
            <v>规培研究生</v>
          </cell>
        </row>
        <row r="564">
          <cell r="F564" t="str">
            <v>7AO378</v>
          </cell>
          <cell r="G564">
            <v>-17567</v>
          </cell>
          <cell r="H564" t="str">
            <v>ZY117</v>
          </cell>
          <cell r="I564" t="str">
            <v>Y642</v>
          </cell>
          <cell r="J564" t="str">
            <v>620403199304300027</v>
          </cell>
          <cell r="K564" t="str">
            <v>女</v>
          </cell>
          <cell r="L564">
            <v>30</v>
          </cell>
          <cell r="M564" t="str">
            <v>19930430</v>
          </cell>
        </row>
        <row r="564">
          <cell r="O564" t="str">
            <v>检验医学科</v>
          </cell>
          <cell r="P564" t="str">
            <v>检验医学科</v>
          </cell>
          <cell r="Q564">
            <v>18267855632</v>
          </cell>
          <cell r="R564">
            <v>3</v>
          </cell>
          <cell r="S564" t="str">
            <v>2022年</v>
          </cell>
          <cell r="T564" t="str">
            <v>周铁丽</v>
          </cell>
          <cell r="U564">
            <v>18935</v>
          </cell>
          <cell r="V564">
            <v>13957745093</v>
          </cell>
          <cell r="W564" t="str">
            <v>临床检验诊断学医疗技能训练与研究</v>
          </cell>
          <cell r="X564" t="str">
            <v>规培研究生</v>
          </cell>
        </row>
        <row r="565">
          <cell r="F565" t="str">
            <v>7AO277</v>
          </cell>
          <cell r="G565">
            <v>-17467</v>
          </cell>
          <cell r="H565" t="str">
            <v>LHL13</v>
          </cell>
          <cell r="I565" t="str">
            <v>1079</v>
          </cell>
          <cell r="J565" t="str">
            <v>411521199808060047</v>
          </cell>
          <cell r="K565" t="str">
            <v>女</v>
          </cell>
          <cell r="L565">
            <v>25</v>
          </cell>
          <cell r="M565" t="str">
            <v>19980806</v>
          </cell>
        </row>
        <row r="565">
          <cell r="O565" t="str">
            <v>精神科</v>
          </cell>
          <cell r="P565" t="str">
            <v>精神科</v>
          </cell>
          <cell r="Q565">
            <v>15637626385</v>
          </cell>
          <cell r="R565">
            <v>3</v>
          </cell>
          <cell r="S565" t="str">
            <v>2022年</v>
          </cell>
          <cell r="T565" t="str">
            <v>杨闯</v>
          </cell>
          <cell r="U565">
            <v>4519</v>
          </cell>
          <cell r="V565">
            <v>13857752070</v>
          </cell>
          <cell r="W565" t="str">
            <v>精神卫生科</v>
          </cell>
          <cell r="X565" t="str">
            <v>规培研究生</v>
          </cell>
        </row>
        <row r="566">
          <cell r="F566" t="str">
            <v>7AO448</v>
          </cell>
          <cell r="G566">
            <v>-16744</v>
          </cell>
          <cell r="H566" t="str">
            <v>JRL</v>
          </cell>
          <cell r="I566" t="str">
            <v>Y716</v>
          </cell>
          <cell r="J566" t="str">
            <v>33072119990101482X</v>
          </cell>
          <cell r="K566" t="str">
            <v>女</v>
          </cell>
          <cell r="L566">
            <v>24</v>
          </cell>
          <cell r="M566" t="str">
            <v>19990101</v>
          </cell>
        </row>
        <row r="566">
          <cell r="O566" t="str">
            <v>精神科</v>
          </cell>
          <cell r="P566" t="str">
            <v>精神科</v>
          </cell>
          <cell r="Q566">
            <v>18267830208</v>
          </cell>
          <cell r="R566">
            <v>3</v>
          </cell>
          <cell r="S566" t="str">
            <v>2022年</v>
          </cell>
          <cell r="T566" t="str">
            <v>杨闯</v>
          </cell>
          <cell r="U566">
            <v>4519</v>
          </cell>
          <cell r="V566">
            <v>13857752070</v>
          </cell>
          <cell r="W566" t="str">
            <v>精神科</v>
          </cell>
          <cell r="X566" t="str">
            <v>规培研究生</v>
          </cell>
        </row>
        <row r="567">
          <cell r="F567" t="str">
            <v>7AO445</v>
          </cell>
          <cell r="G567">
            <v>-16741</v>
          </cell>
          <cell r="H567" t="str">
            <v>LY110</v>
          </cell>
          <cell r="I567" t="str">
            <v>Y713</v>
          </cell>
          <cell r="J567" t="str">
            <v>37030219981021112X</v>
          </cell>
          <cell r="K567" t="str">
            <v>女</v>
          </cell>
          <cell r="L567">
            <v>25</v>
          </cell>
          <cell r="M567" t="str">
            <v>19981021</v>
          </cell>
        </row>
        <row r="567">
          <cell r="O567" t="str">
            <v>精神科</v>
          </cell>
          <cell r="P567" t="str">
            <v>精神科</v>
          </cell>
          <cell r="Q567">
            <v>15169361974</v>
          </cell>
          <cell r="R567">
            <v>3</v>
          </cell>
          <cell r="S567" t="str">
            <v>2022年</v>
          </cell>
          <cell r="T567" t="str">
            <v>赵可</v>
          </cell>
        </row>
        <row r="567">
          <cell r="W567" t="str">
            <v>精神科</v>
          </cell>
          <cell r="X567" t="str">
            <v>规培研究生</v>
          </cell>
        </row>
        <row r="568">
          <cell r="F568" t="str">
            <v>7AO449</v>
          </cell>
          <cell r="G568">
            <v>-16745</v>
          </cell>
          <cell r="H568" t="str">
            <v>MJC3</v>
          </cell>
          <cell r="I568" t="str">
            <v>Y717</v>
          </cell>
          <cell r="J568" t="str">
            <v>420621199801032234</v>
          </cell>
          <cell r="K568" t="str">
            <v>男</v>
          </cell>
          <cell r="L568">
            <v>25</v>
          </cell>
          <cell r="M568" t="str">
            <v>19980103</v>
          </cell>
        </row>
        <row r="568">
          <cell r="O568" t="str">
            <v>精神科</v>
          </cell>
          <cell r="P568" t="str">
            <v>精神科</v>
          </cell>
          <cell r="Q568">
            <v>15504590520</v>
          </cell>
          <cell r="R568">
            <v>3</v>
          </cell>
          <cell r="S568" t="str">
            <v>2022年</v>
          </cell>
          <cell r="T568" t="str">
            <v>潘景业</v>
          </cell>
          <cell r="U568">
            <v>19001</v>
          </cell>
          <cell r="V568">
            <v>13566289666</v>
          </cell>
          <cell r="W568" t="str">
            <v>重症医学</v>
          </cell>
          <cell r="X568" t="str">
            <v>规培研究生</v>
          </cell>
        </row>
        <row r="569">
          <cell r="F569" t="str">
            <v>7AO447</v>
          </cell>
          <cell r="G569">
            <v>-16743</v>
          </cell>
          <cell r="H569" t="str">
            <v>ZMJ11</v>
          </cell>
          <cell r="I569" t="str">
            <v>Y715</v>
          </cell>
          <cell r="J569" t="str">
            <v>330903199810302517</v>
          </cell>
          <cell r="K569" t="str">
            <v>男</v>
          </cell>
          <cell r="L569">
            <v>25</v>
          </cell>
          <cell r="M569" t="str">
            <v>19981030</v>
          </cell>
        </row>
        <row r="569">
          <cell r="O569" t="str">
            <v>精神科</v>
          </cell>
          <cell r="P569" t="str">
            <v>精神科</v>
          </cell>
          <cell r="Q569">
            <v>18268710604</v>
          </cell>
          <cell r="R569">
            <v>3</v>
          </cell>
          <cell r="S569" t="str">
            <v>2022年</v>
          </cell>
          <cell r="T569" t="str">
            <v>杨闯</v>
          </cell>
          <cell r="U569">
            <v>4519</v>
          </cell>
          <cell r="V569">
            <v>13857752070</v>
          </cell>
          <cell r="W569" t="str">
            <v>精神科</v>
          </cell>
          <cell r="X569" t="str">
            <v>规培研究生</v>
          </cell>
        </row>
        <row r="570">
          <cell r="F570" t="str">
            <v>7AO446</v>
          </cell>
          <cell r="G570">
            <v>-16742</v>
          </cell>
          <cell r="H570" t="str">
            <v>ZGM1</v>
          </cell>
          <cell r="I570" t="str">
            <v>Y714</v>
          </cell>
          <cell r="J570" t="str">
            <v>33900519990513532X</v>
          </cell>
          <cell r="K570" t="str">
            <v>女</v>
          </cell>
          <cell r="L570">
            <v>24</v>
          </cell>
          <cell r="M570" t="str">
            <v>19990513</v>
          </cell>
        </row>
        <row r="570">
          <cell r="O570" t="str">
            <v>精神科</v>
          </cell>
          <cell r="P570" t="str">
            <v>精神科</v>
          </cell>
          <cell r="Q570">
            <v>18758135540</v>
          </cell>
          <cell r="R570">
            <v>3</v>
          </cell>
          <cell r="S570" t="str">
            <v>2022年</v>
          </cell>
          <cell r="T570" t="str">
            <v>赵可</v>
          </cell>
        </row>
        <row r="570">
          <cell r="W570" t="str">
            <v>精神科</v>
          </cell>
          <cell r="X570" t="str">
            <v>规培研究生</v>
          </cell>
        </row>
        <row r="571">
          <cell r="F571" t="str">
            <v>7AO289</v>
          </cell>
          <cell r="G571">
            <v>-17479</v>
          </cell>
          <cell r="H571" t="str">
            <v>HCQ4</v>
          </cell>
          <cell r="I571" t="str">
            <v>Y553</v>
          </cell>
          <cell r="J571" t="str">
            <v>440921199912131227</v>
          </cell>
          <cell r="K571" t="str">
            <v>女</v>
          </cell>
          <cell r="L571">
            <v>24</v>
          </cell>
          <cell r="M571" t="str">
            <v>19991213</v>
          </cell>
        </row>
        <row r="571">
          <cell r="O571" t="str">
            <v>康复医学科</v>
          </cell>
          <cell r="P571" t="str">
            <v>康复医学科</v>
          </cell>
          <cell r="Q571">
            <v>13049190908</v>
          </cell>
          <cell r="R571">
            <v>3</v>
          </cell>
          <cell r="S571" t="str">
            <v>2022年</v>
          </cell>
          <cell r="T571" t="str">
            <v>叶天申</v>
          </cell>
          <cell r="U571">
            <v>18932</v>
          </cell>
          <cell r="V571">
            <v>13706660570</v>
          </cell>
          <cell r="W571" t="str">
            <v>针推理疗科</v>
          </cell>
          <cell r="X571" t="str">
            <v>规培研究生</v>
          </cell>
        </row>
        <row r="572">
          <cell r="F572" t="str">
            <v>7AO290</v>
          </cell>
          <cell r="G572">
            <v>-17480</v>
          </cell>
          <cell r="H572" t="str">
            <v>PSC</v>
          </cell>
          <cell r="I572" t="str">
            <v>Y554</v>
          </cell>
          <cell r="J572" t="str">
            <v>330304199907051527</v>
          </cell>
          <cell r="K572" t="str">
            <v>女</v>
          </cell>
          <cell r="L572">
            <v>24</v>
          </cell>
          <cell r="M572" t="str">
            <v>19990705</v>
          </cell>
        </row>
        <row r="572">
          <cell r="O572" t="str">
            <v>康复医学科</v>
          </cell>
          <cell r="P572" t="str">
            <v>康复医学科</v>
          </cell>
          <cell r="Q572">
            <v>18757790705</v>
          </cell>
          <cell r="R572">
            <v>3</v>
          </cell>
          <cell r="S572" t="str">
            <v>2022年</v>
          </cell>
          <cell r="T572" t="str">
            <v>谢文霞</v>
          </cell>
          <cell r="U572">
            <v>19127</v>
          </cell>
          <cell r="V572">
            <v>13868653068</v>
          </cell>
          <cell r="W572" t="str">
            <v>针推理疗科</v>
          </cell>
          <cell r="X572" t="str">
            <v>规培研究生</v>
          </cell>
        </row>
        <row r="573">
          <cell r="F573" t="str">
            <v>7AO291</v>
          </cell>
          <cell r="G573">
            <v>-17481</v>
          </cell>
          <cell r="H573" t="str">
            <v>WWQ4</v>
          </cell>
          <cell r="I573" t="str">
            <v>Y555</v>
          </cell>
          <cell r="J573" t="str">
            <v>142303199808173617</v>
          </cell>
          <cell r="K573" t="str">
            <v>男</v>
          </cell>
          <cell r="L573">
            <v>25</v>
          </cell>
          <cell r="M573" t="str">
            <v>19980817</v>
          </cell>
        </row>
        <row r="573">
          <cell r="O573" t="str">
            <v>康复医学科</v>
          </cell>
          <cell r="P573" t="str">
            <v>康复医学科</v>
          </cell>
          <cell r="Q573">
            <v>15235878653</v>
          </cell>
          <cell r="R573">
            <v>3</v>
          </cell>
          <cell r="S573" t="str">
            <v>2022年</v>
          </cell>
          <cell r="T573" t="str">
            <v>李海燕1</v>
          </cell>
          <cell r="U573">
            <v>19542</v>
          </cell>
          <cell r="V573">
            <v>13906631537</v>
          </cell>
          <cell r="W573" t="e">
            <v>#N/A</v>
          </cell>
          <cell r="X573" t="str">
            <v>规培研究生</v>
          </cell>
        </row>
        <row r="574">
          <cell r="F574" t="str">
            <v>7AO292</v>
          </cell>
          <cell r="G574">
            <v>-17482</v>
          </cell>
          <cell r="H574" t="str">
            <v>XNN1</v>
          </cell>
          <cell r="I574" t="str">
            <v>Y556</v>
          </cell>
          <cell r="J574" t="str">
            <v>330681199711226267</v>
          </cell>
          <cell r="K574" t="str">
            <v>女</v>
          </cell>
          <cell r="L574">
            <v>26</v>
          </cell>
          <cell r="M574" t="str">
            <v>19971122</v>
          </cell>
        </row>
        <row r="574">
          <cell r="O574" t="str">
            <v>康复医学科</v>
          </cell>
          <cell r="P574" t="str">
            <v>康复医学科</v>
          </cell>
          <cell r="Q574">
            <v>15397353769</v>
          </cell>
          <cell r="R574">
            <v>3</v>
          </cell>
          <cell r="S574" t="str">
            <v>2022年</v>
          </cell>
          <cell r="T574" t="str">
            <v>张纯武</v>
          </cell>
          <cell r="U574">
            <v>19439</v>
          </cell>
          <cell r="V574">
            <v>13957776681</v>
          </cell>
          <cell r="W574" t="str">
            <v>党政综合办公室</v>
          </cell>
          <cell r="X574" t="str">
            <v>规培研究生</v>
          </cell>
        </row>
        <row r="575">
          <cell r="F575" t="str">
            <v>7AO293</v>
          </cell>
          <cell r="G575">
            <v>-17483</v>
          </cell>
          <cell r="H575" t="str">
            <v>YYQ13</v>
          </cell>
          <cell r="I575" t="str">
            <v>Y557</v>
          </cell>
          <cell r="J575" t="str">
            <v>320623199810146267</v>
          </cell>
          <cell r="K575" t="str">
            <v>女</v>
          </cell>
          <cell r="L575">
            <v>25</v>
          </cell>
          <cell r="M575" t="str">
            <v>19981014</v>
          </cell>
        </row>
        <row r="575">
          <cell r="O575" t="str">
            <v>康复医学科</v>
          </cell>
          <cell r="P575" t="str">
            <v>康复医学科</v>
          </cell>
          <cell r="Q575">
            <v>15106132616</v>
          </cell>
          <cell r="R575">
            <v>3</v>
          </cell>
          <cell r="S575" t="str">
            <v>2022年</v>
          </cell>
          <cell r="T575" t="str">
            <v>周成业</v>
          </cell>
          <cell r="U575">
            <v>18601</v>
          </cell>
          <cell r="V575">
            <v>13857711616</v>
          </cell>
          <cell r="W575" t="str">
            <v>康复科</v>
          </cell>
          <cell r="X575" t="str">
            <v>规培研究生</v>
          </cell>
        </row>
        <row r="576">
          <cell r="F576" t="str">
            <v>7AO294</v>
          </cell>
          <cell r="G576">
            <v>-17484</v>
          </cell>
          <cell r="H576" t="str">
            <v>YXX23</v>
          </cell>
          <cell r="I576" t="str">
            <v>Y558</v>
          </cell>
          <cell r="J576" t="str">
            <v>33028219971108112X</v>
          </cell>
          <cell r="K576" t="str">
            <v>女</v>
          </cell>
          <cell r="L576">
            <v>26</v>
          </cell>
          <cell r="M576" t="str">
            <v>19971108</v>
          </cell>
        </row>
        <row r="576">
          <cell r="O576" t="str">
            <v>康复医学科</v>
          </cell>
          <cell r="P576" t="str">
            <v>康复医学科</v>
          </cell>
          <cell r="Q576">
            <v>15397355773</v>
          </cell>
          <cell r="R576">
            <v>3</v>
          </cell>
          <cell r="S576" t="str">
            <v>2022年</v>
          </cell>
          <cell r="T576" t="str">
            <v>叶天申</v>
          </cell>
          <cell r="U576">
            <v>18932</v>
          </cell>
          <cell r="V576">
            <v>13706660570</v>
          </cell>
          <cell r="W576" t="str">
            <v>针推理疗科</v>
          </cell>
          <cell r="X576" t="str">
            <v>规培研究生</v>
          </cell>
        </row>
        <row r="577">
          <cell r="F577" t="str">
            <v>7AO392</v>
          </cell>
          <cell r="G577">
            <v>-17581</v>
          </cell>
          <cell r="H577" t="str">
            <v>HLF7</v>
          </cell>
          <cell r="I577" t="str">
            <v>Y656</v>
          </cell>
          <cell r="J577" t="str">
            <v>330381199512275916</v>
          </cell>
          <cell r="K577" t="str">
            <v>男</v>
          </cell>
          <cell r="L577">
            <v>28</v>
          </cell>
          <cell r="M577" t="str">
            <v>19951227</v>
          </cell>
        </row>
        <row r="577">
          <cell r="O577" t="str">
            <v>口腔全科</v>
          </cell>
          <cell r="P577" t="str">
            <v>口腔全科</v>
          </cell>
          <cell r="Q577">
            <v>18875855956</v>
          </cell>
          <cell r="R577">
            <v>3</v>
          </cell>
          <cell r="S577" t="str">
            <v>2022年</v>
          </cell>
          <cell r="T577" t="str">
            <v>丁熙</v>
          </cell>
          <cell r="U577">
            <v>1543</v>
          </cell>
          <cell r="V577">
            <v>13857707636</v>
          </cell>
          <cell r="W577" t="str">
            <v>口腔医学医疗技能训练与研究</v>
          </cell>
          <cell r="X577" t="str">
            <v>规培研究生</v>
          </cell>
        </row>
        <row r="578">
          <cell r="F578" t="str">
            <v>7AO393</v>
          </cell>
          <cell r="G578">
            <v>-17582</v>
          </cell>
          <cell r="H578" t="str">
            <v>HYJ13</v>
          </cell>
          <cell r="I578" t="str">
            <v>Y657</v>
          </cell>
          <cell r="J578" t="str">
            <v>330381199902252226</v>
          </cell>
          <cell r="K578" t="str">
            <v>女</v>
          </cell>
          <cell r="L578">
            <v>24</v>
          </cell>
          <cell r="M578" t="str">
            <v>19990225</v>
          </cell>
        </row>
        <row r="578">
          <cell r="O578" t="str">
            <v>口腔全科</v>
          </cell>
          <cell r="P578" t="str">
            <v>口腔全科</v>
          </cell>
          <cell r="Q578">
            <v>15968750878</v>
          </cell>
          <cell r="R578">
            <v>3</v>
          </cell>
          <cell r="S578" t="str">
            <v>2022年</v>
          </cell>
          <cell r="T578" t="str">
            <v>王靖虓</v>
          </cell>
          <cell r="U578">
            <v>19712</v>
          </cell>
          <cell r="V578">
            <v>13506665145</v>
          </cell>
          <cell r="W578" t="str">
            <v>口腔医学医疗技能训练与研究</v>
          </cell>
          <cell r="X578" t="str">
            <v>规培研究生</v>
          </cell>
        </row>
        <row r="579">
          <cell r="F579" t="str">
            <v>7AO394</v>
          </cell>
          <cell r="G579">
            <v>-17583</v>
          </cell>
          <cell r="H579" t="str">
            <v>YHY11</v>
          </cell>
          <cell r="I579" t="str">
            <v>Y658</v>
          </cell>
          <cell r="J579" t="str">
            <v>37080219991011122X</v>
          </cell>
          <cell r="K579" t="str">
            <v>女</v>
          </cell>
          <cell r="L579">
            <v>24</v>
          </cell>
          <cell r="M579" t="str">
            <v>19991011</v>
          </cell>
        </row>
        <row r="579">
          <cell r="O579" t="str">
            <v>口腔全科</v>
          </cell>
          <cell r="P579" t="str">
            <v>口腔全科</v>
          </cell>
          <cell r="Q579">
            <v>17862891595</v>
          </cell>
          <cell r="R579">
            <v>3</v>
          </cell>
          <cell r="S579" t="str">
            <v>2022年</v>
          </cell>
          <cell r="T579" t="str">
            <v>丁熙</v>
          </cell>
          <cell r="U579">
            <v>1543</v>
          </cell>
          <cell r="V579">
            <v>13857707636</v>
          </cell>
          <cell r="W579" t="str">
            <v>口腔医学医疗技能训练与研究</v>
          </cell>
          <cell r="X579" t="str">
            <v>规培研究生</v>
          </cell>
        </row>
        <row r="580">
          <cell r="F580" t="str">
            <v>7AO011</v>
          </cell>
          <cell r="G580">
            <v>-17202</v>
          </cell>
          <cell r="H580" t="str">
            <v>HLY19</v>
          </cell>
          <cell r="I580" t="str">
            <v>021</v>
          </cell>
          <cell r="J580" t="str">
            <v>330282199901250051</v>
          </cell>
          <cell r="K580" t="str">
            <v>男</v>
          </cell>
          <cell r="L580">
            <v>24</v>
          </cell>
          <cell r="M580" t="str">
            <v>19990125</v>
          </cell>
        </row>
        <row r="580">
          <cell r="O580" t="str">
            <v>临床病理科</v>
          </cell>
          <cell r="P580" t="str">
            <v>临床病理科</v>
          </cell>
          <cell r="Q580">
            <v>15067750728</v>
          </cell>
          <cell r="R580">
            <v>3</v>
          </cell>
          <cell r="S580" t="str">
            <v>2022年</v>
          </cell>
          <cell r="T580" t="str">
            <v>李剑敏</v>
          </cell>
          <cell r="U580">
            <v>80024</v>
          </cell>
          <cell r="V580">
            <v>13757891098</v>
          </cell>
          <cell r="W580" t="str">
            <v>病理科</v>
          </cell>
          <cell r="X580" t="str">
            <v>规培研究生</v>
          </cell>
        </row>
        <row r="581">
          <cell r="F581" t="str">
            <v>7AO368</v>
          </cell>
          <cell r="G581">
            <v>-17557</v>
          </cell>
          <cell r="H581" t="str">
            <v>WB12</v>
          </cell>
          <cell r="I581" t="str">
            <v>Y632</v>
          </cell>
          <cell r="J581" t="str">
            <v>330724199812170723</v>
          </cell>
          <cell r="K581" t="str">
            <v>女</v>
          </cell>
          <cell r="L581">
            <v>25</v>
          </cell>
          <cell r="M581" t="str">
            <v>19981217</v>
          </cell>
        </row>
        <row r="581">
          <cell r="O581" t="str">
            <v>临床病理科</v>
          </cell>
          <cell r="P581" t="str">
            <v>临床病理科</v>
          </cell>
          <cell r="Q581">
            <v>15857967025</v>
          </cell>
          <cell r="R581">
            <v>3</v>
          </cell>
          <cell r="S581" t="str">
            <v>2022年</v>
          </cell>
          <cell r="T581" t="str">
            <v>陈国荣</v>
          </cell>
          <cell r="U581">
            <v>68308</v>
          </cell>
          <cell r="V581">
            <v>13819738583</v>
          </cell>
          <cell r="W581" t="str">
            <v>病理科</v>
          </cell>
          <cell r="X581" t="str">
            <v>规培研究生</v>
          </cell>
        </row>
        <row r="582">
          <cell r="F582" t="str">
            <v>7AO369</v>
          </cell>
          <cell r="G582">
            <v>-17558</v>
          </cell>
          <cell r="H582" t="str">
            <v>WCC17</v>
          </cell>
          <cell r="I582" t="str">
            <v>Y633</v>
          </cell>
          <cell r="J582" t="str">
            <v>330326199908056862</v>
          </cell>
          <cell r="K582" t="str">
            <v>女</v>
          </cell>
          <cell r="L582">
            <v>24</v>
          </cell>
          <cell r="M582" t="str">
            <v>19990805</v>
          </cell>
        </row>
        <row r="582">
          <cell r="O582" t="str">
            <v>临床病理科</v>
          </cell>
          <cell r="P582" t="str">
            <v>临床病理科</v>
          </cell>
          <cell r="Q582">
            <v>13626579245</v>
          </cell>
          <cell r="R582">
            <v>3</v>
          </cell>
          <cell r="S582" t="str">
            <v>2022年</v>
          </cell>
          <cell r="T582" t="str">
            <v>陈国荣</v>
          </cell>
          <cell r="U582">
            <v>68308</v>
          </cell>
          <cell r="V582">
            <v>13819738583</v>
          </cell>
          <cell r="W582" t="str">
            <v>病理科</v>
          </cell>
          <cell r="X582" t="str">
            <v>规培研究生</v>
          </cell>
        </row>
        <row r="583">
          <cell r="F583" t="str">
            <v>7AO450</v>
          </cell>
          <cell r="G583">
            <v>-16746</v>
          </cell>
          <cell r="H583" t="str">
            <v>DZZ1</v>
          </cell>
          <cell r="I583" t="str">
            <v>Y718</v>
          </cell>
          <cell r="J583" t="str">
            <v>410421199805010013</v>
          </cell>
          <cell r="K583" t="str">
            <v>男</v>
          </cell>
          <cell r="L583">
            <v>25</v>
          </cell>
          <cell r="M583" t="str">
            <v>19980501</v>
          </cell>
        </row>
        <row r="583">
          <cell r="O583" t="str">
            <v>临床病理科</v>
          </cell>
          <cell r="P583" t="str">
            <v>临床病理科</v>
          </cell>
          <cell r="Q583">
            <v>13525019565</v>
          </cell>
          <cell r="R583">
            <v>3</v>
          </cell>
          <cell r="S583" t="str">
            <v>2022年</v>
          </cell>
          <cell r="T583" t="str">
            <v>陈国荣</v>
          </cell>
        </row>
        <row r="583">
          <cell r="W583" t="str">
            <v>病理科</v>
          </cell>
          <cell r="X583" t="str">
            <v>规培研究生</v>
          </cell>
        </row>
        <row r="584">
          <cell r="F584" t="str">
            <v>7AO354</v>
          </cell>
          <cell r="G584">
            <v>-17543</v>
          </cell>
          <cell r="H584" t="str">
            <v>CTP</v>
          </cell>
          <cell r="I584" t="str">
            <v>Y618</v>
          </cell>
          <cell r="J584" t="str">
            <v>513901199903291814</v>
          </cell>
          <cell r="K584" t="str">
            <v>男</v>
          </cell>
          <cell r="L584">
            <v>24</v>
          </cell>
          <cell r="M584" t="str">
            <v>19990329</v>
          </cell>
        </row>
        <row r="584">
          <cell r="O584" t="str">
            <v>麻醉科</v>
          </cell>
          <cell r="P584" t="str">
            <v>麻醉科</v>
          </cell>
          <cell r="Q584">
            <v>17378963495</v>
          </cell>
          <cell r="R584">
            <v>3</v>
          </cell>
          <cell r="S584" t="str">
            <v>2022年</v>
          </cell>
          <cell r="T584" t="str">
            <v>耿武军</v>
          </cell>
          <cell r="U584">
            <v>1567</v>
          </cell>
          <cell r="V584">
            <v>13587430257</v>
          </cell>
          <cell r="W584" t="str">
            <v>麻醉科</v>
          </cell>
          <cell r="X584" t="str">
            <v>规培研究生</v>
          </cell>
        </row>
        <row r="585">
          <cell r="F585" t="str">
            <v>7AO355</v>
          </cell>
          <cell r="G585">
            <v>-17544</v>
          </cell>
          <cell r="H585" t="str">
            <v>CXY50</v>
          </cell>
          <cell r="I585" t="str">
            <v>Y619</v>
          </cell>
          <cell r="J585" t="str">
            <v>330326199801080010</v>
          </cell>
          <cell r="K585" t="str">
            <v>男</v>
          </cell>
          <cell r="L585">
            <v>25</v>
          </cell>
          <cell r="M585" t="str">
            <v>19980108</v>
          </cell>
        </row>
        <row r="585">
          <cell r="O585" t="str">
            <v>麻醉科</v>
          </cell>
          <cell r="P585" t="str">
            <v>麻醉科</v>
          </cell>
          <cell r="Q585">
            <v>17754831548</v>
          </cell>
          <cell r="R585">
            <v>3</v>
          </cell>
          <cell r="S585" t="str">
            <v>2022年</v>
          </cell>
          <cell r="T585" t="str">
            <v>熊响清</v>
          </cell>
          <cell r="U585">
            <v>1326</v>
          </cell>
          <cell r="V585">
            <v>13906631675</v>
          </cell>
          <cell r="W585" t="str">
            <v>麻醉科</v>
          </cell>
          <cell r="X585" t="str">
            <v>规培研究生</v>
          </cell>
        </row>
        <row r="586">
          <cell r="F586" t="str">
            <v>7AO356</v>
          </cell>
          <cell r="G586">
            <v>-17545</v>
          </cell>
          <cell r="H586" t="str">
            <v>LLP4</v>
          </cell>
          <cell r="I586" t="str">
            <v>Y620</v>
          </cell>
          <cell r="J586" t="str">
            <v>352228199809214514</v>
          </cell>
          <cell r="K586" t="str">
            <v>男</v>
          </cell>
          <cell r="L586">
            <v>25</v>
          </cell>
          <cell r="M586" t="str">
            <v>19980921</v>
          </cell>
        </row>
        <row r="586">
          <cell r="O586" t="str">
            <v>麻醉科</v>
          </cell>
          <cell r="P586" t="str">
            <v>麻醉科</v>
          </cell>
          <cell r="Q586">
            <v>15158721362</v>
          </cell>
          <cell r="R586">
            <v>3</v>
          </cell>
          <cell r="S586" t="str">
            <v>2022年</v>
          </cell>
          <cell r="T586" t="str">
            <v>汪炜健</v>
          </cell>
          <cell r="U586">
            <v>19224</v>
          </cell>
          <cell r="V586">
            <v>13806683232</v>
          </cell>
          <cell r="W586" t="str">
            <v>麻醉科</v>
          </cell>
          <cell r="X586" t="str">
            <v>规培研究生</v>
          </cell>
        </row>
        <row r="587">
          <cell r="F587" t="str">
            <v>7AO357</v>
          </cell>
          <cell r="G587">
            <v>-17546</v>
          </cell>
          <cell r="H587" t="str">
            <v>LZ29</v>
          </cell>
          <cell r="I587" t="str">
            <v>Y621</v>
          </cell>
          <cell r="J587" t="str">
            <v>330283199906010520</v>
          </cell>
          <cell r="K587" t="str">
            <v>女</v>
          </cell>
          <cell r="L587">
            <v>24</v>
          </cell>
          <cell r="M587" t="str">
            <v>19990601</v>
          </cell>
        </row>
        <row r="587">
          <cell r="O587" t="str">
            <v>麻醉科</v>
          </cell>
          <cell r="P587" t="str">
            <v>麻醉科</v>
          </cell>
          <cell r="Q587">
            <v>15868506336</v>
          </cell>
          <cell r="R587">
            <v>3</v>
          </cell>
          <cell r="S587" t="str">
            <v>2022年</v>
          </cell>
          <cell r="T587" t="str">
            <v>孙捷豪</v>
          </cell>
          <cell r="U587">
            <v>6587</v>
          </cell>
          <cell r="V587">
            <v>13676721930</v>
          </cell>
          <cell r="W587" t="str">
            <v>麻醉科</v>
          </cell>
          <cell r="X587" t="str">
            <v>规培研究生</v>
          </cell>
        </row>
        <row r="588">
          <cell r="F588" t="str">
            <v>7AO358</v>
          </cell>
          <cell r="G588">
            <v>-17547</v>
          </cell>
          <cell r="H588" t="str">
            <v>MJW</v>
          </cell>
          <cell r="I588" t="str">
            <v>Y622</v>
          </cell>
          <cell r="J588" t="str">
            <v>360102199708292020</v>
          </cell>
          <cell r="K588" t="str">
            <v>女</v>
          </cell>
          <cell r="L588">
            <v>26</v>
          </cell>
          <cell r="M588" t="str">
            <v>19970829</v>
          </cell>
        </row>
        <row r="588">
          <cell r="O588" t="str">
            <v>麻醉科</v>
          </cell>
          <cell r="P588" t="str">
            <v>麻醉科</v>
          </cell>
          <cell r="Q588">
            <v>13705786639</v>
          </cell>
          <cell r="R588">
            <v>3</v>
          </cell>
          <cell r="S588" t="str">
            <v>2022年</v>
          </cell>
          <cell r="T588" t="str">
            <v>耿武军</v>
          </cell>
          <cell r="U588">
            <v>1567</v>
          </cell>
          <cell r="V588">
            <v>13587430257</v>
          </cell>
          <cell r="W588" t="str">
            <v>麻醉科</v>
          </cell>
          <cell r="X588" t="str">
            <v>规培研究生</v>
          </cell>
        </row>
        <row r="589">
          <cell r="F589" t="str">
            <v>7AO359</v>
          </cell>
          <cell r="G589">
            <v>-17548</v>
          </cell>
          <cell r="H589" t="str">
            <v>SJY6</v>
          </cell>
          <cell r="I589" t="str">
            <v>Y623</v>
          </cell>
          <cell r="J589" t="str">
            <v>330183199906270028</v>
          </cell>
          <cell r="K589" t="str">
            <v>女</v>
          </cell>
          <cell r="L589">
            <v>24</v>
          </cell>
          <cell r="M589" t="str">
            <v>19990627</v>
          </cell>
        </row>
        <row r="589">
          <cell r="O589" t="str">
            <v>麻醉科</v>
          </cell>
          <cell r="P589" t="str">
            <v>麻醉科</v>
          </cell>
          <cell r="Q589">
            <v>18758153534</v>
          </cell>
          <cell r="R589">
            <v>3</v>
          </cell>
          <cell r="S589" t="str">
            <v>2022年</v>
          </cell>
          <cell r="T589" t="str">
            <v>陈鸿飞</v>
          </cell>
          <cell r="U589">
            <v>8206</v>
          </cell>
          <cell r="V589">
            <v>13695802515</v>
          </cell>
          <cell r="W589" t="str">
            <v>麻醉科</v>
          </cell>
          <cell r="X589" t="str">
            <v>规培研究生</v>
          </cell>
        </row>
        <row r="590">
          <cell r="F590" t="str">
            <v>7AO360</v>
          </cell>
          <cell r="G590">
            <v>-17549</v>
          </cell>
          <cell r="H590" t="str">
            <v>TY8</v>
          </cell>
          <cell r="I590" t="str">
            <v>Y624</v>
          </cell>
          <cell r="J590" t="str">
            <v>330825199905080024</v>
          </cell>
          <cell r="K590" t="str">
            <v>女</v>
          </cell>
          <cell r="L590">
            <v>24</v>
          </cell>
          <cell r="M590" t="str">
            <v>19990508</v>
          </cell>
        </row>
        <row r="590">
          <cell r="O590" t="str">
            <v>麻醉科</v>
          </cell>
          <cell r="P590" t="str">
            <v>麻醉科</v>
          </cell>
          <cell r="Q590">
            <v>13335702545</v>
          </cell>
          <cell r="R590">
            <v>3</v>
          </cell>
          <cell r="S590" t="str">
            <v>2022年</v>
          </cell>
          <cell r="T590" t="str">
            <v>莫云长</v>
          </cell>
          <cell r="U590">
            <v>5204</v>
          </cell>
          <cell r="V590">
            <v>13736924260</v>
          </cell>
          <cell r="W590" t="str">
            <v>麻醉科</v>
          </cell>
          <cell r="X590" t="str">
            <v>规培研究生</v>
          </cell>
        </row>
        <row r="591">
          <cell r="F591" t="str">
            <v>7AO361</v>
          </cell>
          <cell r="G591">
            <v>-17550</v>
          </cell>
          <cell r="H591" t="str">
            <v>WHB11</v>
          </cell>
          <cell r="I591" t="str">
            <v>Y625</v>
          </cell>
          <cell r="J591" t="str">
            <v>330621199906231190</v>
          </cell>
          <cell r="K591" t="str">
            <v>男</v>
          </cell>
          <cell r="L591">
            <v>24</v>
          </cell>
          <cell r="M591" t="str">
            <v>19990623</v>
          </cell>
        </row>
        <row r="591">
          <cell r="O591" t="str">
            <v>麻醉科</v>
          </cell>
          <cell r="P591" t="str">
            <v>麻醉科</v>
          </cell>
          <cell r="Q591">
            <v>18767529908</v>
          </cell>
          <cell r="R591">
            <v>3</v>
          </cell>
          <cell r="S591" t="str">
            <v>2022年</v>
          </cell>
          <cell r="T591" t="str">
            <v>王良荣</v>
          </cell>
          <cell r="U591">
            <v>7285</v>
          </cell>
          <cell r="V591">
            <v>13587884540</v>
          </cell>
          <cell r="W591" t="str">
            <v>麻醉科</v>
          </cell>
          <cell r="X591" t="str">
            <v>规培研究生</v>
          </cell>
        </row>
        <row r="592">
          <cell r="F592" t="str">
            <v>7AO362</v>
          </cell>
          <cell r="G592">
            <v>-17551</v>
          </cell>
          <cell r="H592" t="str">
            <v>XSY12</v>
          </cell>
          <cell r="I592" t="str">
            <v>Y626</v>
          </cell>
          <cell r="J592" t="str">
            <v>330324199712093300</v>
          </cell>
          <cell r="K592" t="str">
            <v>女</v>
          </cell>
          <cell r="L592">
            <v>26</v>
          </cell>
          <cell r="M592" t="str">
            <v>19971209</v>
          </cell>
        </row>
        <row r="592">
          <cell r="O592" t="str">
            <v>麻醉科</v>
          </cell>
          <cell r="P592" t="str">
            <v>麻醉科</v>
          </cell>
          <cell r="Q592">
            <v>18267812867</v>
          </cell>
          <cell r="R592">
            <v>3</v>
          </cell>
          <cell r="S592" t="str">
            <v>2022年</v>
          </cell>
          <cell r="T592" t="str">
            <v>王均炉</v>
          </cell>
          <cell r="U592">
            <v>18938</v>
          </cell>
          <cell r="V592">
            <v>13806689854</v>
          </cell>
          <cell r="W592" t="str">
            <v>麻醉科</v>
          </cell>
          <cell r="X592" t="str">
            <v>规培研究生</v>
          </cell>
        </row>
        <row r="593">
          <cell r="F593" t="str">
            <v>7AO363</v>
          </cell>
          <cell r="G593">
            <v>-17552</v>
          </cell>
          <cell r="H593" t="str">
            <v>ZMY20</v>
          </cell>
          <cell r="I593" t="str">
            <v>Y627</v>
          </cell>
          <cell r="J593" t="str">
            <v>330683199902120820</v>
          </cell>
          <cell r="K593" t="str">
            <v>女</v>
          </cell>
          <cell r="L593">
            <v>24</v>
          </cell>
          <cell r="M593" t="str">
            <v>19990212</v>
          </cell>
        </row>
        <row r="593">
          <cell r="O593" t="str">
            <v>麻醉科</v>
          </cell>
          <cell r="P593" t="str">
            <v>麻醉科</v>
          </cell>
          <cell r="Q593">
            <v>15067555018</v>
          </cell>
          <cell r="R593">
            <v>3</v>
          </cell>
          <cell r="S593" t="str">
            <v>2022年</v>
          </cell>
          <cell r="T593" t="str">
            <v>王均炉</v>
          </cell>
          <cell r="U593">
            <v>18938</v>
          </cell>
          <cell r="V593">
            <v>13806689854</v>
          </cell>
          <cell r="W593" t="str">
            <v>麻醉科</v>
          </cell>
          <cell r="X593" t="str">
            <v>规培研究生</v>
          </cell>
        </row>
        <row r="594">
          <cell r="F594" t="str">
            <v>7AO364</v>
          </cell>
          <cell r="G594">
            <v>-17553</v>
          </cell>
          <cell r="H594" t="str">
            <v>ZPF2</v>
          </cell>
          <cell r="I594" t="str">
            <v>Y628</v>
          </cell>
          <cell r="J594" t="str">
            <v>140223199807165023</v>
          </cell>
          <cell r="K594" t="str">
            <v>女</v>
          </cell>
          <cell r="L594">
            <v>25</v>
          </cell>
          <cell r="M594" t="str">
            <v>19980716</v>
          </cell>
        </row>
        <row r="594">
          <cell r="O594" t="str">
            <v>麻醉科</v>
          </cell>
          <cell r="P594" t="str">
            <v>麻醉科</v>
          </cell>
          <cell r="Q594">
            <v>18758713006</v>
          </cell>
          <cell r="R594">
            <v>3</v>
          </cell>
          <cell r="S594" t="str">
            <v>2022年</v>
          </cell>
          <cell r="T594" t="str">
            <v>耿武军</v>
          </cell>
          <cell r="U594">
            <v>1567</v>
          </cell>
          <cell r="V594">
            <v>13587430257</v>
          </cell>
          <cell r="W594" t="str">
            <v>麻醉科</v>
          </cell>
          <cell r="X594" t="str">
            <v>规培研究生</v>
          </cell>
        </row>
        <row r="595">
          <cell r="F595" t="str">
            <v>7AO365</v>
          </cell>
          <cell r="G595">
            <v>-17554</v>
          </cell>
          <cell r="H595" t="str">
            <v>ZY118</v>
          </cell>
          <cell r="I595" t="str">
            <v>Y629</v>
          </cell>
          <cell r="J595" t="str">
            <v>420683199809111825</v>
          </cell>
          <cell r="K595" t="str">
            <v>女</v>
          </cell>
          <cell r="L595">
            <v>25</v>
          </cell>
          <cell r="M595" t="str">
            <v>19980911</v>
          </cell>
        </row>
        <row r="595">
          <cell r="O595" t="str">
            <v>麻醉科</v>
          </cell>
          <cell r="P595" t="str">
            <v>麻醉科</v>
          </cell>
          <cell r="Q595">
            <v>15342310317</v>
          </cell>
          <cell r="R595">
            <v>3</v>
          </cell>
          <cell r="S595" t="str">
            <v>2022年</v>
          </cell>
          <cell r="T595" t="str">
            <v>戴勤学</v>
          </cell>
          <cell r="U595">
            <v>8208</v>
          </cell>
          <cell r="V595">
            <v>13695842272</v>
          </cell>
          <cell r="W595" t="str">
            <v>麻醉科</v>
          </cell>
          <cell r="X595" t="str">
            <v>规培研究生</v>
          </cell>
        </row>
        <row r="596">
          <cell r="F596" t="str">
            <v>7AO366</v>
          </cell>
          <cell r="G596">
            <v>-17555</v>
          </cell>
          <cell r="H596" t="str">
            <v>ZHJ12</v>
          </cell>
          <cell r="I596" t="str">
            <v>Y630</v>
          </cell>
          <cell r="J596" t="str">
            <v>370126199803293112</v>
          </cell>
          <cell r="K596" t="str">
            <v>男</v>
          </cell>
          <cell r="L596">
            <v>25</v>
          </cell>
          <cell r="M596" t="str">
            <v>19980329</v>
          </cell>
        </row>
        <row r="596">
          <cell r="O596" t="str">
            <v>麻醉科</v>
          </cell>
          <cell r="P596" t="str">
            <v>麻醉科</v>
          </cell>
          <cell r="Q596">
            <v>13589049390</v>
          </cell>
          <cell r="R596">
            <v>3</v>
          </cell>
          <cell r="S596" t="str">
            <v>2022年</v>
          </cell>
          <cell r="T596" t="str">
            <v>王均炉</v>
          </cell>
          <cell r="U596">
            <v>18938</v>
          </cell>
          <cell r="V596">
            <v>13806689854</v>
          </cell>
          <cell r="W596" t="str">
            <v>麻醉科</v>
          </cell>
          <cell r="X596" t="str">
            <v>规培研究生</v>
          </cell>
        </row>
        <row r="597">
          <cell r="F597" t="str">
            <v>7AO367</v>
          </cell>
          <cell r="G597">
            <v>-17556</v>
          </cell>
          <cell r="H597" t="str">
            <v>ZHL15</v>
          </cell>
          <cell r="I597" t="str">
            <v>Y631</v>
          </cell>
          <cell r="J597" t="str">
            <v>371322199911173421</v>
          </cell>
          <cell r="K597" t="str">
            <v>女</v>
          </cell>
          <cell r="L597">
            <v>24</v>
          </cell>
          <cell r="M597" t="str">
            <v>19991117</v>
          </cell>
        </row>
        <row r="597">
          <cell r="O597" t="str">
            <v>麻醉科</v>
          </cell>
          <cell r="P597" t="str">
            <v>麻醉科</v>
          </cell>
          <cell r="Q597">
            <v>15906491374</v>
          </cell>
          <cell r="R597">
            <v>3</v>
          </cell>
          <cell r="S597" t="str">
            <v>2022年</v>
          </cell>
          <cell r="T597" t="str">
            <v>耿武军</v>
          </cell>
          <cell r="U597">
            <v>1567</v>
          </cell>
          <cell r="V597">
            <v>13587430257</v>
          </cell>
          <cell r="W597" t="str">
            <v>麻醉科</v>
          </cell>
          <cell r="X597" t="str">
            <v>规培研究生</v>
          </cell>
        </row>
        <row r="598">
          <cell r="F598" t="str">
            <v>7AO002</v>
          </cell>
          <cell r="G598">
            <v>-17193</v>
          </cell>
          <cell r="H598" t="str">
            <v>QJC3</v>
          </cell>
          <cell r="I598" t="str">
            <v>003</v>
          </cell>
          <cell r="J598" t="str">
            <v>330683199902110040</v>
          </cell>
          <cell r="K598" t="str">
            <v>女</v>
          </cell>
          <cell r="L598">
            <v>24</v>
          </cell>
          <cell r="M598" t="str">
            <v>19990211</v>
          </cell>
        </row>
        <row r="598">
          <cell r="O598" t="str">
            <v>内科</v>
          </cell>
          <cell r="P598" t="str">
            <v>内科</v>
          </cell>
          <cell r="Q598">
            <v>18267787898</v>
          </cell>
          <cell r="R598">
            <v>3</v>
          </cell>
          <cell r="S598" t="str">
            <v>2022年</v>
          </cell>
          <cell r="T598" t="str">
            <v>谷雪梅</v>
          </cell>
          <cell r="U598">
            <v>7093</v>
          </cell>
          <cell r="V598">
            <v>15858519793</v>
          </cell>
          <cell r="W598" t="str">
            <v>内分泌与代谢系统疾病</v>
          </cell>
          <cell r="X598" t="str">
            <v>规培研究生</v>
          </cell>
        </row>
        <row r="599">
          <cell r="F599" t="str">
            <v>7AO003</v>
          </cell>
          <cell r="G599">
            <v>-17194</v>
          </cell>
          <cell r="H599" t="str">
            <v>YYZ6</v>
          </cell>
          <cell r="I599" t="str">
            <v>005</v>
          </cell>
          <cell r="J599" t="str">
            <v>330722199906152814</v>
          </cell>
          <cell r="K599" t="str">
            <v>男</v>
          </cell>
          <cell r="L599">
            <v>24</v>
          </cell>
          <cell r="M599" t="str">
            <v>19990615</v>
          </cell>
        </row>
        <row r="599">
          <cell r="O599" t="str">
            <v>内科</v>
          </cell>
          <cell r="P599" t="str">
            <v>内科</v>
          </cell>
          <cell r="Q599">
            <v>15868721926</v>
          </cell>
          <cell r="R599">
            <v>3</v>
          </cell>
          <cell r="S599" t="str">
            <v>2022年</v>
          </cell>
          <cell r="T599" t="str">
            <v>周莹</v>
          </cell>
          <cell r="U599">
            <v>6593</v>
          </cell>
          <cell r="V599">
            <v>13626530377</v>
          </cell>
          <cell r="W599" t="str">
            <v>肾病</v>
          </cell>
          <cell r="X599" t="str">
            <v>规培研究生</v>
          </cell>
        </row>
        <row r="600">
          <cell r="F600" t="str">
            <v>7AO007</v>
          </cell>
          <cell r="G600">
            <v>-17198</v>
          </cell>
          <cell r="H600" t="str">
            <v>TJY7</v>
          </cell>
          <cell r="I600" t="str">
            <v>010</v>
          </cell>
          <cell r="J600" t="str">
            <v>330483199901150525</v>
          </cell>
          <cell r="K600" t="str">
            <v>女</v>
          </cell>
          <cell r="L600">
            <v>24</v>
          </cell>
          <cell r="M600" t="str">
            <v>19990115</v>
          </cell>
        </row>
        <row r="600">
          <cell r="O600" t="str">
            <v>内科</v>
          </cell>
          <cell r="P600" t="str">
            <v>内科</v>
          </cell>
          <cell r="Q600">
            <v>18367363383</v>
          </cell>
          <cell r="R600">
            <v>3</v>
          </cell>
          <cell r="S600" t="str">
            <v>2022年</v>
          </cell>
          <cell r="T600" t="str">
            <v>苏震</v>
          </cell>
          <cell r="U600">
            <v>19205</v>
          </cell>
          <cell r="V600">
            <v>13738309187</v>
          </cell>
          <cell r="W600" t="str">
            <v>肾病</v>
          </cell>
          <cell r="X600" t="str">
            <v>规培研究生</v>
          </cell>
        </row>
        <row r="601">
          <cell r="F601" t="str">
            <v>7AO014</v>
          </cell>
          <cell r="G601">
            <v>-17205</v>
          </cell>
          <cell r="H601" t="str">
            <v>LH46</v>
          </cell>
          <cell r="I601" t="str">
            <v>026</v>
          </cell>
          <cell r="J601" t="str">
            <v>332525199810051525</v>
          </cell>
          <cell r="K601" t="str">
            <v>女</v>
          </cell>
          <cell r="L601">
            <v>25</v>
          </cell>
          <cell r="M601" t="str">
            <v>19981005</v>
          </cell>
        </row>
        <row r="601">
          <cell r="O601" t="str">
            <v>内科</v>
          </cell>
          <cell r="P601" t="str">
            <v>内科</v>
          </cell>
          <cell r="Q601">
            <v>15868507658</v>
          </cell>
          <cell r="R601">
            <v>3</v>
          </cell>
          <cell r="S601" t="str">
            <v>2022年</v>
          </cell>
          <cell r="T601" t="str">
            <v>叶海格</v>
          </cell>
          <cell r="U601">
            <v>3793</v>
          </cell>
          <cell r="V601">
            <v>15967413188</v>
          </cell>
          <cell r="W601" t="str">
            <v>血液病</v>
          </cell>
          <cell r="X601" t="str">
            <v>规培研究生</v>
          </cell>
        </row>
        <row r="602">
          <cell r="F602" t="str">
            <v>7AO015</v>
          </cell>
          <cell r="G602">
            <v>-17206</v>
          </cell>
          <cell r="H602" t="str">
            <v>ZBX10</v>
          </cell>
          <cell r="I602" t="str">
            <v>030</v>
          </cell>
          <cell r="J602" t="str">
            <v>331082199804299064</v>
          </cell>
          <cell r="K602" t="str">
            <v>女</v>
          </cell>
          <cell r="L602">
            <v>25</v>
          </cell>
          <cell r="M602" t="str">
            <v>19980429</v>
          </cell>
        </row>
        <row r="602">
          <cell r="O602" t="str">
            <v>内科</v>
          </cell>
          <cell r="P602" t="str">
            <v>内科</v>
          </cell>
          <cell r="Q602">
            <v>15258060288</v>
          </cell>
          <cell r="R602">
            <v>3</v>
          </cell>
          <cell r="S602" t="str">
            <v>2022年</v>
          </cell>
          <cell r="T602" t="str">
            <v>马泳泳</v>
          </cell>
          <cell r="U602">
            <v>4547</v>
          </cell>
          <cell r="V602">
            <v>13566281793</v>
          </cell>
          <cell r="W602" t="str">
            <v>血液病</v>
          </cell>
          <cell r="X602" t="str">
            <v>规培研究生</v>
          </cell>
        </row>
        <row r="603">
          <cell r="F603" t="str">
            <v>7AO016</v>
          </cell>
          <cell r="G603">
            <v>-17207</v>
          </cell>
          <cell r="H603" t="str">
            <v>WSY24</v>
          </cell>
          <cell r="I603" t="str">
            <v>031</v>
          </cell>
          <cell r="J603" t="str">
            <v>330282199812232820</v>
          </cell>
          <cell r="K603" t="str">
            <v>女</v>
          </cell>
          <cell r="L603">
            <v>25</v>
          </cell>
          <cell r="M603" t="str">
            <v>19981223</v>
          </cell>
        </row>
        <row r="603">
          <cell r="O603" t="str">
            <v>内科</v>
          </cell>
          <cell r="P603" t="str">
            <v>内科</v>
          </cell>
          <cell r="Q603">
            <v>15381580306</v>
          </cell>
          <cell r="R603">
            <v>3</v>
          </cell>
          <cell r="S603" t="str">
            <v>2022年</v>
          </cell>
          <cell r="T603" t="str">
            <v>陈彦凡</v>
          </cell>
          <cell r="U603">
            <v>19459</v>
          </cell>
          <cell r="V603">
            <v>13600666600</v>
          </cell>
          <cell r="W603" t="str">
            <v>呼吸系统疾病</v>
          </cell>
          <cell r="X603" t="str">
            <v>规培研究生</v>
          </cell>
        </row>
        <row r="604">
          <cell r="F604" t="str">
            <v>7AO023</v>
          </cell>
          <cell r="G604">
            <v>-17214</v>
          </cell>
          <cell r="H604" t="str">
            <v>WH32</v>
          </cell>
          <cell r="I604" t="str">
            <v>045</v>
          </cell>
          <cell r="J604" t="str">
            <v>33250119990622731X</v>
          </cell>
          <cell r="K604" t="str">
            <v>男</v>
          </cell>
          <cell r="L604">
            <v>24</v>
          </cell>
          <cell r="M604" t="str">
            <v>19990622</v>
          </cell>
        </row>
        <row r="604">
          <cell r="O604" t="str">
            <v>内科</v>
          </cell>
          <cell r="P604" t="str">
            <v>内科</v>
          </cell>
          <cell r="Q604">
            <v>17346848806</v>
          </cell>
          <cell r="R604">
            <v>3</v>
          </cell>
          <cell r="S604" t="str">
            <v>2022年</v>
          </cell>
          <cell r="T604" t="str">
            <v>吴小丽</v>
          </cell>
          <cell r="U604">
            <v>201</v>
          </cell>
          <cell r="V604">
            <v>13706660933</v>
          </cell>
          <cell r="W604" t="str">
            <v>消化系统疾病</v>
          </cell>
          <cell r="X604" t="str">
            <v>规培研究生</v>
          </cell>
        </row>
        <row r="605">
          <cell r="F605" t="str">
            <v>7AO025</v>
          </cell>
          <cell r="G605">
            <v>-17216</v>
          </cell>
          <cell r="H605" t="str">
            <v>ZZY29</v>
          </cell>
          <cell r="I605" t="str">
            <v>049</v>
          </cell>
          <cell r="J605" t="str">
            <v>370902199901044518</v>
          </cell>
          <cell r="K605" t="str">
            <v>男</v>
          </cell>
          <cell r="L605">
            <v>24</v>
          </cell>
          <cell r="M605" t="str">
            <v>19990104</v>
          </cell>
        </row>
        <row r="605">
          <cell r="O605" t="str">
            <v>内科</v>
          </cell>
          <cell r="P605" t="str">
            <v>内科</v>
          </cell>
          <cell r="Q605">
            <v>15264835536</v>
          </cell>
          <cell r="R605">
            <v>3</v>
          </cell>
          <cell r="S605" t="str">
            <v>2022年</v>
          </cell>
          <cell r="T605" t="str">
            <v>黄晓颖</v>
          </cell>
          <cell r="U605">
            <v>1566</v>
          </cell>
          <cell r="V605">
            <v>13819711719</v>
          </cell>
          <cell r="W605" t="str">
            <v>呼吸系统疾病</v>
          </cell>
          <cell r="X605" t="str">
            <v>规培研究生</v>
          </cell>
        </row>
        <row r="606">
          <cell r="F606" t="str">
            <v>7AO026</v>
          </cell>
          <cell r="G606">
            <v>-17217</v>
          </cell>
          <cell r="H606" t="str">
            <v> 
XWX6</v>
          </cell>
          <cell r="I606" t="str">
            <v>051</v>
          </cell>
          <cell r="J606" t="str">
            <v>500221199904085126</v>
          </cell>
          <cell r="K606" t="str">
            <v>女</v>
          </cell>
          <cell r="L606">
            <v>24</v>
          </cell>
          <cell r="M606" t="str">
            <v>19990408</v>
          </cell>
        </row>
        <row r="606">
          <cell r="O606" t="str">
            <v>内科</v>
          </cell>
          <cell r="P606" t="str">
            <v>内科</v>
          </cell>
          <cell r="Q606">
            <v>13587618358</v>
          </cell>
          <cell r="R606">
            <v>3</v>
          </cell>
          <cell r="S606" t="str">
            <v>2022年</v>
          </cell>
          <cell r="T606" t="str">
            <v>梁彬</v>
          </cell>
          <cell r="U606">
            <v>2637</v>
          </cell>
          <cell r="V606">
            <v>13777770580</v>
          </cell>
          <cell r="W606" t="str">
            <v>肿瘤内</v>
          </cell>
          <cell r="X606" t="str">
            <v>规培研究生</v>
          </cell>
        </row>
        <row r="607">
          <cell r="F607" t="str">
            <v>7AO028</v>
          </cell>
          <cell r="G607">
            <v>-17219</v>
          </cell>
          <cell r="H607" t="str">
            <v>ZR12</v>
          </cell>
          <cell r="I607" t="str">
            <v>057</v>
          </cell>
          <cell r="J607" t="str">
            <v>533023199904120155</v>
          </cell>
          <cell r="K607" t="str">
            <v>男</v>
          </cell>
          <cell r="L607">
            <v>24</v>
          </cell>
          <cell r="M607" t="str">
            <v>19990412</v>
          </cell>
        </row>
        <row r="607">
          <cell r="O607" t="str">
            <v>内科</v>
          </cell>
          <cell r="P607" t="str">
            <v>内科</v>
          </cell>
          <cell r="Q607">
            <v>17346848601</v>
          </cell>
          <cell r="R607">
            <v>3</v>
          </cell>
          <cell r="S607" t="str">
            <v>2022年</v>
          </cell>
          <cell r="T607" t="str">
            <v>吴芳</v>
          </cell>
          <cell r="U607">
            <v>6611</v>
          </cell>
          <cell r="V607">
            <v>13857709707</v>
          </cell>
          <cell r="W607" t="str">
            <v>消化系统疾病</v>
          </cell>
          <cell r="X607" t="str">
            <v>规培研究生</v>
          </cell>
        </row>
        <row r="608">
          <cell r="F608" t="str">
            <v>7AO030</v>
          </cell>
          <cell r="G608">
            <v>-17221</v>
          </cell>
          <cell r="H608" t="str">
            <v>CY95</v>
          </cell>
          <cell r="I608" t="str">
            <v>064</v>
          </cell>
          <cell r="J608" t="str">
            <v>350924199908260082</v>
          </cell>
          <cell r="K608" t="str">
            <v>女</v>
          </cell>
          <cell r="L608">
            <v>24</v>
          </cell>
          <cell r="M608" t="str">
            <v>19990826</v>
          </cell>
        </row>
        <row r="608">
          <cell r="O608" t="str">
            <v>内科</v>
          </cell>
          <cell r="P608" t="str">
            <v>内科</v>
          </cell>
          <cell r="Q608">
            <v>15258086578</v>
          </cell>
          <cell r="R608">
            <v>3</v>
          </cell>
          <cell r="S608" t="str">
            <v>2022年</v>
          </cell>
          <cell r="T608" t="str">
            <v>俞富军</v>
          </cell>
          <cell r="U608">
            <v>2617</v>
          </cell>
          <cell r="V608">
            <v>13858871942</v>
          </cell>
          <cell r="W608" t="str">
            <v>消化系统疾病</v>
          </cell>
          <cell r="X608" t="str">
            <v>规培研究生</v>
          </cell>
        </row>
        <row r="609">
          <cell r="F609" t="str">
            <v>7AO032</v>
          </cell>
          <cell r="G609">
            <v>-17223</v>
          </cell>
          <cell r="H609" t="str">
            <v>WML8</v>
          </cell>
          <cell r="I609" t="str">
            <v>069</v>
          </cell>
          <cell r="J609" t="str">
            <v>330624199810154425</v>
          </cell>
          <cell r="K609" t="str">
            <v>女</v>
          </cell>
          <cell r="L609">
            <v>25</v>
          </cell>
          <cell r="M609" t="str">
            <v>19981015</v>
          </cell>
        </row>
        <row r="609">
          <cell r="O609" t="str">
            <v>内科</v>
          </cell>
          <cell r="P609" t="str">
            <v>内科</v>
          </cell>
          <cell r="Q609">
            <v>15857707108</v>
          </cell>
          <cell r="R609">
            <v>3</v>
          </cell>
          <cell r="S609" t="str">
            <v>2022年</v>
          </cell>
          <cell r="T609" t="str">
            <v>黄伟剑</v>
          </cell>
          <cell r="U609">
            <v>18404</v>
          </cell>
          <cell r="V609">
            <v>13806691086</v>
          </cell>
          <cell r="W609" t="str">
            <v>心血管病</v>
          </cell>
          <cell r="X609" t="str">
            <v>规培研究生</v>
          </cell>
        </row>
        <row r="610">
          <cell r="F610" t="str">
            <v>7AO034</v>
          </cell>
          <cell r="G610">
            <v>-17225</v>
          </cell>
          <cell r="H610" t="str">
            <v>YCX9</v>
          </cell>
          <cell r="I610" t="str">
            <v>073</v>
          </cell>
          <cell r="J610" t="str">
            <v>330282199901290010</v>
          </cell>
          <cell r="K610" t="str">
            <v>男</v>
          </cell>
          <cell r="L610">
            <v>24</v>
          </cell>
          <cell r="M610" t="str">
            <v>19990129</v>
          </cell>
        </row>
        <row r="610">
          <cell r="O610" t="str">
            <v>内科</v>
          </cell>
          <cell r="P610" t="str">
            <v>内科</v>
          </cell>
          <cell r="Q610">
            <v>17398092275</v>
          </cell>
          <cell r="R610">
            <v>3</v>
          </cell>
          <cell r="S610" t="str">
            <v>2022年</v>
          </cell>
          <cell r="T610" t="str">
            <v>单培仁</v>
          </cell>
          <cell r="U610">
            <v>6203</v>
          </cell>
          <cell r="V610">
            <v>13867709618</v>
          </cell>
          <cell r="W610" t="str">
            <v>心血管病</v>
          </cell>
          <cell r="X610" t="str">
            <v>规培研究生</v>
          </cell>
        </row>
        <row r="611">
          <cell r="F611" t="str">
            <v>7AO036</v>
          </cell>
          <cell r="G611">
            <v>-17227</v>
          </cell>
          <cell r="H611" t="str">
            <v>CCP7</v>
          </cell>
          <cell r="I611" t="str">
            <v>079</v>
          </cell>
          <cell r="J611" t="str">
            <v>330324199908270014</v>
          </cell>
          <cell r="K611" t="str">
            <v>男</v>
          </cell>
          <cell r="L611">
            <v>24</v>
          </cell>
          <cell r="M611" t="str">
            <v>19990827</v>
          </cell>
        </row>
        <row r="611">
          <cell r="O611" t="str">
            <v>内科</v>
          </cell>
          <cell r="P611" t="str">
            <v>内科</v>
          </cell>
          <cell r="Q611">
            <v>15258721098</v>
          </cell>
          <cell r="R611">
            <v>3</v>
          </cell>
          <cell r="S611" t="str">
            <v>2022年</v>
          </cell>
          <cell r="T611" t="str">
            <v>黄伟剑</v>
          </cell>
          <cell r="U611">
            <v>18404</v>
          </cell>
          <cell r="V611">
            <v>13806691086</v>
          </cell>
          <cell r="W611" t="str">
            <v>心血管病</v>
          </cell>
          <cell r="X611" t="str">
            <v>规培研究生</v>
          </cell>
        </row>
        <row r="612">
          <cell r="F612" t="str">
            <v>7AO037</v>
          </cell>
          <cell r="G612">
            <v>-17228</v>
          </cell>
          <cell r="H612" t="str">
            <v>XSG3</v>
          </cell>
          <cell r="I612" t="str">
            <v>080</v>
          </cell>
          <cell r="J612" t="str">
            <v>330327199908050213</v>
          </cell>
          <cell r="K612" t="str">
            <v>男</v>
          </cell>
          <cell r="L612">
            <v>24</v>
          </cell>
          <cell r="M612" t="str">
            <v>19990805</v>
          </cell>
        </row>
        <row r="612">
          <cell r="O612" t="str">
            <v>内科</v>
          </cell>
          <cell r="P612" t="str">
            <v>内科</v>
          </cell>
          <cell r="Q612">
            <v>15257711828</v>
          </cell>
          <cell r="R612">
            <v>3</v>
          </cell>
          <cell r="S612" t="str">
            <v>2022年</v>
          </cell>
          <cell r="T612" t="str">
            <v>陈朝生</v>
          </cell>
          <cell r="U612">
            <v>2486</v>
          </cell>
          <cell r="V612">
            <v>13857756102</v>
          </cell>
          <cell r="W612" t="str">
            <v>肾病</v>
          </cell>
          <cell r="X612" t="str">
            <v>规培研究生</v>
          </cell>
        </row>
        <row r="613">
          <cell r="F613" t="str">
            <v>7AO042</v>
          </cell>
          <cell r="G613">
            <v>-17233</v>
          </cell>
          <cell r="H613" t="str">
            <v>WQF5</v>
          </cell>
          <cell r="I613" t="str">
            <v>089</v>
          </cell>
          <cell r="J613" t="str">
            <v>330184199905040016</v>
          </cell>
          <cell r="K613" t="str">
            <v>男</v>
          </cell>
          <cell r="L613">
            <v>24</v>
          </cell>
          <cell r="M613" t="str">
            <v>19990504</v>
          </cell>
        </row>
        <row r="613">
          <cell r="O613" t="str">
            <v>内科</v>
          </cell>
          <cell r="P613" t="str">
            <v>内科</v>
          </cell>
          <cell r="Q613">
            <v>13656813321</v>
          </cell>
          <cell r="R613">
            <v>3</v>
          </cell>
          <cell r="S613" t="str">
            <v>2022年</v>
          </cell>
          <cell r="T613" t="str">
            <v>吴金明</v>
          </cell>
          <cell r="U613">
            <v>1544</v>
          </cell>
          <cell r="V613">
            <v>13587694167</v>
          </cell>
          <cell r="W613" t="str">
            <v>消化系统疾病</v>
          </cell>
          <cell r="X613" t="str">
            <v>规培研究生</v>
          </cell>
        </row>
        <row r="614">
          <cell r="F614" t="str">
            <v>7AO043</v>
          </cell>
          <cell r="G614">
            <v>-17234</v>
          </cell>
          <cell r="H614" t="str">
            <v>SXY31</v>
          </cell>
          <cell r="I614" t="str">
            <v>090</v>
          </cell>
          <cell r="J614" t="str">
            <v>339005199905264922</v>
          </cell>
          <cell r="K614" t="str">
            <v>女</v>
          </cell>
          <cell r="L614">
            <v>24</v>
          </cell>
          <cell r="M614" t="str">
            <v>19990526</v>
          </cell>
        </row>
        <row r="614">
          <cell r="O614" t="str">
            <v>内科</v>
          </cell>
          <cell r="P614" t="str">
            <v>内科</v>
          </cell>
          <cell r="Q614">
            <v>15257712168</v>
          </cell>
          <cell r="R614">
            <v>3</v>
          </cell>
          <cell r="S614" t="str">
            <v>2022年</v>
          </cell>
          <cell r="T614" t="str">
            <v>顾雪疆</v>
          </cell>
          <cell r="U614">
            <v>6257</v>
          </cell>
          <cell r="V614">
            <v>13906658910</v>
          </cell>
          <cell r="W614" t="str">
            <v>内分泌与代谢系统疾病</v>
          </cell>
          <cell r="X614" t="str">
            <v>规培研究生</v>
          </cell>
        </row>
        <row r="615">
          <cell r="F615" t="str">
            <v>7AO044</v>
          </cell>
          <cell r="G615">
            <v>-17235</v>
          </cell>
          <cell r="H615" t="str">
            <v>GY18</v>
          </cell>
          <cell r="I615" t="str">
            <v>092</v>
          </cell>
          <cell r="J615" t="str">
            <v>330282199811300027</v>
          </cell>
          <cell r="K615" t="str">
            <v>女</v>
          </cell>
          <cell r="L615">
            <v>25</v>
          </cell>
          <cell r="M615" t="str">
            <v>19981130</v>
          </cell>
        </row>
        <row r="615">
          <cell r="O615" t="str">
            <v>内科</v>
          </cell>
          <cell r="P615" t="str">
            <v>内科</v>
          </cell>
          <cell r="Q615">
            <v>15968795658</v>
          </cell>
          <cell r="R615">
            <v>3</v>
          </cell>
          <cell r="S615" t="str">
            <v>2022年</v>
          </cell>
          <cell r="T615" t="str">
            <v>黄智铭</v>
          </cell>
          <cell r="U615">
            <v>18701</v>
          </cell>
          <cell r="V615">
            <v>13706658620</v>
          </cell>
          <cell r="W615" t="str">
            <v>消化系统疾病</v>
          </cell>
          <cell r="X615" t="str">
            <v>规培研究生</v>
          </cell>
        </row>
        <row r="616">
          <cell r="F616" t="str">
            <v>7AO045</v>
          </cell>
          <cell r="G616">
            <v>-17236</v>
          </cell>
          <cell r="H616" t="str">
            <v>CH37</v>
          </cell>
          <cell r="I616" t="str">
            <v>093</v>
          </cell>
          <cell r="J616" t="str">
            <v>330411199809195614</v>
          </cell>
          <cell r="K616" t="str">
            <v>男</v>
          </cell>
          <cell r="L616">
            <v>25</v>
          </cell>
          <cell r="M616" t="str">
            <v>19980919</v>
          </cell>
        </row>
        <row r="616">
          <cell r="O616" t="str">
            <v>内科</v>
          </cell>
          <cell r="P616" t="str">
            <v>内科</v>
          </cell>
          <cell r="Q616">
            <v>18267859198</v>
          </cell>
          <cell r="R616">
            <v>3</v>
          </cell>
          <cell r="S616" t="str">
            <v>2022年</v>
          </cell>
          <cell r="T616" t="str">
            <v>卢明芹</v>
          </cell>
          <cell r="U616">
            <v>19302</v>
          </cell>
          <cell r="V616">
            <v>13968761155</v>
          </cell>
          <cell r="W616" t="str">
            <v>感染病</v>
          </cell>
          <cell r="X616" t="str">
            <v>规培研究生</v>
          </cell>
        </row>
        <row r="617">
          <cell r="F617" t="str">
            <v>7AO048</v>
          </cell>
          <cell r="G617">
            <v>-17239</v>
          </cell>
          <cell r="H617" t="str">
            <v>YHY10</v>
          </cell>
          <cell r="I617" t="str">
            <v>107</v>
          </cell>
          <cell r="J617" t="str">
            <v>330282199907168235</v>
          </cell>
          <cell r="K617" t="str">
            <v>男</v>
          </cell>
          <cell r="L617">
            <v>24</v>
          </cell>
          <cell r="M617" t="str">
            <v>19990716</v>
          </cell>
        </row>
        <row r="617">
          <cell r="O617" t="str">
            <v>内科</v>
          </cell>
          <cell r="P617" t="str">
            <v>内科</v>
          </cell>
          <cell r="Q617">
            <v>15906587110</v>
          </cell>
          <cell r="R617">
            <v>3</v>
          </cell>
          <cell r="S617" t="str">
            <v>2022年</v>
          </cell>
          <cell r="T617" t="str">
            <v>郑明华</v>
          </cell>
          <cell r="U617">
            <v>2663</v>
          </cell>
          <cell r="V617">
            <v>13967781644</v>
          </cell>
          <cell r="W617" t="str">
            <v>感染病</v>
          </cell>
          <cell r="X617" t="str">
            <v>规培研究生</v>
          </cell>
        </row>
        <row r="618">
          <cell r="F618" t="str">
            <v>7AO051</v>
          </cell>
          <cell r="G618">
            <v>-17242</v>
          </cell>
          <cell r="H618" t="str">
            <v>LYJ29</v>
          </cell>
          <cell r="I618" t="str">
            <v>109</v>
          </cell>
          <cell r="J618" t="str">
            <v>330421199905262824</v>
          </cell>
          <cell r="K618" t="str">
            <v>女</v>
          </cell>
          <cell r="L618">
            <v>24</v>
          </cell>
          <cell r="M618" t="str">
            <v>19990526</v>
          </cell>
        </row>
        <row r="618">
          <cell r="O618" t="str">
            <v>内科</v>
          </cell>
          <cell r="P618" t="str">
            <v>内科</v>
          </cell>
          <cell r="Q618">
            <v>15257716667</v>
          </cell>
          <cell r="R618">
            <v>3</v>
          </cell>
          <cell r="S618" t="str">
            <v>2022年</v>
          </cell>
          <cell r="T618" t="str">
            <v>洪万东</v>
          </cell>
          <cell r="U618">
            <v>1593</v>
          </cell>
          <cell r="V618">
            <v>13868465258</v>
          </cell>
          <cell r="W618" t="str">
            <v>消化系统疾病</v>
          </cell>
          <cell r="X618" t="str">
            <v>规培研究生</v>
          </cell>
        </row>
        <row r="619">
          <cell r="F619" t="str">
            <v>7AO059</v>
          </cell>
          <cell r="G619">
            <v>-17250</v>
          </cell>
          <cell r="H619" t="str">
            <v>YKQ2</v>
          </cell>
          <cell r="I619" t="str">
            <v>122</v>
          </cell>
          <cell r="J619" t="str">
            <v>500230199901203285</v>
          </cell>
          <cell r="K619" t="str">
            <v>女</v>
          </cell>
          <cell r="L619">
            <v>24</v>
          </cell>
          <cell r="M619" t="str">
            <v>19990120</v>
          </cell>
        </row>
        <row r="619">
          <cell r="O619" t="str">
            <v>内科</v>
          </cell>
          <cell r="P619" t="str">
            <v>内科</v>
          </cell>
          <cell r="Q619">
            <v>18267851112</v>
          </cell>
          <cell r="R619">
            <v>3</v>
          </cell>
          <cell r="S619" t="str">
            <v>2022年</v>
          </cell>
          <cell r="T619" t="str">
            <v>俞康</v>
          </cell>
          <cell r="U619">
            <v>18308</v>
          </cell>
          <cell r="V619">
            <v>13806681379</v>
          </cell>
          <cell r="W619" t="str">
            <v>血液病</v>
          </cell>
          <cell r="X619" t="str">
            <v>规培研究生</v>
          </cell>
        </row>
        <row r="620">
          <cell r="F620" t="str">
            <v>7AO060</v>
          </cell>
          <cell r="G620">
            <v>-17251</v>
          </cell>
          <cell r="H620" t="str">
            <v>GJJ5</v>
          </cell>
          <cell r="I620" t="str">
            <v>126</v>
          </cell>
          <cell r="J620" t="str">
            <v>431121200008237315</v>
          </cell>
          <cell r="K620" t="str">
            <v>男</v>
          </cell>
          <cell r="L620">
            <v>23</v>
          </cell>
          <cell r="M620" t="str">
            <v>20000823</v>
          </cell>
        </row>
        <row r="620">
          <cell r="O620" t="str">
            <v>内科</v>
          </cell>
          <cell r="P620" t="str">
            <v>内科</v>
          </cell>
          <cell r="Q620">
            <v>18858781115</v>
          </cell>
          <cell r="R620">
            <v>3</v>
          </cell>
          <cell r="S620" t="str">
            <v>2022年</v>
          </cell>
          <cell r="T620" t="str">
            <v>孙莉</v>
          </cell>
          <cell r="U620">
            <v>19722</v>
          </cell>
          <cell r="V620">
            <v>13777750055</v>
          </cell>
          <cell r="W620" t="str">
            <v>风湿病</v>
          </cell>
          <cell r="X620" t="str">
            <v>规培研究生</v>
          </cell>
        </row>
        <row r="621">
          <cell r="F621" t="str">
            <v>7AO211</v>
          </cell>
          <cell r="G621">
            <v>-17401</v>
          </cell>
          <cell r="H621" t="str">
            <v>CF15</v>
          </cell>
          <cell r="I621" t="str">
            <v>817</v>
          </cell>
          <cell r="J621" t="str">
            <v>330326199912196323</v>
          </cell>
          <cell r="K621" t="str">
            <v>女</v>
          </cell>
          <cell r="L621">
            <v>24</v>
          </cell>
          <cell r="M621" t="str">
            <v>19991219</v>
          </cell>
        </row>
        <row r="621">
          <cell r="O621" t="str">
            <v>内科</v>
          </cell>
          <cell r="P621" t="str">
            <v>内科</v>
          </cell>
          <cell r="Q621">
            <v>15858700518</v>
          </cell>
          <cell r="R621">
            <v>3</v>
          </cell>
          <cell r="S621" t="str">
            <v>2022年</v>
          </cell>
          <cell r="T621" t="str">
            <v>陈咨苗</v>
          </cell>
          <cell r="U621">
            <v>879</v>
          </cell>
          <cell r="V621">
            <v>13506528878</v>
          </cell>
          <cell r="W621" t="str">
            <v>内分泌与代谢系统疾病</v>
          </cell>
          <cell r="X621" t="str">
            <v>规培研究生</v>
          </cell>
        </row>
        <row r="622">
          <cell r="F622" t="str">
            <v>7AO212</v>
          </cell>
          <cell r="G622">
            <v>-17402</v>
          </cell>
          <cell r="H622" t="str">
            <v>CWY13</v>
          </cell>
          <cell r="I622" t="str">
            <v>818</v>
          </cell>
          <cell r="J622" t="str">
            <v>330681199906182946</v>
          </cell>
          <cell r="K622" t="str">
            <v>女</v>
          </cell>
          <cell r="L622">
            <v>24</v>
          </cell>
          <cell r="M622" t="str">
            <v>19990618</v>
          </cell>
        </row>
        <row r="622">
          <cell r="O622" t="str">
            <v>内科</v>
          </cell>
          <cell r="P622" t="str">
            <v>内科</v>
          </cell>
          <cell r="Q622">
            <v>13606753455</v>
          </cell>
          <cell r="R622">
            <v>3</v>
          </cell>
          <cell r="S622" t="str">
            <v>2022年</v>
          </cell>
          <cell r="T622" t="str">
            <v>郑明华</v>
          </cell>
          <cell r="U622">
            <v>2663</v>
          </cell>
          <cell r="V622">
            <v>13967781644</v>
          </cell>
          <cell r="W622" t="str">
            <v>感染病</v>
          </cell>
          <cell r="X622" t="str">
            <v>规培研究生</v>
          </cell>
        </row>
        <row r="623">
          <cell r="F623" t="str">
            <v>7AO213</v>
          </cell>
          <cell r="G623">
            <v>-17403</v>
          </cell>
          <cell r="H623" t="str">
            <v>CY96</v>
          </cell>
          <cell r="I623" t="str">
            <v>819</v>
          </cell>
          <cell r="J623" t="str">
            <v>37142519980416732X</v>
          </cell>
          <cell r="K623" t="str">
            <v>女</v>
          </cell>
          <cell r="L623">
            <v>25</v>
          </cell>
          <cell r="M623" t="str">
            <v>19980416</v>
          </cell>
        </row>
        <row r="623">
          <cell r="O623" t="str">
            <v>内科</v>
          </cell>
          <cell r="P623" t="str">
            <v>内科</v>
          </cell>
          <cell r="Q623">
            <v>13634266026</v>
          </cell>
          <cell r="R623">
            <v>3</v>
          </cell>
          <cell r="S623" t="str">
            <v>2022年</v>
          </cell>
          <cell r="T623" t="str">
            <v>夏景林</v>
          </cell>
          <cell r="U623">
            <v>14153</v>
          </cell>
          <cell r="V623">
            <v>19822887789</v>
          </cell>
          <cell r="W623" t="str">
            <v>消化系统疾病</v>
          </cell>
          <cell r="X623" t="str">
            <v>规培研究生</v>
          </cell>
        </row>
        <row r="624">
          <cell r="F624" t="str">
            <v>7AO214</v>
          </cell>
          <cell r="G624">
            <v>-17404</v>
          </cell>
          <cell r="H624" t="str">
            <v>FYJ2</v>
          </cell>
          <cell r="I624" t="str">
            <v>820</v>
          </cell>
          <cell r="J624" t="str">
            <v>33068120000107572X</v>
          </cell>
          <cell r="K624" t="str">
            <v>女</v>
          </cell>
          <cell r="L624">
            <v>23</v>
          </cell>
          <cell r="M624" t="str">
            <v>20000107</v>
          </cell>
        </row>
        <row r="624">
          <cell r="O624" t="str">
            <v>内科</v>
          </cell>
          <cell r="P624" t="str">
            <v>内科</v>
          </cell>
          <cell r="Q624">
            <v>13567210242</v>
          </cell>
          <cell r="R624">
            <v>3</v>
          </cell>
          <cell r="S624" t="str">
            <v>2022年</v>
          </cell>
          <cell r="T624" t="str">
            <v>吴佩亮</v>
          </cell>
          <cell r="U624">
            <v>11816</v>
          </cell>
          <cell r="V624">
            <v>13587699620</v>
          </cell>
          <cell r="W624" t="str">
            <v>呼吸系统疾病</v>
          </cell>
          <cell r="X624" t="str">
            <v>规培研究生</v>
          </cell>
        </row>
        <row r="625">
          <cell r="F625" t="str">
            <v>7AO215</v>
          </cell>
          <cell r="G625">
            <v>-17405</v>
          </cell>
          <cell r="H625" t="str">
            <v>HJS4</v>
          </cell>
          <cell r="I625" t="str">
            <v>821</v>
          </cell>
          <cell r="J625" t="str">
            <v>33032719990701021X</v>
          </cell>
          <cell r="K625" t="str">
            <v>男</v>
          </cell>
          <cell r="L625">
            <v>24</v>
          </cell>
          <cell r="M625" t="str">
            <v>19990701</v>
          </cell>
        </row>
        <row r="625">
          <cell r="O625" t="str">
            <v>内科</v>
          </cell>
          <cell r="P625" t="str">
            <v>内科</v>
          </cell>
          <cell r="Q625">
            <v>18867793071</v>
          </cell>
          <cell r="R625">
            <v>3</v>
          </cell>
          <cell r="S625" t="str">
            <v>2022年</v>
          </cell>
          <cell r="T625" t="str">
            <v>黄智铭</v>
          </cell>
          <cell r="U625">
            <v>18701</v>
          </cell>
          <cell r="V625">
            <v>13706658620</v>
          </cell>
          <cell r="W625" t="str">
            <v>消化系统疾病</v>
          </cell>
          <cell r="X625" t="str">
            <v>规培研究生</v>
          </cell>
        </row>
        <row r="626">
          <cell r="F626" t="str">
            <v>7AO216</v>
          </cell>
          <cell r="G626">
            <v>-17406</v>
          </cell>
          <cell r="H626" t="str">
            <v>HWT3</v>
          </cell>
          <cell r="I626" t="str">
            <v>823</v>
          </cell>
          <cell r="J626" t="str">
            <v>330822199905171226</v>
          </cell>
          <cell r="K626" t="str">
            <v>女</v>
          </cell>
          <cell r="L626">
            <v>24</v>
          </cell>
          <cell r="M626" t="str">
            <v>19990517</v>
          </cell>
        </row>
        <row r="626">
          <cell r="O626" t="str">
            <v>内科</v>
          </cell>
          <cell r="P626" t="str">
            <v>内科</v>
          </cell>
          <cell r="Q626">
            <v>15158716599</v>
          </cell>
          <cell r="R626">
            <v>3</v>
          </cell>
          <cell r="S626" t="str">
            <v>2022年</v>
          </cell>
          <cell r="T626" t="str">
            <v>张丹</v>
          </cell>
          <cell r="U626">
            <v>9915</v>
          </cell>
          <cell r="V626">
            <v>15906493566</v>
          </cell>
          <cell r="W626" t="str">
            <v>呼吸系统疾病</v>
          </cell>
          <cell r="X626" t="str">
            <v>规培研究生</v>
          </cell>
        </row>
        <row r="627">
          <cell r="F627" t="str">
            <v>7AO217</v>
          </cell>
          <cell r="G627">
            <v>-17407</v>
          </cell>
          <cell r="H627" t="str">
            <v>JHZ4</v>
          </cell>
          <cell r="I627" t="str">
            <v>824</v>
          </cell>
          <cell r="J627" t="str">
            <v>332528199901105428</v>
          </cell>
          <cell r="K627" t="str">
            <v>女</v>
          </cell>
          <cell r="L627">
            <v>24</v>
          </cell>
          <cell r="M627" t="str">
            <v>19990110</v>
          </cell>
        </row>
        <row r="627">
          <cell r="O627" t="str">
            <v>内科</v>
          </cell>
          <cell r="P627" t="str">
            <v>内科</v>
          </cell>
          <cell r="Q627">
            <v>13968833871</v>
          </cell>
          <cell r="R627">
            <v>3</v>
          </cell>
          <cell r="S627" t="str">
            <v>2022年</v>
          </cell>
          <cell r="T627" t="str">
            <v>虞伟慧</v>
          </cell>
          <cell r="U627">
            <v>9155</v>
          </cell>
          <cell r="V627">
            <v>15888267868</v>
          </cell>
          <cell r="W627" t="str">
            <v>内分泌与代谢系统疾病</v>
          </cell>
          <cell r="X627" t="str">
            <v>规培研究生</v>
          </cell>
        </row>
        <row r="628">
          <cell r="F628" t="str">
            <v>7AO218</v>
          </cell>
          <cell r="G628">
            <v>-17408</v>
          </cell>
          <cell r="H628" t="str">
            <v>JJ17</v>
          </cell>
          <cell r="I628" t="str">
            <v>825</v>
          </cell>
          <cell r="J628" t="str">
            <v>330302199910317629</v>
          </cell>
          <cell r="K628" t="str">
            <v>女</v>
          </cell>
          <cell r="L628">
            <v>24</v>
          </cell>
          <cell r="M628" t="str">
            <v>19991031</v>
          </cell>
        </row>
        <row r="628">
          <cell r="O628" t="str">
            <v>内科</v>
          </cell>
          <cell r="P628" t="str">
            <v>内科</v>
          </cell>
          <cell r="Q628">
            <v>13819701330</v>
          </cell>
          <cell r="R628">
            <v>3</v>
          </cell>
          <cell r="S628" t="str">
            <v>2022年</v>
          </cell>
          <cell r="T628" t="str">
            <v>章慧娣</v>
          </cell>
          <cell r="U628">
            <v>5703</v>
          </cell>
          <cell r="V628">
            <v>15968752778</v>
          </cell>
          <cell r="W628" t="str">
            <v>肾病</v>
          </cell>
          <cell r="X628" t="str">
            <v>规培研究生</v>
          </cell>
        </row>
        <row r="629">
          <cell r="F629" t="str">
            <v>7AO219</v>
          </cell>
          <cell r="G629">
            <v>-17409</v>
          </cell>
          <cell r="H629" t="str">
            <v>JQL1</v>
          </cell>
          <cell r="I629" t="str">
            <v>827</v>
          </cell>
          <cell r="J629" t="str">
            <v>330821199805033620</v>
          </cell>
          <cell r="K629" t="str">
            <v>女</v>
          </cell>
          <cell r="L629">
            <v>25</v>
          </cell>
          <cell r="M629" t="str">
            <v>19980503</v>
          </cell>
        </row>
        <row r="629">
          <cell r="O629" t="str">
            <v>内科</v>
          </cell>
          <cell r="P629" t="str">
            <v>内科</v>
          </cell>
          <cell r="Q629">
            <v>15867751963</v>
          </cell>
          <cell r="R629">
            <v>3</v>
          </cell>
          <cell r="S629" t="str">
            <v>2022年</v>
          </cell>
          <cell r="T629" t="str">
            <v>顾雪疆</v>
          </cell>
          <cell r="U629">
            <v>6257</v>
          </cell>
          <cell r="V629">
            <v>13906658910</v>
          </cell>
          <cell r="W629" t="str">
            <v>内分泌与代谢系统疾病</v>
          </cell>
          <cell r="X629" t="str">
            <v>规培研究生</v>
          </cell>
        </row>
        <row r="630">
          <cell r="F630" t="str">
            <v>7AO220</v>
          </cell>
          <cell r="G630">
            <v>-17410</v>
          </cell>
          <cell r="H630" t="str">
            <v>KJY</v>
          </cell>
          <cell r="I630" t="str">
            <v>828</v>
          </cell>
          <cell r="J630" t="str">
            <v>360481199610061824</v>
          </cell>
          <cell r="K630" t="str">
            <v>女</v>
          </cell>
          <cell r="L630">
            <v>27</v>
          </cell>
          <cell r="M630" t="str">
            <v>19961006</v>
          </cell>
        </row>
        <row r="630">
          <cell r="O630" t="str">
            <v>内科</v>
          </cell>
          <cell r="P630" t="str">
            <v>内科</v>
          </cell>
          <cell r="Q630">
            <v>13677028420</v>
          </cell>
          <cell r="R630">
            <v>3</v>
          </cell>
          <cell r="S630" t="str">
            <v>2022年</v>
          </cell>
          <cell r="T630" t="str">
            <v>周浩</v>
          </cell>
          <cell r="U630">
            <v>1545</v>
          </cell>
          <cell r="V630">
            <v>13968801939</v>
          </cell>
          <cell r="W630" t="str">
            <v>心血管病</v>
          </cell>
          <cell r="X630" t="str">
            <v>规培研究生</v>
          </cell>
        </row>
        <row r="631">
          <cell r="F631" t="str">
            <v>7AO221</v>
          </cell>
          <cell r="G631">
            <v>-17411</v>
          </cell>
          <cell r="H631" t="str">
            <v>LFF18</v>
          </cell>
          <cell r="I631" t="str">
            <v>829</v>
          </cell>
          <cell r="J631" t="str">
            <v>331003199810090077</v>
          </cell>
          <cell r="K631" t="str">
            <v>男</v>
          </cell>
          <cell r="L631">
            <v>25</v>
          </cell>
          <cell r="M631" t="str">
            <v>19981009</v>
          </cell>
        </row>
        <row r="631">
          <cell r="O631" t="str">
            <v>内科</v>
          </cell>
          <cell r="P631" t="str">
            <v>内科</v>
          </cell>
          <cell r="Q631">
            <v>13073862997</v>
          </cell>
          <cell r="R631">
            <v>3</v>
          </cell>
          <cell r="S631" t="str">
            <v>2022年</v>
          </cell>
          <cell r="T631" t="str">
            <v>陈永平</v>
          </cell>
          <cell r="U631">
            <v>68201</v>
          </cell>
          <cell r="V631">
            <v>13505777281</v>
          </cell>
          <cell r="W631" t="str">
            <v>感染病</v>
          </cell>
          <cell r="X631" t="str">
            <v>规培研究生</v>
          </cell>
        </row>
        <row r="632">
          <cell r="F632" t="str">
            <v>7AO222</v>
          </cell>
          <cell r="G632">
            <v>-17412</v>
          </cell>
          <cell r="H632" t="str">
            <v>LK13</v>
          </cell>
          <cell r="I632" t="str">
            <v>833</v>
          </cell>
          <cell r="J632" t="str">
            <v>33038119990729015X</v>
          </cell>
          <cell r="K632" t="str">
            <v>男</v>
          </cell>
          <cell r="L632">
            <v>24</v>
          </cell>
          <cell r="M632" t="str">
            <v>19990729</v>
          </cell>
        </row>
        <row r="632">
          <cell r="O632" t="str">
            <v>内科</v>
          </cell>
          <cell r="P632" t="str">
            <v>内科</v>
          </cell>
          <cell r="Q632">
            <v>18967760021</v>
          </cell>
          <cell r="R632">
            <v>3</v>
          </cell>
          <cell r="S632" t="str">
            <v>2022年</v>
          </cell>
          <cell r="T632" t="str">
            <v>周浩</v>
          </cell>
          <cell r="U632">
            <v>1545</v>
          </cell>
          <cell r="V632">
            <v>13968801939</v>
          </cell>
          <cell r="W632" t="str">
            <v>心血管病</v>
          </cell>
          <cell r="X632" t="str">
            <v>规培研究生</v>
          </cell>
        </row>
        <row r="633">
          <cell r="F633" t="str">
            <v>7AO223</v>
          </cell>
          <cell r="G633">
            <v>-17413</v>
          </cell>
          <cell r="H633" t="str">
            <v>LRY8</v>
          </cell>
          <cell r="I633" t="str">
            <v>834</v>
          </cell>
          <cell r="J633" t="str">
            <v>330225199904010021</v>
          </cell>
          <cell r="K633" t="str">
            <v>女</v>
          </cell>
          <cell r="L633">
            <v>24</v>
          </cell>
          <cell r="M633" t="str">
            <v>19990401</v>
          </cell>
        </row>
        <row r="633">
          <cell r="O633" t="str">
            <v>内科</v>
          </cell>
          <cell r="P633" t="str">
            <v>内科</v>
          </cell>
          <cell r="Q633">
            <v>15868757770</v>
          </cell>
          <cell r="R633">
            <v>3</v>
          </cell>
          <cell r="S633" t="str">
            <v>2022年</v>
          </cell>
          <cell r="T633" t="str">
            <v>朱虹</v>
          </cell>
          <cell r="U633">
            <v>19719</v>
          </cell>
          <cell r="V633">
            <v>13758712421</v>
          </cell>
          <cell r="W633" t="str">
            <v>内分泌与代谢系统疾病</v>
          </cell>
          <cell r="X633" t="str">
            <v>规培研究生</v>
          </cell>
        </row>
        <row r="634">
          <cell r="F634" t="str">
            <v>7AO224</v>
          </cell>
          <cell r="G634">
            <v>-17414</v>
          </cell>
          <cell r="H634" t="str">
            <v>LSJ20</v>
          </cell>
          <cell r="I634" t="str">
            <v>835</v>
          </cell>
          <cell r="J634" t="str">
            <v>440902199807130442</v>
          </cell>
          <cell r="K634" t="str">
            <v>女</v>
          </cell>
          <cell r="L634">
            <v>25</v>
          </cell>
          <cell r="M634" t="str">
            <v>19980713</v>
          </cell>
        </row>
        <row r="634">
          <cell r="O634" t="str">
            <v>内科</v>
          </cell>
          <cell r="P634" t="str">
            <v>内科</v>
          </cell>
          <cell r="Q634">
            <v>13046297713</v>
          </cell>
          <cell r="R634">
            <v>3</v>
          </cell>
          <cell r="S634" t="str">
            <v>2022年</v>
          </cell>
          <cell r="T634" t="str">
            <v>夏晓茹</v>
          </cell>
          <cell r="U634">
            <v>5652</v>
          </cell>
          <cell r="V634">
            <v>13868311216</v>
          </cell>
          <cell r="W634" t="str">
            <v>风湿病</v>
          </cell>
          <cell r="X634" t="str">
            <v>规培研究生</v>
          </cell>
        </row>
        <row r="635">
          <cell r="F635" t="str">
            <v>7AO225</v>
          </cell>
          <cell r="G635">
            <v>-17415</v>
          </cell>
          <cell r="H635" t="str">
            <v>LCY28</v>
          </cell>
          <cell r="I635" t="str">
            <v>837</v>
          </cell>
          <cell r="J635" t="str">
            <v>330124199711090916</v>
          </cell>
          <cell r="K635" t="str">
            <v>男</v>
          </cell>
          <cell r="L635">
            <v>26</v>
          </cell>
          <cell r="M635" t="str">
            <v>19971109</v>
          </cell>
        </row>
        <row r="635">
          <cell r="O635" t="str">
            <v>内科</v>
          </cell>
          <cell r="P635" t="str">
            <v>内科</v>
          </cell>
          <cell r="Q635">
            <v>13757162237</v>
          </cell>
          <cell r="R635">
            <v>3</v>
          </cell>
          <cell r="S635" t="str">
            <v>2022年</v>
          </cell>
          <cell r="T635" t="str">
            <v>洪承吕</v>
          </cell>
          <cell r="U635">
            <v>5651</v>
          </cell>
          <cell r="V635">
            <v>13567797907</v>
          </cell>
          <cell r="W635" t="str">
            <v>心血管病</v>
          </cell>
          <cell r="X635" t="str">
            <v>规培研究生</v>
          </cell>
        </row>
        <row r="636">
          <cell r="F636" t="str">
            <v>7AO226</v>
          </cell>
          <cell r="G636">
            <v>-17416</v>
          </cell>
          <cell r="H636" t="str">
            <v>LL49</v>
          </cell>
          <cell r="I636" t="str">
            <v>838</v>
          </cell>
          <cell r="J636" t="str">
            <v>330382199902180927</v>
          </cell>
          <cell r="K636" t="str">
            <v>女</v>
          </cell>
          <cell r="L636">
            <v>24</v>
          </cell>
          <cell r="M636" t="str">
            <v>19990218</v>
          </cell>
        </row>
        <row r="636">
          <cell r="O636" t="str">
            <v>内科</v>
          </cell>
          <cell r="P636" t="str">
            <v>内科</v>
          </cell>
          <cell r="Q636">
            <v>18267856667</v>
          </cell>
          <cell r="R636">
            <v>3</v>
          </cell>
          <cell r="S636" t="str">
            <v>2022年</v>
          </cell>
          <cell r="T636" t="str">
            <v>王良兴</v>
          </cell>
          <cell r="U636">
            <v>68802</v>
          </cell>
          <cell r="V636">
            <v>13600679923</v>
          </cell>
          <cell r="W636" t="str">
            <v>呼吸系统疾病</v>
          </cell>
          <cell r="X636" t="str">
            <v>规培研究生</v>
          </cell>
        </row>
        <row r="637">
          <cell r="F637" t="str">
            <v>7AO227</v>
          </cell>
          <cell r="G637">
            <v>-17417</v>
          </cell>
          <cell r="H637" t="str">
            <v>LY113</v>
          </cell>
          <cell r="I637" t="str">
            <v>840</v>
          </cell>
          <cell r="J637" t="str">
            <v>332525199812231925</v>
          </cell>
          <cell r="K637" t="str">
            <v>女</v>
          </cell>
          <cell r="L637">
            <v>25</v>
          </cell>
          <cell r="M637" t="str">
            <v>19981223</v>
          </cell>
        </row>
        <row r="637">
          <cell r="O637" t="str">
            <v>内科</v>
          </cell>
          <cell r="P637" t="str">
            <v>内科</v>
          </cell>
          <cell r="Q637">
            <v>18705883912</v>
          </cell>
          <cell r="R637">
            <v>3</v>
          </cell>
          <cell r="S637" t="str">
            <v>2022年</v>
          </cell>
          <cell r="T637" t="str">
            <v>王良兴</v>
          </cell>
          <cell r="U637">
            <v>68802</v>
          </cell>
          <cell r="V637">
            <v>13600679923</v>
          </cell>
          <cell r="W637" t="str">
            <v>呼吸系统疾病</v>
          </cell>
          <cell r="X637" t="str">
            <v>规培研究生</v>
          </cell>
        </row>
        <row r="638">
          <cell r="F638" t="str">
            <v>7AO228</v>
          </cell>
          <cell r="G638">
            <v>-17418</v>
          </cell>
          <cell r="H638" t="str">
            <v>LXM28</v>
          </cell>
          <cell r="I638" t="str">
            <v>842</v>
          </cell>
          <cell r="J638" t="str">
            <v>330724199812251320</v>
          </cell>
          <cell r="K638" t="str">
            <v>女</v>
          </cell>
          <cell r="L638">
            <v>25</v>
          </cell>
          <cell r="M638" t="str">
            <v>19981225</v>
          </cell>
        </row>
        <row r="638">
          <cell r="O638" t="str">
            <v>内科</v>
          </cell>
          <cell r="P638" t="str">
            <v>内科</v>
          </cell>
          <cell r="Q638">
            <v>13588325840</v>
          </cell>
          <cell r="R638">
            <v>3</v>
          </cell>
          <cell r="S638" t="str">
            <v>2022年</v>
          </cell>
          <cell r="T638" t="str">
            <v>施可庆</v>
          </cell>
          <cell r="U638">
            <v>6205</v>
          </cell>
          <cell r="V638">
            <v>15858515296</v>
          </cell>
          <cell r="W638" t="str">
            <v>感染病</v>
          </cell>
          <cell r="X638" t="str">
            <v>规培研究生</v>
          </cell>
        </row>
        <row r="639">
          <cell r="F639" t="str">
            <v>7AO229</v>
          </cell>
          <cell r="G639">
            <v>-17419</v>
          </cell>
          <cell r="H639" t="str">
            <v>LYC22</v>
          </cell>
          <cell r="I639" t="str">
            <v>843</v>
          </cell>
          <cell r="J639" t="str">
            <v>330481199909282626</v>
          </cell>
          <cell r="K639" t="str">
            <v>女</v>
          </cell>
          <cell r="L639">
            <v>24</v>
          </cell>
          <cell r="M639" t="str">
            <v>19990928</v>
          </cell>
        </row>
        <row r="639">
          <cell r="O639" t="str">
            <v>内科</v>
          </cell>
          <cell r="P639" t="str">
            <v>内科</v>
          </cell>
          <cell r="Q639">
            <v>13968813671</v>
          </cell>
          <cell r="R639">
            <v>3</v>
          </cell>
          <cell r="S639" t="str">
            <v>2022年</v>
          </cell>
          <cell r="T639" t="str">
            <v>夏景林</v>
          </cell>
          <cell r="U639">
            <v>14153</v>
          </cell>
          <cell r="V639">
            <v>19822887789</v>
          </cell>
          <cell r="W639" t="str">
            <v>消化系统疾病</v>
          </cell>
          <cell r="X639" t="str">
            <v>规培研究生</v>
          </cell>
        </row>
        <row r="640">
          <cell r="F640" t="str">
            <v>7AO230</v>
          </cell>
          <cell r="G640">
            <v>-17420</v>
          </cell>
          <cell r="H640" t="str">
            <v>LYM11</v>
          </cell>
          <cell r="I640" t="str">
            <v>845</v>
          </cell>
          <cell r="J640" t="str">
            <v>33052219980918192X</v>
          </cell>
          <cell r="K640" t="str">
            <v>女</v>
          </cell>
          <cell r="L640">
            <v>25</v>
          </cell>
          <cell r="M640" t="str">
            <v>19980918</v>
          </cell>
        </row>
        <row r="640">
          <cell r="O640" t="str">
            <v>内科</v>
          </cell>
          <cell r="P640" t="str">
            <v>内科</v>
          </cell>
          <cell r="Q640">
            <v>15157220482</v>
          </cell>
          <cell r="R640">
            <v>3</v>
          </cell>
          <cell r="S640" t="str">
            <v>2022年</v>
          </cell>
          <cell r="T640" t="str">
            <v>周浩</v>
          </cell>
          <cell r="U640">
            <v>1545</v>
          </cell>
          <cell r="V640">
            <v>13968801939</v>
          </cell>
          <cell r="W640" t="str">
            <v>心血管病</v>
          </cell>
          <cell r="X640" t="str">
            <v>规培研究生</v>
          </cell>
        </row>
        <row r="641">
          <cell r="F641" t="str">
            <v>7AO231</v>
          </cell>
          <cell r="G641">
            <v>-17421</v>
          </cell>
          <cell r="H641" t="str">
            <v>LDY8</v>
          </cell>
          <cell r="I641" t="str">
            <v>847</v>
          </cell>
          <cell r="J641" t="str">
            <v>331021199903030017</v>
          </cell>
          <cell r="K641" t="str">
            <v>男</v>
          </cell>
          <cell r="L641">
            <v>24</v>
          </cell>
          <cell r="M641" t="str">
            <v>19990303</v>
          </cell>
        </row>
        <row r="641">
          <cell r="O641" t="str">
            <v>内科</v>
          </cell>
          <cell r="P641" t="str">
            <v>内科</v>
          </cell>
          <cell r="Q641">
            <v>13736725168</v>
          </cell>
          <cell r="R641">
            <v>3</v>
          </cell>
          <cell r="S641" t="str">
            <v>2022年</v>
          </cell>
          <cell r="T641" t="str">
            <v>夏景林</v>
          </cell>
          <cell r="U641">
            <v>14153</v>
          </cell>
          <cell r="V641">
            <v>19822887789</v>
          </cell>
          <cell r="W641" t="str">
            <v>消化系统疾病</v>
          </cell>
          <cell r="X641" t="str">
            <v>规培研究生</v>
          </cell>
        </row>
        <row r="642">
          <cell r="F642" t="str">
            <v>7AO232</v>
          </cell>
          <cell r="G642">
            <v>-17422</v>
          </cell>
          <cell r="H642" t="str">
            <v>LYD2</v>
          </cell>
          <cell r="I642" t="str">
            <v>848</v>
          </cell>
          <cell r="J642" t="str">
            <v>330481199902024229</v>
          </cell>
          <cell r="K642" t="str">
            <v>女</v>
          </cell>
          <cell r="L642">
            <v>24</v>
          </cell>
          <cell r="M642" t="str">
            <v>19990202</v>
          </cell>
        </row>
        <row r="642">
          <cell r="O642" t="str">
            <v>内科</v>
          </cell>
          <cell r="P642" t="str">
            <v>内科</v>
          </cell>
          <cell r="Q642">
            <v>13750761253</v>
          </cell>
          <cell r="R642">
            <v>3</v>
          </cell>
          <cell r="S642" t="str">
            <v>2022年</v>
          </cell>
          <cell r="T642" t="str">
            <v>黄伟剑</v>
          </cell>
          <cell r="U642">
            <v>18404</v>
          </cell>
          <cell r="V642">
            <v>13806691086</v>
          </cell>
          <cell r="W642" t="str">
            <v>心血管病</v>
          </cell>
          <cell r="X642" t="str">
            <v>规培研究生</v>
          </cell>
        </row>
        <row r="643">
          <cell r="F643" t="str">
            <v>7AO233</v>
          </cell>
          <cell r="G643">
            <v>-17423</v>
          </cell>
          <cell r="H643" t="str">
            <v>MDD1</v>
          </cell>
          <cell r="I643" t="str">
            <v>851</v>
          </cell>
          <cell r="J643" t="str">
            <v>33028119980922572X</v>
          </cell>
          <cell r="K643" t="str">
            <v>女</v>
          </cell>
          <cell r="L643">
            <v>25</v>
          </cell>
          <cell r="M643" t="str">
            <v>19980922</v>
          </cell>
        </row>
        <row r="643">
          <cell r="O643" t="str">
            <v>内科</v>
          </cell>
          <cell r="P643" t="str">
            <v>内科</v>
          </cell>
          <cell r="Q643">
            <v>15257716567</v>
          </cell>
          <cell r="R643">
            <v>3</v>
          </cell>
          <cell r="S643" t="str">
            <v>2022年</v>
          </cell>
          <cell r="T643" t="str">
            <v>王良兴</v>
          </cell>
          <cell r="U643">
            <v>68802</v>
          </cell>
          <cell r="V643">
            <v>13600679923</v>
          </cell>
          <cell r="W643" t="str">
            <v>呼吸系统疾病</v>
          </cell>
          <cell r="X643" t="str">
            <v>规培研究生</v>
          </cell>
        </row>
        <row r="644">
          <cell r="F644" t="str">
            <v>7AO234</v>
          </cell>
          <cell r="G644">
            <v>-17424</v>
          </cell>
          <cell r="H644" t="str">
            <v>MHY6</v>
          </cell>
          <cell r="I644" t="str">
            <v>852</v>
          </cell>
          <cell r="J644" t="str">
            <v>211004199803160320</v>
          </cell>
          <cell r="K644" t="str">
            <v>女</v>
          </cell>
          <cell r="L644">
            <v>25</v>
          </cell>
          <cell r="M644" t="str">
            <v>19980316</v>
          </cell>
        </row>
        <row r="644">
          <cell r="O644" t="str">
            <v>内科</v>
          </cell>
          <cell r="P644" t="str">
            <v>内科</v>
          </cell>
          <cell r="Q644">
            <v>13265062771</v>
          </cell>
          <cell r="R644">
            <v>3</v>
          </cell>
          <cell r="S644" t="str">
            <v>2022年</v>
          </cell>
          <cell r="T644" t="str">
            <v>俞康</v>
          </cell>
          <cell r="U644">
            <v>18308</v>
          </cell>
          <cell r="V644">
            <v>13806681379</v>
          </cell>
          <cell r="W644" t="str">
            <v>血液病</v>
          </cell>
          <cell r="X644" t="str">
            <v>规培研究生</v>
          </cell>
        </row>
        <row r="645">
          <cell r="F645" t="str">
            <v>7AO235</v>
          </cell>
          <cell r="G645">
            <v>-17425</v>
          </cell>
          <cell r="H645" t="str">
            <v>PJ5</v>
          </cell>
          <cell r="I645" t="str">
            <v>860</v>
          </cell>
          <cell r="J645" t="str">
            <v>330324199901037252</v>
          </cell>
          <cell r="K645" t="str">
            <v>男</v>
          </cell>
          <cell r="L645">
            <v>24</v>
          </cell>
          <cell r="M645" t="str">
            <v>19990103</v>
          </cell>
        </row>
        <row r="645">
          <cell r="O645" t="str">
            <v>内科</v>
          </cell>
          <cell r="P645" t="str">
            <v>内科</v>
          </cell>
          <cell r="Q645">
            <v>15968780550</v>
          </cell>
          <cell r="R645">
            <v>3</v>
          </cell>
          <cell r="S645" t="str">
            <v>2022年</v>
          </cell>
          <cell r="T645" t="str">
            <v>陈薪薪</v>
          </cell>
          <cell r="U645">
            <v>4958</v>
          </cell>
          <cell r="V645">
            <v>13968830932</v>
          </cell>
          <cell r="W645" t="str">
            <v>肾病</v>
          </cell>
          <cell r="X645" t="str">
            <v>规培研究生</v>
          </cell>
        </row>
        <row r="646">
          <cell r="F646" t="str">
            <v>7AO236</v>
          </cell>
          <cell r="G646">
            <v>-17426</v>
          </cell>
          <cell r="H646" t="str">
            <v>SRY4</v>
          </cell>
          <cell r="I646" t="str">
            <v>897</v>
          </cell>
          <cell r="J646" t="str">
            <v>330483199901030523</v>
          </cell>
          <cell r="K646" t="str">
            <v>女</v>
          </cell>
          <cell r="L646">
            <v>24</v>
          </cell>
          <cell r="M646" t="str">
            <v>19990103</v>
          </cell>
        </row>
        <row r="646">
          <cell r="O646" t="str">
            <v>内科</v>
          </cell>
          <cell r="P646" t="str">
            <v>内科</v>
          </cell>
          <cell r="Q646">
            <v>13732053328</v>
          </cell>
          <cell r="R646">
            <v>3</v>
          </cell>
          <cell r="S646" t="str">
            <v>2022年</v>
          </cell>
          <cell r="T646" t="str">
            <v>蔡雪黎</v>
          </cell>
          <cell r="U646">
            <v>69703</v>
          </cell>
          <cell r="V646">
            <v>13857771605</v>
          </cell>
          <cell r="W646" t="str">
            <v>心血管病</v>
          </cell>
          <cell r="X646" t="str">
            <v>规培研究生</v>
          </cell>
        </row>
        <row r="647">
          <cell r="F647" t="str">
            <v>7AO237</v>
          </cell>
          <cell r="G647">
            <v>-17427</v>
          </cell>
          <cell r="H647" t="str">
            <v>SJX3</v>
          </cell>
          <cell r="I647" t="str">
            <v>899</v>
          </cell>
          <cell r="J647" t="str">
            <v>339005199809271612</v>
          </cell>
          <cell r="K647" t="str">
            <v>男</v>
          </cell>
          <cell r="L647">
            <v>25</v>
          </cell>
          <cell r="M647" t="str">
            <v>19980927</v>
          </cell>
        </row>
        <row r="647">
          <cell r="O647" t="str">
            <v>内科</v>
          </cell>
          <cell r="P647" t="str">
            <v>内科</v>
          </cell>
          <cell r="Q647">
            <v>15869639178</v>
          </cell>
          <cell r="R647">
            <v>3</v>
          </cell>
          <cell r="S647" t="str">
            <v>2022年</v>
          </cell>
          <cell r="T647" t="str">
            <v>黄周青</v>
          </cell>
          <cell r="U647">
            <v>6606</v>
          </cell>
          <cell r="V647">
            <v>13567781022</v>
          </cell>
          <cell r="W647" t="str">
            <v>心血管病</v>
          </cell>
          <cell r="X647" t="str">
            <v>规培研究生</v>
          </cell>
        </row>
        <row r="648">
          <cell r="F648" t="str">
            <v>7AO238</v>
          </cell>
          <cell r="G648">
            <v>-17428</v>
          </cell>
          <cell r="H648" t="str">
            <v>TDM</v>
          </cell>
          <cell r="I648" t="str">
            <v>908</v>
          </cell>
          <cell r="J648" t="str">
            <v>330482199812051828</v>
          </cell>
          <cell r="K648" t="str">
            <v>女</v>
          </cell>
          <cell r="L648">
            <v>25</v>
          </cell>
          <cell r="M648" t="str">
            <v>19981205</v>
          </cell>
        </row>
        <row r="648">
          <cell r="O648" t="str">
            <v>内科</v>
          </cell>
          <cell r="P648" t="str">
            <v>内科</v>
          </cell>
          <cell r="Q648">
            <v>17855857966</v>
          </cell>
          <cell r="R648">
            <v>3</v>
          </cell>
          <cell r="S648" t="str">
            <v>2022年</v>
          </cell>
          <cell r="T648" t="str">
            <v>苏震</v>
          </cell>
          <cell r="U648">
            <v>19205</v>
          </cell>
          <cell r="V648">
            <v>13738309187</v>
          </cell>
          <cell r="W648" t="str">
            <v>肾病</v>
          </cell>
          <cell r="X648" t="str">
            <v>规培研究生</v>
          </cell>
        </row>
        <row r="649">
          <cell r="F649" t="str">
            <v>7AO239</v>
          </cell>
          <cell r="G649">
            <v>-17429</v>
          </cell>
          <cell r="H649" t="str">
            <v>TN1</v>
          </cell>
          <cell r="I649" t="str">
            <v>912</v>
          </cell>
          <cell r="J649" t="str">
            <v>610428199706284520</v>
          </cell>
          <cell r="K649" t="str">
            <v>女</v>
          </cell>
          <cell r="L649">
            <v>26</v>
          </cell>
          <cell r="M649" t="str">
            <v>19970628</v>
          </cell>
        </row>
        <row r="649">
          <cell r="O649" t="str">
            <v>内科</v>
          </cell>
          <cell r="P649" t="str">
            <v>内科</v>
          </cell>
          <cell r="Q649">
            <v>18791057017</v>
          </cell>
          <cell r="R649">
            <v>3</v>
          </cell>
          <cell r="S649" t="str">
            <v>2022年</v>
          </cell>
          <cell r="T649" t="str">
            <v>郑明华</v>
          </cell>
          <cell r="U649">
            <v>2663</v>
          </cell>
          <cell r="V649">
            <v>13967781644</v>
          </cell>
          <cell r="W649" t="str">
            <v>感染病</v>
          </cell>
          <cell r="X649" t="str">
            <v>规培研究生</v>
          </cell>
        </row>
        <row r="650">
          <cell r="F650" t="str">
            <v>7AO240</v>
          </cell>
          <cell r="G650">
            <v>-17430</v>
          </cell>
          <cell r="H650" t="str">
            <v>TSJ</v>
          </cell>
          <cell r="I650" t="str">
            <v>914</v>
          </cell>
          <cell r="J650" t="str">
            <v>330282199906197579</v>
          </cell>
          <cell r="K650" t="str">
            <v>男</v>
          </cell>
          <cell r="L650">
            <v>24</v>
          </cell>
          <cell r="M650" t="str">
            <v>19990619</v>
          </cell>
        </row>
        <row r="650">
          <cell r="O650" t="str">
            <v>内科</v>
          </cell>
          <cell r="P650" t="str">
            <v>内科</v>
          </cell>
          <cell r="Q650">
            <v>15168511181</v>
          </cell>
          <cell r="R650">
            <v>3</v>
          </cell>
          <cell r="S650" t="str">
            <v>2022年</v>
          </cell>
          <cell r="T650" t="str">
            <v>夏景林</v>
          </cell>
          <cell r="U650">
            <v>14153</v>
          </cell>
          <cell r="V650">
            <v>19822887789</v>
          </cell>
          <cell r="W650" t="str">
            <v>消化系统疾病</v>
          </cell>
          <cell r="X650" t="str">
            <v>规培研究生</v>
          </cell>
        </row>
        <row r="651">
          <cell r="F651" t="str">
            <v>7AO241</v>
          </cell>
          <cell r="G651">
            <v>-17431</v>
          </cell>
          <cell r="H651" t="str">
            <v>WYY44</v>
          </cell>
          <cell r="I651" t="str">
            <v>915</v>
          </cell>
          <cell r="J651" t="str">
            <v>330303199901202420</v>
          </cell>
          <cell r="K651" t="str">
            <v>女</v>
          </cell>
          <cell r="L651">
            <v>24</v>
          </cell>
          <cell r="M651" t="str">
            <v>19990120</v>
          </cell>
        </row>
        <row r="651">
          <cell r="O651" t="str">
            <v>内科</v>
          </cell>
          <cell r="P651" t="str">
            <v>内科</v>
          </cell>
          <cell r="Q651">
            <v>18267720028</v>
          </cell>
          <cell r="R651">
            <v>3</v>
          </cell>
          <cell r="S651" t="str">
            <v>2022年</v>
          </cell>
          <cell r="T651" t="str">
            <v>黄晓颖</v>
          </cell>
          <cell r="U651">
            <v>1566</v>
          </cell>
          <cell r="V651">
            <v>13819711719</v>
          </cell>
          <cell r="W651" t="str">
            <v>呼吸系统疾病</v>
          </cell>
          <cell r="X651" t="str">
            <v>规培研究生</v>
          </cell>
        </row>
        <row r="652">
          <cell r="F652" t="str">
            <v>7AO242</v>
          </cell>
          <cell r="G652">
            <v>-17432</v>
          </cell>
          <cell r="H652" t="str">
            <v>WYQ9</v>
          </cell>
          <cell r="I652" t="str">
            <v>916</v>
          </cell>
          <cell r="J652" t="str">
            <v>332624199908084623</v>
          </cell>
          <cell r="K652" t="str">
            <v>女</v>
          </cell>
          <cell r="L652">
            <v>24</v>
          </cell>
          <cell r="M652" t="str">
            <v>19990808</v>
          </cell>
        </row>
        <row r="652">
          <cell r="O652" t="str">
            <v>内科</v>
          </cell>
          <cell r="P652" t="str">
            <v>内科</v>
          </cell>
          <cell r="Q652">
            <v>15857799378</v>
          </cell>
          <cell r="R652">
            <v>3</v>
          </cell>
          <cell r="S652" t="str">
            <v>2022年</v>
          </cell>
          <cell r="T652" t="str">
            <v>陈成水</v>
          </cell>
          <cell r="U652">
            <v>68901</v>
          </cell>
          <cell r="V652">
            <v>13968846798</v>
          </cell>
          <cell r="W652" t="str">
            <v>呼吸系统疾病</v>
          </cell>
          <cell r="X652" t="str">
            <v>规培研究生</v>
          </cell>
        </row>
        <row r="653">
          <cell r="F653" t="str">
            <v>7AO243</v>
          </cell>
          <cell r="G653">
            <v>-17433</v>
          </cell>
          <cell r="H653" t="str">
            <v>WZX8</v>
          </cell>
          <cell r="I653" t="str">
            <v>917</v>
          </cell>
          <cell r="J653" t="str">
            <v>331082199906116935</v>
          </cell>
          <cell r="K653" t="str">
            <v>男</v>
          </cell>
          <cell r="L653">
            <v>24</v>
          </cell>
          <cell r="M653" t="str">
            <v>19990611</v>
          </cell>
        </row>
        <row r="653">
          <cell r="O653" t="str">
            <v>内科</v>
          </cell>
          <cell r="P653" t="str">
            <v>内科</v>
          </cell>
          <cell r="Q653">
            <v>13968813500</v>
          </cell>
          <cell r="R653">
            <v>3</v>
          </cell>
          <cell r="S653" t="str">
            <v>2022年</v>
          </cell>
          <cell r="T653" t="str">
            <v>黄周青</v>
          </cell>
          <cell r="U653">
            <v>6606</v>
          </cell>
          <cell r="V653">
            <v>13567781022</v>
          </cell>
          <cell r="W653" t="str">
            <v>心血管病</v>
          </cell>
          <cell r="X653" t="str">
            <v>规培研究生</v>
          </cell>
        </row>
        <row r="654">
          <cell r="F654" t="str">
            <v>7AO244</v>
          </cell>
          <cell r="G654">
            <v>-17434</v>
          </cell>
          <cell r="H654" t="str">
            <v>WZ12</v>
          </cell>
          <cell r="I654" t="str">
            <v>918</v>
          </cell>
          <cell r="J654" t="str">
            <v>330382199902222613</v>
          </cell>
          <cell r="K654" t="str">
            <v>男</v>
          </cell>
          <cell r="L654">
            <v>24</v>
          </cell>
          <cell r="M654" t="str">
            <v>19990222</v>
          </cell>
        </row>
        <row r="654">
          <cell r="O654" t="str">
            <v>内科</v>
          </cell>
          <cell r="P654" t="str">
            <v>内科</v>
          </cell>
          <cell r="Q654">
            <v>15058359776</v>
          </cell>
          <cell r="R654">
            <v>3</v>
          </cell>
          <cell r="S654" t="str">
            <v>2022年</v>
          </cell>
          <cell r="T654" t="str">
            <v>陈成水</v>
          </cell>
          <cell r="U654">
            <v>68901</v>
          </cell>
          <cell r="V654">
            <v>13968846798</v>
          </cell>
          <cell r="W654" t="str">
            <v>呼吸系统疾病</v>
          </cell>
          <cell r="X654" t="str">
            <v>规培研究生</v>
          </cell>
        </row>
        <row r="655">
          <cell r="F655" t="str">
            <v>7AO245</v>
          </cell>
          <cell r="G655">
            <v>-17435</v>
          </cell>
          <cell r="H655" t="str">
            <v>WZJ5</v>
          </cell>
          <cell r="I655" t="str">
            <v>919</v>
          </cell>
          <cell r="J655" t="str">
            <v>330281199702170423</v>
          </cell>
          <cell r="K655" t="str">
            <v>女</v>
          </cell>
          <cell r="L655">
            <v>26</v>
          </cell>
          <cell r="M655" t="str">
            <v>19970217</v>
          </cell>
        </row>
        <row r="655">
          <cell r="O655" t="str">
            <v>内科</v>
          </cell>
          <cell r="P655" t="str">
            <v>内科</v>
          </cell>
          <cell r="Q655">
            <v>13646525075</v>
          </cell>
          <cell r="R655">
            <v>3</v>
          </cell>
          <cell r="S655" t="str">
            <v>2022年</v>
          </cell>
          <cell r="T655" t="str">
            <v>王晓冰</v>
          </cell>
          <cell r="U655">
            <v>4953</v>
          </cell>
          <cell r="V655">
            <v>13858877790</v>
          </cell>
          <cell r="W655" t="str">
            <v>风湿病</v>
          </cell>
          <cell r="X655" t="str">
            <v>规培研究生</v>
          </cell>
        </row>
        <row r="656">
          <cell r="F656" t="str">
            <v>7AO246</v>
          </cell>
          <cell r="G656">
            <v>-17436</v>
          </cell>
          <cell r="H656" t="str">
            <v>XK1</v>
          </cell>
          <cell r="I656" t="str">
            <v>920</v>
          </cell>
          <cell r="J656" t="str">
            <v>341102199903166254</v>
          </cell>
          <cell r="K656" t="str">
            <v>男</v>
          </cell>
          <cell r="L656">
            <v>24</v>
          </cell>
          <cell r="M656" t="str">
            <v>19990316</v>
          </cell>
        </row>
        <row r="656">
          <cell r="O656" t="str">
            <v>内科</v>
          </cell>
          <cell r="P656" t="str">
            <v>内科</v>
          </cell>
          <cell r="Q656">
            <v>18855041321</v>
          </cell>
          <cell r="R656">
            <v>3</v>
          </cell>
          <cell r="S656" t="str">
            <v>2022年</v>
          </cell>
          <cell r="T656" t="str">
            <v>谷雪梅</v>
          </cell>
          <cell r="U656">
            <v>7093</v>
          </cell>
          <cell r="V656">
            <v>15858519793</v>
          </cell>
          <cell r="W656" t="str">
            <v>内分泌与代谢系统疾病</v>
          </cell>
          <cell r="X656" t="str">
            <v>规培研究生</v>
          </cell>
        </row>
        <row r="657">
          <cell r="F657" t="str">
            <v>7AO247</v>
          </cell>
          <cell r="G657">
            <v>-17437</v>
          </cell>
          <cell r="H657" t="str">
            <v>XJC6</v>
          </cell>
          <cell r="I657" t="str">
            <v>924</v>
          </cell>
          <cell r="J657" t="str">
            <v>330682199912120019</v>
          </cell>
          <cell r="K657" t="str">
            <v>男</v>
          </cell>
          <cell r="L657">
            <v>24</v>
          </cell>
          <cell r="M657" t="str">
            <v>19991212</v>
          </cell>
        </row>
        <row r="657">
          <cell r="O657" t="str">
            <v>内科</v>
          </cell>
          <cell r="P657" t="str">
            <v>内科</v>
          </cell>
          <cell r="Q657">
            <v>13454549255</v>
          </cell>
          <cell r="R657">
            <v>3</v>
          </cell>
          <cell r="S657" t="str">
            <v>2022年</v>
          </cell>
          <cell r="T657" t="str">
            <v>黄周青</v>
          </cell>
          <cell r="U657">
            <v>6606</v>
          </cell>
          <cell r="V657">
            <v>13567781022</v>
          </cell>
          <cell r="W657" t="str">
            <v>心血管病</v>
          </cell>
          <cell r="X657" t="str">
            <v>规培研究生</v>
          </cell>
        </row>
        <row r="658">
          <cell r="F658" t="str">
            <v>7AO248</v>
          </cell>
          <cell r="G658">
            <v>-17438</v>
          </cell>
          <cell r="H658" t="str">
            <v>XSY13</v>
          </cell>
          <cell r="I658" t="str">
            <v>925</v>
          </cell>
          <cell r="J658" t="str">
            <v>320721199807261822</v>
          </cell>
          <cell r="K658" t="str">
            <v>女</v>
          </cell>
          <cell r="L658">
            <v>25</v>
          </cell>
          <cell r="M658" t="str">
            <v>19980726</v>
          </cell>
        </row>
        <row r="658">
          <cell r="O658" t="str">
            <v>内科</v>
          </cell>
          <cell r="P658" t="str">
            <v>内科</v>
          </cell>
          <cell r="Q658">
            <v>15397323890</v>
          </cell>
          <cell r="R658">
            <v>3</v>
          </cell>
          <cell r="S658" t="str">
            <v>2022年</v>
          </cell>
          <cell r="T658" t="str">
            <v>蔡畅</v>
          </cell>
          <cell r="U658">
            <v>5142</v>
          </cell>
          <cell r="V658">
            <v>13857721376</v>
          </cell>
          <cell r="W658" t="str">
            <v>呼吸系统疾病</v>
          </cell>
          <cell r="X658" t="str">
            <v>规培研究生</v>
          </cell>
        </row>
        <row r="659">
          <cell r="F659" t="str">
            <v>7AO249</v>
          </cell>
          <cell r="G659">
            <v>-17439</v>
          </cell>
          <cell r="H659" t="str">
            <v>XYX12</v>
          </cell>
          <cell r="I659" t="str">
            <v>926</v>
          </cell>
          <cell r="J659" t="str">
            <v>330482199908203072</v>
          </cell>
          <cell r="K659" t="str">
            <v>男</v>
          </cell>
          <cell r="L659">
            <v>24</v>
          </cell>
          <cell r="M659" t="str">
            <v>19990820</v>
          </cell>
        </row>
        <row r="659">
          <cell r="O659" t="str">
            <v>内科</v>
          </cell>
          <cell r="P659" t="str">
            <v>内科</v>
          </cell>
          <cell r="Q659">
            <v>18268341930</v>
          </cell>
          <cell r="R659">
            <v>3</v>
          </cell>
          <cell r="S659" t="str">
            <v>2022年</v>
          </cell>
          <cell r="T659" t="str">
            <v>陈成水</v>
          </cell>
          <cell r="U659">
            <v>68901</v>
          </cell>
          <cell r="V659">
            <v>13968846798</v>
          </cell>
          <cell r="W659" t="str">
            <v>呼吸系统疾病</v>
          </cell>
          <cell r="X659" t="str">
            <v>规培研究生</v>
          </cell>
        </row>
        <row r="660">
          <cell r="F660" t="str">
            <v>7AO250</v>
          </cell>
          <cell r="G660">
            <v>-17440</v>
          </cell>
          <cell r="H660" t="str">
            <v>YRB1</v>
          </cell>
          <cell r="I660" t="str">
            <v>932</v>
          </cell>
          <cell r="J660" t="str">
            <v>330682199905095222</v>
          </cell>
          <cell r="K660" t="str">
            <v>女</v>
          </cell>
          <cell r="L660">
            <v>24</v>
          </cell>
          <cell r="M660" t="str">
            <v>19990509</v>
          </cell>
        </row>
        <row r="660">
          <cell r="O660" t="str">
            <v>内科</v>
          </cell>
          <cell r="P660" t="str">
            <v>内科</v>
          </cell>
          <cell r="Q660">
            <v>13806680593</v>
          </cell>
          <cell r="R660">
            <v>3</v>
          </cell>
          <cell r="S660" t="str">
            <v>2022年</v>
          </cell>
          <cell r="T660" t="str">
            <v>李玉苹</v>
          </cell>
          <cell r="U660">
            <v>18906</v>
          </cell>
          <cell r="V660">
            <v>13587600968</v>
          </cell>
          <cell r="W660" t="str">
            <v>呼吸系统疾病</v>
          </cell>
          <cell r="X660" t="str">
            <v>规培研究生</v>
          </cell>
        </row>
        <row r="661">
          <cell r="F661" t="str">
            <v>7AO251</v>
          </cell>
          <cell r="G661">
            <v>-17441</v>
          </cell>
          <cell r="H661" t="str">
            <v>YSB1</v>
          </cell>
          <cell r="I661" t="str">
            <v>933</v>
          </cell>
          <cell r="J661" t="str">
            <v>330381199810281716</v>
          </cell>
          <cell r="K661" t="str">
            <v>男</v>
          </cell>
          <cell r="L661">
            <v>25</v>
          </cell>
          <cell r="M661" t="str">
            <v>19981028</v>
          </cell>
        </row>
        <row r="661">
          <cell r="O661" t="str">
            <v>内科</v>
          </cell>
          <cell r="P661" t="str">
            <v>内科</v>
          </cell>
          <cell r="Q661">
            <v>17336223275</v>
          </cell>
          <cell r="R661">
            <v>3</v>
          </cell>
          <cell r="S661" t="str">
            <v>2022年</v>
          </cell>
          <cell r="T661" t="str">
            <v>黄晓颖</v>
          </cell>
          <cell r="U661">
            <v>1566</v>
          </cell>
          <cell r="V661">
            <v>13819711719</v>
          </cell>
          <cell r="W661" t="str">
            <v>呼吸系统疾病</v>
          </cell>
          <cell r="X661" t="str">
            <v>规培研究生</v>
          </cell>
        </row>
        <row r="662">
          <cell r="F662" t="str">
            <v>7AO252</v>
          </cell>
          <cell r="G662">
            <v>-17442</v>
          </cell>
          <cell r="H662" t="str">
            <v>YQ24</v>
          </cell>
          <cell r="I662" t="str">
            <v>986</v>
          </cell>
          <cell r="J662" t="str">
            <v>410421199810301544</v>
          </cell>
          <cell r="K662" t="str">
            <v>女</v>
          </cell>
          <cell r="L662">
            <v>25</v>
          </cell>
          <cell r="M662" t="str">
            <v>19981030</v>
          </cell>
        </row>
        <row r="662">
          <cell r="O662" t="str">
            <v>内科</v>
          </cell>
          <cell r="P662" t="str">
            <v>内科</v>
          </cell>
          <cell r="Q662">
            <v>15890940883</v>
          </cell>
          <cell r="R662">
            <v>3</v>
          </cell>
          <cell r="S662" t="str">
            <v>2022年</v>
          </cell>
          <cell r="T662" t="str">
            <v>黄智铭</v>
          </cell>
          <cell r="U662">
            <v>18701</v>
          </cell>
          <cell r="V662">
            <v>13706658620</v>
          </cell>
          <cell r="W662" t="str">
            <v>消化系统疾病</v>
          </cell>
          <cell r="X662" t="str">
            <v>规培研究生</v>
          </cell>
        </row>
        <row r="663">
          <cell r="F663" t="str">
            <v>7AO253</v>
          </cell>
          <cell r="G663">
            <v>-17443</v>
          </cell>
          <cell r="H663" t="str">
            <v>ZJY43</v>
          </cell>
          <cell r="I663" t="str">
            <v>995</v>
          </cell>
          <cell r="J663" t="str">
            <v>330682199810055025</v>
          </cell>
          <cell r="K663" t="str">
            <v>女</v>
          </cell>
          <cell r="L663">
            <v>25</v>
          </cell>
          <cell r="M663" t="str">
            <v>19981005</v>
          </cell>
        </row>
        <row r="663">
          <cell r="O663" t="str">
            <v>内科</v>
          </cell>
          <cell r="P663" t="str">
            <v>内科</v>
          </cell>
          <cell r="Q663">
            <v>17857502889</v>
          </cell>
          <cell r="R663">
            <v>3</v>
          </cell>
          <cell r="S663" t="str">
            <v>2022年</v>
          </cell>
          <cell r="T663" t="str">
            <v>黄伟剑</v>
          </cell>
          <cell r="U663">
            <v>18404</v>
          </cell>
          <cell r="V663">
            <v>13806691086</v>
          </cell>
          <cell r="W663" t="str">
            <v>心血管病</v>
          </cell>
          <cell r="X663" t="str">
            <v>规培研究生</v>
          </cell>
        </row>
        <row r="664">
          <cell r="F664" t="str">
            <v>7AO254</v>
          </cell>
          <cell r="G664">
            <v>-17444</v>
          </cell>
          <cell r="H664" t="str">
            <v>ZXT5</v>
          </cell>
          <cell r="I664" t="str">
            <v>1001</v>
          </cell>
          <cell r="J664" t="str">
            <v>330727199905052928</v>
          </cell>
          <cell r="K664" t="str">
            <v>女</v>
          </cell>
          <cell r="L664">
            <v>24</v>
          </cell>
          <cell r="M664" t="str">
            <v>19990505</v>
          </cell>
        </row>
        <row r="664">
          <cell r="O664" t="str">
            <v>内科</v>
          </cell>
          <cell r="P664" t="str">
            <v>内科</v>
          </cell>
          <cell r="Q664">
            <v>18867793908</v>
          </cell>
          <cell r="R664">
            <v>3</v>
          </cell>
          <cell r="S664" t="str">
            <v>2022年</v>
          </cell>
          <cell r="T664" t="str">
            <v>俞富军</v>
          </cell>
          <cell r="U664">
            <v>2617</v>
          </cell>
          <cell r="V664">
            <v>13858871942</v>
          </cell>
          <cell r="W664" t="str">
            <v>消化系统疾病</v>
          </cell>
          <cell r="X664" t="str">
            <v>规培研究生</v>
          </cell>
        </row>
        <row r="665">
          <cell r="F665" t="str">
            <v>7AO255</v>
          </cell>
          <cell r="G665">
            <v>-17445</v>
          </cell>
          <cell r="H665" t="str">
            <v>ZW31</v>
          </cell>
          <cell r="I665" t="str">
            <v>1007</v>
          </cell>
          <cell r="J665" t="str">
            <v>330381199801104662</v>
          </cell>
          <cell r="K665" t="str">
            <v>女</v>
          </cell>
          <cell r="L665">
            <v>25</v>
          </cell>
          <cell r="M665" t="str">
            <v>19980110</v>
          </cell>
        </row>
        <row r="665">
          <cell r="O665" t="str">
            <v>内科</v>
          </cell>
          <cell r="P665" t="str">
            <v>内科</v>
          </cell>
          <cell r="Q665">
            <v>18840185066</v>
          </cell>
          <cell r="R665">
            <v>3</v>
          </cell>
          <cell r="S665" t="str">
            <v>2022年</v>
          </cell>
          <cell r="T665" t="str">
            <v>郑明华</v>
          </cell>
          <cell r="U665">
            <v>2663</v>
          </cell>
          <cell r="V665">
            <v>13967781644</v>
          </cell>
          <cell r="W665" t="str">
            <v>感染病</v>
          </cell>
          <cell r="X665" t="str">
            <v>规培研究生</v>
          </cell>
        </row>
        <row r="666">
          <cell r="F666" t="str">
            <v>7AO256</v>
          </cell>
          <cell r="G666">
            <v>-17446</v>
          </cell>
          <cell r="H666" t="str">
            <v>ZTH4</v>
          </cell>
          <cell r="I666" t="str">
            <v>1057</v>
          </cell>
          <cell r="J666" t="str">
            <v>330283199904180518</v>
          </cell>
          <cell r="K666" t="str">
            <v>男</v>
          </cell>
          <cell r="L666">
            <v>24</v>
          </cell>
          <cell r="M666" t="str">
            <v>19990418</v>
          </cell>
        </row>
        <row r="666">
          <cell r="O666" t="str">
            <v>内科</v>
          </cell>
          <cell r="P666" t="str">
            <v>内科</v>
          </cell>
          <cell r="Q666">
            <v>18858795778</v>
          </cell>
          <cell r="R666">
            <v>3</v>
          </cell>
          <cell r="S666" t="str">
            <v>2022年</v>
          </cell>
          <cell r="T666" t="str">
            <v>陈永平</v>
          </cell>
          <cell r="U666">
            <v>68201</v>
          </cell>
          <cell r="V666">
            <v>13505777281</v>
          </cell>
          <cell r="W666" t="str">
            <v>感染病</v>
          </cell>
          <cell r="X666" t="str">
            <v>规培研究生</v>
          </cell>
        </row>
        <row r="667">
          <cell r="F667" t="str">
            <v>7AO257</v>
          </cell>
          <cell r="G667">
            <v>-17447</v>
          </cell>
          <cell r="H667" t="str">
            <v>ZX40</v>
          </cell>
          <cell r="I667" t="str">
            <v>1058</v>
          </cell>
          <cell r="J667" t="str">
            <v>33102119981004126X</v>
          </cell>
          <cell r="K667" t="str">
            <v>女</v>
          </cell>
          <cell r="L667">
            <v>25</v>
          </cell>
          <cell r="M667" t="str">
            <v>19981004</v>
          </cell>
        </row>
        <row r="667">
          <cell r="O667" t="str">
            <v>内科</v>
          </cell>
          <cell r="P667" t="str">
            <v>内科</v>
          </cell>
          <cell r="Q667">
            <v>15968775668</v>
          </cell>
          <cell r="R667">
            <v>3</v>
          </cell>
          <cell r="S667" t="str">
            <v>2022年</v>
          </cell>
          <cell r="T667" t="str">
            <v>施益芬</v>
          </cell>
          <cell r="U667">
            <v>5658</v>
          </cell>
          <cell r="V667">
            <v>13676772628</v>
          </cell>
          <cell r="W667" t="str">
            <v>血液病</v>
          </cell>
          <cell r="X667" t="str">
            <v>规培研究生</v>
          </cell>
        </row>
        <row r="668">
          <cell r="F668" t="str">
            <v>7AO258</v>
          </cell>
          <cell r="G668">
            <v>-17448</v>
          </cell>
          <cell r="H668" t="str">
            <v>ZSP2</v>
          </cell>
          <cell r="I668" t="str">
            <v>1059</v>
          </cell>
          <cell r="J668" t="str">
            <v>330324199910092093</v>
          </cell>
          <cell r="K668" t="str">
            <v>男</v>
          </cell>
          <cell r="L668">
            <v>24</v>
          </cell>
          <cell r="M668" t="str">
            <v>19991009</v>
          </cell>
        </row>
        <row r="668">
          <cell r="O668" t="str">
            <v>内科</v>
          </cell>
          <cell r="P668" t="str">
            <v>内科</v>
          </cell>
          <cell r="Q668">
            <v>15825628291</v>
          </cell>
          <cell r="R668">
            <v>3</v>
          </cell>
          <cell r="S668" t="str">
            <v>2022年</v>
          </cell>
          <cell r="T668" t="str">
            <v>李玉苹</v>
          </cell>
          <cell r="U668">
            <v>18906</v>
          </cell>
          <cell r="V668">
            <v>13587600968</v>
          </cell>
          <cell r="W668" t="str">
            <v>呼吸系统疾病</v>
          </cell>
          <cell r="X668" t="str">
            <v>规培研究生</v>
          </cell>
        </row>
        <row r="669">
          <cell r="F669" t="str">
            <v>7AO262</v>
          </cell>
          <cell r="G669">
            <v>-17452</v>
          </cell>
          <cell r="H669" t="str">
            <v>GJG</v>
          </cell>
          <cell r="I669" t="str">
            <v>1064</v>
          </cell>
          <cell r="J669" t="str">
            <v>350322199901146812</v>
          </cell>
          <cell r="K669" t="str">
            <v>男</v>
          </cell>
          <cell r="L669">
            <v>24</v>
          </cell>
          <cell r="M669" t="str">
            <v>19990114</v>
          </cell>
        </row>
        <row r="669">
          <cell r="O669" t="str">
            <v>内科</v>
          </cell>
          <cell r="P669" t="str">
            <v>内科</v>
          </cell>
          <cell r="Q669">
            <v>15168756056</v>
          </cell>
          <cell r="R669">
            <v>3</v>
          </cell>
          <cell r="S669" t="str">
            <v>2022年</v>
          </cell>
          <cell r="T669" t="str">
            <v>陈婵</v>
          </cell>
          <cell r="U669">
            <v>3836</v>
          </cell>
          <cell r="V669">
            <v>13968871092</v>
          </cell>
          <cell r="W669" t="str">
            <v>老年病房</v>
          </cell>
          <cell r="X669" t="str">
            <v>规培研究生</v>
          </cell>
        </row>
        <row r="670">
          <cell r="F670" t="str">
            <v>7AO263</v>
          </cell>
          <cell r="G670">
            <v>-17453</v>
          </cell>
          <cell r="H670" t="str">
            <v>QYD</v>
          </cell>
          <cell r="I670" t="str">
            <v>1065</v>
          </cell>
          <cell r="J670" t="str">
            <v>330602199906171045</v>
          </cell>
          <cell r="K670" t="str">
            <v>女</v>
          </cell>
          <cell r="L670">
            <v>24</v>
          </cell>
          <cell r="M670" t="str">
            <v>19990617</v>
          </cell>
        </row>
        <row r="670">
          <cell r="O670" t="str">
            <v>内科</v>
          </cell>
          <cell r="P670" t="str">
            <v>内科</v>
          </cell>
          <cell r="Q670">
            <v>13515850706</v>
          </cell>
          <cell r="R670">
            <v>3</v>
          </cell>
          <cell r="S670" t="str">
            <v>2022年</v>
          </cell>
          <cell r="T670" t="str">
            <v>朱再胜</v>
          </cell>
          <cell r="U670">
            <v>19939</v>
          </cell>
          <cell r="V670">
            <v>13857734265</v>
          </cell>
          <cell r="W670" t="str">
            <v>老年病房</v>
          </cell>
          <cell r="X670" t="str">
            <v>规培研究生</v>
          </cell>
        </row>
        <row r="671">
          <cell r="F671" t="str">
            <v>7AO379</v>
          </cell>
          <cell r="G671">
            <v>-17568</v>
          </cell>
          <cell r="H671" t="str">
            <v>LQX6</v>
          </cell>
          <cell r="I671" t="str">
            <v>Y643</v>
          </cell>
          <cell r="J671" t="str">
            <v>33108119990519672X</v>
          </cell>
          <cell r="K671" t="str">
            <v>女</v>
          </cell>
          <cell r="L671">
            <v>24</v>
          </cell>
          <cell r="M671" t="str">
            <v>19990519</v>
          </cell>
        </row>
        <row r="671">
          <cell r="O671" t="str">
            <v>内科</v>
          </cell>
          <cell r="P671" t="str">
            <v>内科</v>
          </cell>
          <cell r="Q671">
            <v>13806594436</v>
          </cell>
          <cell r="R671">
            <v>3</v>
          </cell>
          <cell r="S671" t="str">
            <v>2022年</v>
          </cell>
          <cell r="T671" t="str">
            <v>谷甸娜</v>
          </cell>
          <cell r="U671">
            <v>6612</v>
          </cell>
          <cell r="V671">
            <v>15727820618</v>
          </cell>
          <cell r="W671" t="str">
            <v>肿瘤内科</v>
          </cell>
          <cell r="X671" t="str">
            <v>规培研究生</v>
          </cell>
        </row>
        <row r="672">
          <cell r="F672" t="str">
            <v>7AO381</v>
          </cell>
          <cell r="G672">
            <v>-17570</v>
          </cell>
          <cell r="H672" t="str">
            <v>TJM1</v>
          </cell>
          <cell r="I672" t="str">
            <v>Y645</v>
          </cell>
          <cell r="J672" t="str">
            <v>431081199809057141</v>
          </cell>
          <cell r="K672" t="str">
            <v>女</v>
          </cell>
          <cell r="L672">
            <v>25</v>
          </cell>
          <cell r="M672" t="str">
            <v>19980905</v>
          </cell>
        </row>
        <row r="672">
          <cell r="O672" t="str">
            <v>内科</v>
          </cell>
          <cell r="P672" t="str">
            <v>内科</v>
          </cell>
          <cell r="Q672">
            <v>18890018031</v>
          </cell>
          <cell r="R672">
            <v>3</v>
          </cell>
          <cell r="S672" t="str">
            <v>2022年</v>
          </cell>
          <cell r="T672" t="str">
            <v>陈锦飞</v>
          </cell>
        </row>
        <row r="672">
          <cell r="W672" t="str">
            <v>肿瘤内</v>
          </cell>
          <cell r="X672" t="str">
            <v>规培研究生</v>
          </cell>
        </row>
        <row r="673">
          <cell r="F673" t="str">
            <v>7AM201</v>
          </cell>
          <cell r="G673">
            <v>-14856</v>
          </cell>
          <cell r="H673" t="str">
            <v>SX01</v>
          </cell>
        </row>
        <row r="673">
          <cell r="J673" t="str">
            <v>520425199809140043</v>
          </cell>
          <cell r="K673" t="str">
            <v>女</v>
          </cell>
          <cell r="L673">
            <v>25</v>
          </cell>
          <cell r="M673" t="str">
            <v>19980914</v>
          </cell>
        </row>
        <row r="673">
          <cell r="O673" t="str">
            <v>内科</v>
          </cell>
          <cell r="P673" t="str">
            <v>内科</v>
          </cell>
          <cell r="Q673">
            <v>17885065667</v>
          </cell>
          <cell r="R673">
            <v>3</v>
          </cell>
          <cell r="S673" t="str">
            <v>实际2022年</v>
          </cell>
          <cell r="T673" t="str">
            <v>俞富军</v>
          </cell>
          <cell r="U673">
            <v>2617</v>
          </cell>
          <cell r="V673">
            <v>13858871942</v>
          </cell>
          <cell r="W673" t="str">
            <v>消化系统疾病</v>
          </cell>
          <cell r="X673" t="str">
            <v>规培研究生</v>
          </cell>
        </row>
        <row r="674">
          <cell r="F674" t="str">
            <v>7AO455</v>
          </cell>
          <cell r="G674">
            <v>-17652</v>
          </cell>
          <cell r="H674" t="str">
            <v>LHT3</v>
          </cell>
        </row>
        <row r="674">
          <cell r="J674" t="str">
            <v>450211199901181625</v>
          </cell>
          <cell r="K674" t="str">
            <v>女</v>
          </cell>
          <cell r="L674">
            <v>24</v>
          </cell>
          <cell r="M674" t="str">
            <v>19990118</v>
          </cell>
        </row>
        <row r="674">
          <cell r="O674" t="str">
            <v>内科</v>
          </cell>
          <cell r="P674" t="str">
            <v>内科</v>
          </cell>
          <cell r="Q674">
            <v>15543568039</v>
          </cell>
          <cell r="R674">
            <v>3</v>
          </cell>
          <cell r="S674" t="str">
            <v>2022年</v>
          </cell>
          <cell r="T674" t="str">
            <v>宋伟宏</v>
          </cell>
        </row>
        <row r="674">
          <cell r="W674" t="e">
            <v>#N/A</v>
          </cell>
          <cell r="X674" t="str">
            <v>规培研究生</v>
          </cell>
        </row>
        <row r="675">
          <cell r="F675" t="str">
            <v>7AO033</v>
          </cell>
          <cell r="G675">
            <v>-17224</v>
          </cell>
          <cell r="H675" t="str">
            <v>BZC2</v>
          </cell>
          <cell r="I675" t="str">
            <v>070</v>
          </cell>
          <cell r="J675" t="str">
            <v>330326200002217151</v>
          </cell>
          <cell r="K675" t="str">
            <v>男</v>
          </cell>
          <cell r="L675">
            <v>23</v>
          </cell>
          <cell r="M675" t="str">
            <v>20000221</v>
          </cell>
        </row>
        <row r="675">
          <cell r="O675" t="str">
            <v>皮肤科</v>
          </cell>
          <cell r="P675" t="str">
            <v>皮肤科</v>
          </cell>
          <cell r="Q675">
            <v>17357780181</v>
          </cell>
          <cell r="R675">
            <v>3</v>
          </cell>
          <cell r="S675" t="str">
            <v>2022年</v>
          </cell>
          <cell r="T675" t="str">
            <v>李智铭</v>
          </cell>
          <cell r="U675">
            <v>2611</v>
          </cell>
          <cell r="V675">
            <v>15988718867</v>
          </cell>
          <cell r="W675" t="str">
            <v>皮肤科</v>
          </cell>
          <cell r="X675" t="str">
            <v>规培研究生</v>
          </cell>
        </row>
        <row r="676">
          <cell r="F676" t="str">
            <v>7AO278</v>
          </cell>
          <cell r="G676">
            <v>-17468</v>
          </cell>
          <cell r="H676" t="str">
            <v>LZY31</v>
          </cell>
          <cell r="I676" t="str">
            <v>1080</v>
          </cell>
          <cell r="J676" t="str">
            <v>331082199810148887</v>
          </cell>
          <cell r="K676" t="str">
            <v>女</v>
          </cell>
          <cell r="L676">
            <v>25</v>
          </cell>
          <cell r="M676" t="str">
            <v>19981014</v>
          </cell>
        </row>
        <row r="676">
          <cell r="O676" t="str">
            <v>皮肤科</v>
          </cell>
          <cell r="P676" t="str">
            <v>皮肤科</v>
          </cell>
          <cell r="Q676">
            <v>13588334528</v>
          </cell>
          <cell r="R676">
            <v>3</v>
          </cell>
          <cell r="S676" t="str">
            <v>2022年</v>
          </cell>
          <cell r="T676" t="str">
            <v>李智铭</v>
          </cell>
          <cell r="U676">
            <v>2611</v>
          </cell>
          <cell r="V676">
            <v>15988718867</v>
          </cell>
          <cell r="W676" t="str">
            <v>皮肤科</v>
          </cell>
          <cell r="X676" t="str">
            <v>规培研究生</v>
          </cell>
        </row>
        <row r="677">
          <cell r="F677" t="str">
            <v>7AO279</v>
          </cell>
          <cell r="G677">
            <v>-17469</v>
          </cell>
          <cell r="H677" t="str">
            <v>ZYW9</v>
          </cell>
          <cell r="I677" t="str">
            <v>1081</v>
          </cell>
          <cell r="J677" t="str">
            <v>320202199907124028</v>
          </cell>
          <cell r="K677" t="str">
            <v>女</v>
          </cell>
          <cell r="L677">
            <v>24</v>
          </cell>
          <cell r="M677" t="str">
            <v>19990712</v>
          </cell>
        </row>
        <row r="677">
          <cell r="O677" t="str">
            <v>皮肤科</v>
          </cell>
          <cell r="P677" t="str">
            <v>皮肤科</v>
          </cell>
          <cell r="Q677">
            <v>13601482193</v>
          </cell>
          <cell r="R677">
            <v>3</v>
          </cell>
          <cell r="S677" t="str">
            <v>2022年</v>
          </cell>
          <cell r="T677" t="str">
            <v>李智铭</v>
          </cell>
          <cell r="U677">
            <v>2611</v>
          </cell>
          <cell r="V677">
            <v>15988718867</v>
          </cell>
          <cell r="W677" t="str">
            <v>皮肤科</v>
          </cell>
          <cell r="X677" t="str">
            <v>规培研究生</v>
          </cell>
        </row>
        <row r="678">
          <cell r="F678" t="str">
            <v>7AO288</v>
          </cell>
          <cell r="G678">
            <v>-17478</v>
          </cell>
          <cell r="H678" t="str">
            <v>XXY23</v>
          </cell>
          <cell r="I678" t="str">
            <v>Y552</v>
          </cell>
          <cell r="J678" t="str">
            <v>330682199902015223</v>
          </cell>
          <cell r="K678" t="str">
            <v>女</v>
          </cell>
          <cell r="L678">
            <v>24</v>
          </cell>
          <cell r="M678" t="str">
            <v>19990201</v>
          </cell>
        </row>
        <row r="678">
          <cell r="O678" t="str">
            <v>全科医学科</v>
          </cell>
          <cell r="P678" t="str">
            <v>全科医学科</v>
          </cell>
          <cell r="Q678">
            <v>15157534386</v>
          </cell>
          <cell r="R678">
            <v>3</v>
          </cell>
          <cell r="S678" t="str">
            <v>2022年</v>
          </cell>
          <cell r="T678" t="str">
            <v>潘景业</v>
          </cell>
          <cell r="U678">
            <v>19001</v>
          </cell>
          <cell r="V678">
            <v>13566289666</v>
          </cell>
          <cell r="W678" t="str">
            <v>党政综合办公室</v>
          </cell>
          <cell r="X678" t="str">
            <v>规培研究生</v>
          </cell>
        </row>
        <row r="679">
          <cell r="F679" t="str">
            <v>7AO013</v>
          </cell>
          <cell r="G679">
            <v>-17204</v>
          </cell>
          <cell r="H679" t="str">
            <v>QSJ4</v>
          </cell>
          <cell r="I679" t="str">
            <v>024</v>
          </cell>
          <cell r="J679" t="str">
            <v>330681199811175508</v>
          </cell>
          <cell r="K679" t="str">
            <v>女</v>
          </cell>
          <cell r="L679">
            <v>25</v>
          </cell>
          <cell r="M679" t="str">
            <v>19981117</v>
          </cell>
        </row>
        <row r="679">
          <cell r="O679" t="str">
            <v>神经内科</v>
          </cell>
          <cell r="P679" t="str">
            <v>神经内科</v>
          </cell>
          <cell r="Q679">
            <v>13738330508</v>
          </cell>
          <cell r="R679">
            <v>3</v>
          </cell>
          <cell r="S679" t="str">
            <v>2022年</v>
          </cell>
          <cell r="T679" t="str">
            <v>谢成龙</v>
          </cell>
          <cell r="U679">
            <v>11105</v>
          </cell>
          <cell r="V679">
            <v>13736716097</v>
          </cell>
          <cell r="W679" t="str">
            <v>神经内科</v>
          </cell>
          <cell r="X679" t="str">
            <v>规培研究生</v>
          </cell>
        </row>
        <row r="680">
          <cell r="F680" t="str">
            <v>7AO035</v>
          </cell>
          <cell r="G680">
            <v>-17226</v>
          </cell>
          <cell r="H680" t="str">
            <v>WY56</v>
          </cell>
          <cell r="I680" t="str">
            <v>077</v>
          </cell>
          <cell r="J680" t="str">
            <v>330602199901231029</v>
          </cell>
          <cell r="K680" t="str">
            <v>女</v>
          </cell>
          <cell r="L680">
            <v>24</v>
          </cell>
          <cell r="M680" t="str">
            <v>19990123</v>
          </cell>
        </row>
        <row r="680">
          <cell r="O680" t="str">
            <v>神经内科</v>
          </cell>
          <cell r="P680" t="str">
            <v>神经内科</v>
          </cell>
          <cell r="Q680">
            <v>15857707138</v>
          </cell>
          <cell r="R680">
            <v>3</v>
          </cell>
          <cell r="S680" t="str">
            <v>2022年</v>
          </cell>
          <cell r="T680" t="str">
            <v>徐惠琴</v>
          </cell>
          <cell r="U680">
            <v>19502</v>
          </cell>
          <cell r="V680">
            <v>13858806368</v>
          </cell>
          <cell r="W680" t="str">
            <v>神经内科</v>
          </cell>
          <cell r="X680" t="str">
            <v>规培研究生</v>
          </cell>
        </row>
        <row r="681">
          <cell r="F681" t="str">
            <v>7AO049</v>
          </cell>
          <cell r="G681">
            <v>-17240</v>
          </cell>
          <cell r="H681" t="str">
            <v>PCY4</v>
          </cell>
          <cell r="I681" t="str">
            <v>108</v>
          </cell>
          <cell r="J681" t="str">
            <v>331023199901303184</v>
          </cell>
          <cell r="K681" t="str">
            <v>女</v>
          </cell>
          <cell r="L681">
            <v>24</v>
          </cell>
          <cell r="M681" t="str">
            <v>19990130</v>
          </cell>
        </row>
        <row r="681">
          <cell r="O681" t="str">
            <v>神经内科</v>
          </cell>
          <cell r="P681" t="str">
            <v>神经内科</v>
          </cell>
          <cell r="Q681">
            <v>17346848836</v>
          </cell>
          <cell r="R681">
            <v>3</v>
          </cell>
          <cell r="S681" t="str">
            <v>2022年</v>
          </cell>
          <cell r="T681" t="str">
            <v>邓斌斌</v>
          </cell>
          <cell r="U681">
            <v>12763</v>
          </cell>
          <cell r="V681">
            <v>13695720610</v>
          </cell>
          <cell r="W681" t="str">
            <v>神经内科</v>
          </cell>
          <cell r="X681" t="str">
            <v>规培研究生</v>
          </cell>
        </row>
        <row r="682">
          <cell r="F682" t="str">
            <v>7AO057</v>
          </cell>
          <cell r="G682">
            <v>-17248</v>
          </cell>
          <cell r="H682" t="str">
            <v>PZM3</v>
          </cell>
          <cell r="I682" t="str">
            <v>119</v>
          </cell>
          <cell r="J682" t="str">
            <v>330327199807118792</v>
          </cell>
          <cell r="K682" t="str">
            <v>男</v>
          </cell>
          <cell r="L682">
            <v>25</v>
          </cell>
          <cell r="M682" t="str">
            <v>19980711</v>
          </cell>
        </row>
        <row r="682">
          <cell r="O682" t="str">
            <v>神经内科</v>
          </cell>
          <cell r="P682" t="str">
            <v>神经内科</v>
          </cell>
          <cell r="Q682">
            <v>18367761122</v>
          </cell>
          <cell r="R682">
            <v>3</v>
          </cell>
          <cell r="S682" t="str">
            <v>2022年</v>
          </cell>
          <cell r="T682" t="str">
            <v>王贞</v>
          </cell>
          <cell r="U682">
            <v>1601</v>
          </cell>
          <cell r="V682">
            <v>13858868961</v>
          </cell>
          <cell r="W682" t="str">
            <v>神经内科</v>
          </cell>
          <cell r="X682" t="str">
            <v>规培研究生</v>
          </cell>
        </row>
        <row r="683">
          <cell r="F683" t="str">
            <v>7AO264</v>
          </cell>
          <cell r="G683">
            <v>-17454</v>
          </cell>
          <cell r="H683" t="str">
            <v>CMK2</v>
          </cell>
          <cell r="I683" t="str">
            <v>1066</v>
          </cell>
          <cell r="J683" t="str">
            <v>330381199705282514</v>
          </cell>
          <cell r="K683" t="str">
            <v>男</v>
          </cell>
          <cell r="L683">
            <v>26</v>
          </cell>
          <cell r="M683" t="str">
            <v>19970528</v>
          </cell>
        </row>
        <row r="683">
          <cell r="O683" t="str">
            <v>神经内科</v>
          </cell>
          <cell r="P683" t="str">
            <v>神经内科</v>
          </cell>
          <cell r="Q683">
            <v>13857781853</v>
          </cell>
          <cell r="R683">
            <v>3</v>
          </cell>
          <cell r="S683" t="str">
            <v>2022年</v>
          </cell>
          <cell r="T683" t="str">
            <v>邵蓓</v>
          </cell>
          <cell r="U683">
            <v>17602</v>
          </cell>
          <cell r="V683">
            <v>13868655889</v>
          </cell>
          <cell r="W683" t="str">
            <v>神经内科</v>
          </cell>
          <cell r="X683" t="str">
            <v>规培研究生</v>
          </cell>
        </row>
        <row r="684">
          <cell r="F684" t="str">
            <v>7AO265</v>
          </cell>
          <cell r="G684">
            <v>-17455</v>
          </cell>
          <cell r="H684" t="str">
            <v>CHG1</v>
          </cell>
          <cell r="I684" t="str">
            <v>1067</v>
          </cell>
          <cell r="J684" t="str">
            <v>341022199809043549</v>
          </cell>
          <cell r="K684" t="str">
            <v>女</v>
          </cell>
          <cell r="L684">
            <v>25</v>
          </cell>
          <cell r="M684" t="str">
            <v>19980904</v>
          </cell>
        </row>
        <row r="684">
          <cell r="O684" t="str">
            <v>神经内科</v>
          </cell>
          <cell r="P684" t="str">
            <v>神经内科</v>
          </cell>
          <cell r="Q684">
            <v>18257767022</v>
          </cell>
          <cell r="R684">
            <v>3</v>
          </cell>
          <cell r="S684" t="str">
            <v>2022年</v>
          </cell>
          <cell r="T684" t="str">
            <v>黄欢捷</v>
          </cell>
          <cell r="U684">
            <v>1680</v>
          </cell>
          <cell r="V684">
            <v>13566277099</v>
          </cell>
          <cell r="W684" t="str">
            <v>神经内科</v>
          </cell>
          <cell r="X684" t="str">
            <v>规培研究生</v>
          </cell>
        </row>
        <row r="685">
          <cell r="F685" t="str">
            <v>7AO266</v>
          </cell>
          <cell r="G685">
            <v>-17456</v>
          </cell>
          <cell r="H685" t="str">
            <v>CJY37</v>
          </cell>
          <cell r="I685" t="str">
            <v>1068</v>
          </cell>
          <cell r="J685" t="str">
            <v>522101199806142021</v>
          </cell>
          <cell r="K685" t="str">
            <v>女</v>
          </cell>
          <cell r="L685">
            <v>25</v>
          </cell>
          <cell r="M685" t="str">
            <v>19980614</v>
          </cell>
        </row>
        <row r="685">
          <cell r="O685" t="str">
            <v>神经内科</v>
          </cell>
          <cell r="P685" t="str">
            <v>神经内科</v>
          </cell>
          <cell r="Q685">
            <v>15085565614</v>
          </cell>
          <cell r="R685">
            <v>3</v>
          </cell>
          <cell r="S685" t="str">
            <v>2022年</v>
          </cell>
          <cell r="T685" t="str">
            <v>林源绍</v>
          </cell>
          <cell r="U685">
            <v>8017</v>
          </cell>
          <cell r="V685">
            <v>13587638425</v>
          </cell>
          <cell r="W685" t="str">
            <v>神经内科</v>
          </cell>
          <cell r="X685" t="str">
            <v>规培研究生</v>
          </cell>
        </row>
        <row r="686">
          <cell r="F686" t="str">
            <v>7AO267</v>
          </cell>
          <cell r="G686">
            <v>-17457</v>
          </cell>
          <cell r="H686" t="str">
            <v>CYT8</v>
          </cell>
          <cell r="I686" t="str">
            <v>1069</v>
          </cell>
          <cell r="J686" t="str">
            <v>330681199810171564</v>
          </cell>
          <cell r="K686" t="str">
            <v>女</v>
          </cell>
          <cell r="L686">
            <v>25</v>
          </cell>
          <cell r="M686" t="str">
            <v>19981017</v>
          </cell>
        </row>
        <row r="686">
          <cell r="O686" t="str">
            <v>神经内科</v>
          </cell>
          <cell r="P686" t="str">
            <v>神经内科</v>
          </cell>
          <cell r="Q686">
            <v>15868501232</v>
          </cell>
          <cell r="R686">
            <v>3</v>
          </cell>
          <cell r="S686" t="str">
            <v>2022年</v>
          </cell>
          <cell r="T686" t="str">
            <v>王新施</v>
          </cell>
          <cell r="U686">
            <v>2661</v>
          </cell>
          <cell r="V686">
            <v>13757897051</v>
          </cell>
          <cell r="W686" t="str">
            <v>神经内科</v>
          </cell>
          <cell r="X686" t="str">
            <v>规培研究生</v>
          </cell>
        </row>
        <row r="687">
          <cell r="F687" t="str">
            <v>7AO268</v>
          </cell>
          <cell r="G687">
            <v>-17458</v>
          </cell>
          <cell r="H687" t="str">
            <v>LCH15</v>
          </cell>
          <cell r="I687" t="str">
            <v>1070</v>
          </cell>
          <cell r="J687" t="str">
            <v>352201199811122117</v>
          </cell>
          <cell r="K687" t="str">
            <v>男</v>
          </cell>
          <cell r="L687">
            <v>25</v>
          </cell>
          <cell r="M687" t="str">
            <v>19981112</v>
          </cell>
        </row>
        <row r="687">
          <cell r="O687" t="str">
            <v>神经内科</v>
          </cell>
          <cell r="P687" t="str">
            <v>神经内科</v>
          </cell>
          <cell r="Q687">
            <v>18787092524</v>
          </cell>
          <cell r="R687">
            <v>3</v>
          </cell>
          <cell r="S687" t="str">
            <v>2022年</v>
          </cell>
          <cell r="T687" t="str">
            <v>何金彩</v>
          </cell>
          <cell r="U687">
            <v>18305</v>
          </cell>
          <cell r="V687">
            <v>13706661060</v>
          </cell>
          <cell r="W687" t="str">
            <v>神经内科</v>
          </cell>
          <cell r="X687" t="str">
            <v>规培研究生</v>
          </cell>
        </row>
        <row r="688">
          <cell r="F688" t="str">
            <v>7AO269</v>
          </cell>
          <cell r="G688">
            <v>-17459</v>
          </cell>
          <cell r="H688" t="str">
            <v>LX58</v>
          </cell>
          <cell r="I688" t="str">
            <v>1071</v>
          </cell>
          <cell r="J688" t="str">
            <v>142623199912082629</v>
          </cell>
          <cell r="K688" t="str">
            <v>女</v>
          </cell>
          <cell r="L688">
            <v>24</v>
          </cell>
          <cell r="M688" t="str">
            <v>19991208</v>
          </cell>
        </row>
        <row r="688">
          <cell r="O688" t="str">
            <v>神经内科</v>
          </cell>
          <cell r="P688" t="str">
            <v>神经内科</v>
          </cell>
          <cell r="Q688">
            <v>18035733083</v>
          </cell>
          <cell r="R688">
            <v>3</v>
          </cell>
          <cell r="S688" t="str">
            <v>2022年</v>
          </cell>
          <cell r="T688" t="str">
            <v>邵蓓</v>
          </cell>
          <cell r="U688">
            <v>17602</v>
          </cell>
          <cell r="V688">
            <v>13868655889</v>
          </cell>
          <cell r="W688" t="str">
            <v>神经内科</v>
          </cell>
          <cell r="X688" t="str">
            <v>规培研究生</v>
          </cell>
        </row>
        <row r="689">
          <cell r="F689" t="str">
            <v>7AO270</v>
          </cell>
          <cell r="G689">
            <v>-17460</v>
          </cell>
          <cell r="H689" t="str">
            <v>LWJ13</v>
          </cell>
          <cell r="I689" t="str">
            <v>1072</v>
          </cell>
          <cell r="J689" t="str">
            <v>33068319990802002X</v>
          </cell>
          <cell r="K689" t="str">
            <v>女</v>
          </cell>
          <cell r="L689">
            <v>24</v>
          </cell>
          <cell r="M689" t="str">
            <v>19990802</v>
          </cell>
        </row>
        <row r="689">
          <cell r="O689" t="str">
            <v>神经内科</v>
          </cell>
          <cell r="P689" t="str">
            <v>神经内科</v>
          </cell>
          <cell r="Q689">
            <v>15158721095</v>
          </cell>
          <cell r="R689">
            <v>3</v>
          </cell>
          <cell r="S689" t="str">
            <v>2022年</v>
          </cell>
          <cell r="T689" t="str">
            <v>林源绍</v>
          </cell>
          <cell r="U689">
            <v>8017</v>
          </cell>
          <cell r="V689">
            <v>13587638425</v>
          </cell>
          <cell r="W689" t="str">
            <v>神经内科</v>
          </cell>
          <cell r="X689" t="str">
            <v>规培研究生</v>
          </cell>
        </row>
        <row r="690">
          <cell r="F690" t="str">
            <v>7AO271</v>
          </cell>
          <cell r="G690">
            <v>-17461</v>
          </cell>
          <cell r="H690" t="str">
            <v>LYY70</v>
          </cell>
          <cell r="I690" t="str">
            <v>1073</v>
          </cell>
          <cell r="J690" t="str">
            <v>331002199808200664</v>
          </cell>
          <cell r="K690" t="str">
            <v>女</v>
          </cell>
          <cell r="L690">
            <v>25</v>
          </cell>
          <cell r="M690" t="str">
            <v>19980820</v>
          </cell>
        </row>
        <row r="690">
          <cell r="O690" t="str">
            <v>神经内科</v>
          </cell>
          <cell r="P690" t="str">
            <v>神经内科</v>
          </cell>
          <cell r="Q690">
            <v>19817596410</v>
          </cell>
          <cell r="R690">
            <v>3</v>
          </cell>
          <cell r="S690" t="str">
            <v>2022年</v>
          </cell>
          <cell r="T690" t="str">
            <v>何金彩</v>
          </cell>
          <cell r="U690">
            <v>18305</v>
          </cell>
          <cell r="V690">
            <v>13706661060</v>
          </cell>
          <cell r="W690" t="str">
            <v>神经内科</v>
          </cell>
          <cell r="X690" t="str">
            <v>规培研究生</v>
          </cell>
        </row>
        <row r="691">
          <cell r="F691" t="str">
            <v>7AO272</v>
          </cell>
          <cell r="G691">
            <v>-17462</v>
          </cell>
          <cell r="H691" t="str">
            <v>MSM1</v>
          </cell>
          <cell r="I691" t="str">
            <v>1074</v>
          </cell>
          <cell r="J691" t="str">
            <v>332529199902277025</v>
          </cell>
          <cell r="K691" t="str">
            <v>女</v>
          </cell>
          <cell r="L691">
            <v>24</v>
          </cell>
          <cell r="M691" t="str">
            <v>19990227</v>
          </cell>
        </row>
        <row r="691">
          <cell r="O691" t="str">
            <v>神经内科</v>
          </cell>
          <cell r="P691" t="str">
            <v>神经内科</v>
          </cell>
          <cell r="Q691">
            <v>13754293679</v>
          </cell>
          <cell r="R691">
            <v>3</v>
          </cell>
          <cell r="S691" t="str">
            <v>2022年</v>
          </cell>
          <cell r="T691" t="str">
            <v>徐惠琴</v>
          </cell>
          <cell r="U691">
            <v>19502</v>
          </cell>
          <cell r="V691">
            <v>13858806368</v>
          </cell>
          <cell r="W691" t="str">
            <v>神经内科</v>
          </cell>
          <cell r="X691" t="str">
            <v>规培研究生</v>
          </cell>
        </row>
        <row r="692">
          <cell r="F692" t="str">
            <v>7AO273</v>
          </cell>
          <cell r="G692">
            <v>-17463</v>
          </cell>
          <cell r="H692" t="str">
            <v>PSL1</v>
          </cell>
          <cell r="I692" t="str">
            <v>1075</v>
          </cell>
          <cell r="J692" t="str">
            <v>513021199802285008</v>
          </cell>
          <cell r="K692" t="str">
            <v>女</v>
          </cell>
          <cell r="L692">
            <v>25</v>
          </cell>
          <cell r="M692" t="str">
            <v>19980228</v>
          </cell>
        </row>
        <row r="692">
          <cell r="O692" t="str">
            <v>神经内科</v>
          </cell>
          <cell r="P692" t="str">
            <v>神经内科</v>
          </cell>
          <cell r="Q692">
            <v>18113534635</v>
          </cell>
          <cell r="R692">
            <v>3</v>
          </cell>
          <cell r="S692" t="str">
            <v>2022年</v>
          </cell>
          <cell r="T692" t="str">
            <v>张旭</v>
          </cell>
          <cell r="U692">
            <v>18502</v>
          </cell>
          <cell r="V692">
            <v>13587688130</v>
          </cell>
          <cell r="W692" t="str">
            <v>神经内科</v>
          </cell>
          <cell r="X692" t="str">
            <v>规培研究生</v>
          </cell>
        </row>
        <row r="693">
          <cell r="F693" t="str">
            <v>7AO274</v>
          </cell>
          <cell r="G693">
            <v>-17464</v>
          </cell>
          <cell r="H693" t="str">
            <v>JX10</v>
          </cell>
          <cell r="I693" t="str">
            <v>1076</v>
          </cell>
          <cell r="J693" t="str">
            <v>330302199907082021</v>
          </cell>
          <cell r="K693" t="str">
            <v>女</v>
          </cell>
          <cell r="L693">
            <v>24</v>
          </cell>
          <cell r="M693" t="str">
            <v>19990708</v>
          </cell>
        </row>
        <row r="693">
          <cell r="O693" t="str">
            <v>神经内科</v>
          </cell>
          <cell r="P693" t="str">
            <v>神经内科</v>
          </cell>
          <cell r="Q693">
            <v>15258639778</v>
          </cell>
          <cell r="R693">
            <v>3</v>
          </cell>
          <cell r="S693" t="str">
            <v>2022年</v>
          </cell>
          <cell r="T693" t="str">
            <v>张旭</v>
          </cell>
          <cell r="U693">
            <v>18502</v>
          </cell>
          <cell r="V693">
            <v>13587688130</v>
          </cell>
          <cell r="W693" t="str">
            <v>神经内科</v>
          </cell>
          <cell r="X693" t="str">
            <v>规培研究生</v>
          </cell>
        </row>
        <row r="694">
          <cell r="F694" t="str">
            <v>7AO275</v>
          </cell>
          <cell r="G694">
            <v>-17465</v>
          </cell>
          <cell r="H694" t="str">
            <v>RJ1</v>
          </cell>
          <cell r="I694" t="str">
            <v>1077</v>
          </cell>
          <cell r="J694" t="str">
            <v>330326199908122823</v>
          </cell>
          <cell r="K694" t="str">
            <v>女</v>
          </cell>
          <cell r="L694">
            <v>24</v>
          </cell>
          <cell r="M694" t="str">
            <v>19990812</v>
          </cell>
        </row>
        <row r="694">
          <cell r="O694" t="str">
            <v>神经内科</v>
          </cell>
          <cell r="P694" t="str">
            <v>神经内科</v>
          </cell>
          <cell r="Q694">
            <v>15267753350</v>
          </cell>
          <cell r="R694">
            <v>3</v>
          </cell>
          <cell r="S694" t="str">
            <v>2022年</v>
          </cell>
          <cell r="T694" t="str">
            <v>程建华</v>
          </cell>
          <cell r="U694">
            <v>4523</v>
          </cell>
          <cell r="V694">
            <v>13819735361</v>
          </cell>
          <cell r="W694" t="str">
            <v>神经内科</v>
          </cell>
          <cell r="X694" t="str">
            <v>规培研究生</v>
          </cell>
        </row>
        <row r="695">
          <cell r="F695" t="str">
            <v>7AO276</v>
          </cell>
          <cell r="G695">
            <v>-17466</v>
          </cell>
          <cell r="H695" t="str">
            <v>ZHY28</v>
          </cell>
          <cell r="I695" t="str">
            <v>1078</v>
          </cell>
          <cell r="J695" t="str">
            <v>410527199909259749</v>
          </cell>
          <cell r="K695" t="str">
            <v>女</v>
          </cell>
          <cell r="L695">
            <v>24</v>
          </cell>
          <cell r="M695" t="str">
            <v>19990925</v>
          </cell>
        </row>
        <row r="695">
          <cell r="O695" t="str">
            <v>神经内科</v>
          </cell>
          <cell r="P695" t="str">
            <v>神经内科</v>
          </cell>
          <cell r="Q695">
            <v>17537200025</v>
          </cell>
          <cell r="R695">
            <v>3</v>
          </cell>
          <cell r="S695" t="str">
            <v>2022年</v>
          </cell>
          <cell r="T695" t="str">
            <v>何金彩</v>
          </cell>
          <cell r="U695">
            <v>18305</v>
          </cell>
          <cell r="V695">
            <v>13706661060</v>
          </cell>
          <cell r="W695" t="str">
            <v>神经内科</v>
          </cell>
          <cell r="X695" t="str">
            <v>规培研究生</v>
          </cell>
        </row>
        <row r="696">
          <cell r="F696" t="str">
            <v>7AO454</v>
          </cell>
          <cell r="G696">
            <v>-17651</v>
          </cell>
          <cell r="H696" t="str">
            <v>zxy83</v>
          </cell>
        </row>
        <row r="696">
          <cell r="J696" t="str">
            <v>330302199907180828</v>
          </cell>
          <cell r="K696" t="str">
            <v>女</v>
          </cell>
          <cell r="L696">
            <v>24</v>
          </cell>
          <cell r="M696" t="str">
            <v>19990718</v>
          </cell>
        </row>
        <row r="696">
          <cell r="O696" t="str">
            <v>神经内科</v>
          </cell>
          <cell r="P696" t="str">
            <v>神经内科</v>
          </cell>
          <cell r="Q696">
            <v>15990174006</v>
          </cell>
          <cell r="R696">
            <v>3</v>
          </cell>
          <cell r="S696" t="str">
            <v>2022年</v>
          </cell>
          <cell r="T696" t="str">
            <v>宋伟宏</v>
          </cell>
        </row>
        <row r="696">
          <cell r="W696" t="e">
            <v>#N/A</v>
          </cell>
          <cell r="X696" t="str">
            <v>规培研究生</v>
          </cell>
        </row>
        <row r="697">
          <cell r="F697" t="str">
            <v>7AO005</v>
          </cell>
          <cell r="G697">
            <v>-17196</v>
          </cell>
          <cell r="H697" t="str">
            <v>YY25</v>
          </cell>
          <cell r="I697" t="str">
            <v>007</v>
          </cell>
          <cell r="J697" t="str">
            <v>330282199908113447</v>
          </cell>
          <cell r="K697" t="str">
            <v>女</v>
          </cell>
          <cell r="L697">
            <v>24</v>
          </cell>
          <cell r="M697" t="str">
            <v>19990811</v>
          </cell>
        </row>
        <row r="697">
          <cell r="O697" t="str">
            <v>外科</v>
          </cell>
          <cell r="P697" t="str">
            <v>外科</v>
          </cell>
          <cell r="Q697">
            <v>18268643431</v>
          </cell>
          <cell r="R697">
            <v>3</v>
          </cell>
          <cell r="S697" t="str">
            <v>2022年</v>
          </cell>
          <cell r="T697" t="str">
            <v>瞿金妙</v>
          </cell>
          <cell r="U697">
            <v>1549</v>
          </cell>
          <cell r="V697">
            <v>13600665968</v>
          </cell>
          <cell r="W697" t="str">
            <v>甲状腺外科</v>
          </cell>
          <cell r="X697" t="str">
            <v>规培研究生</v>
          </cell>
        </row>
        <row r="698">
          <cell r="F698" t="str">
            <v>7AO006</v>
          </cell>
          <cell r="G698">
            <v>-17197</v>
          </cell>
          <cell r="H698" t="str">
            <v>MDN1</v>
          </cell>
          <cell r="I698" t="str">
            <v>008</v>
          </cell>
          <cell r="J698" t="str">
            <v>339005199908271626</v>
          </cell>
          <cell r="K698" t="str">
            <v>女</v>
          </cell>
          <cell r="L698">
            <v>24</v>
          </cell>
          <cell r="M698" t="str">
            <v>19990827</v>
          </cell>
        </row>
        <row r="698">
          <cell r="O698" t="str">
            <v>外科</v>
          </cell>
          <cell r="P698" t="str">
            <v>外科</v>
          </cell>
          <cell r="Q698">
            <v>13738332789</v>
          </cell>
          <cell r="R698">
            <v>3</v>
          </cell>
          <cell r="S698" t="str">
            <v>2022年</v>
          </cell>
          <cell r="T698" t="str">
            <v>黄关立</v>
          </cell>
          <cell r="U698">
            <v>6599</v>
          </cell>
          <cell r="V698">
            <v>13857701885</v>
          </cell>
          <cell r="W698" t="str">
            <v>甲状腺外科</v>
          </cell>
          <cell r="X698" t="str">
            <v>规培研究生</v>
          </cell>
        </row>
        <row r="699">
          <cell r="F699" t="str">
            <v>7AO019</v>
          </cell>
          <cell r="G699">
            <v>-17210</v>
          </cell>
          <cell r="H699" t="str">
            <v>CB20</v>
          </cell>
          <cell r="I699" t="str">
            <v>035</v>
          </cell>
          <cell r="J699" t="str">
            <v>331004199811210911</v>
          </cell>
          <cell r="K699" t="str">
            <v>男</v>
          </cell>
          <cell r="L699">
            <v>25</v>
          </cell>
          <cell r="M699" t="str">
            <v>19981121</v>
          </cell>
        </row>
        <row r="699">
          <cell r="O699" t="str">
            <v>外科</v>
          </cell>
          <cell r="P699" t="str">
            <v>外科</v>
          </cell>
          <cell r="Q699">
            <v>13968681058</v>
          </cell>
          <cell r="R699">
            <v>3</v>
          </cell>
          <cell r="S699" t="str">
            <v>2022年</v>
          </cell>
          <cell r="T699" t="str">
            <v>陈钢</v>
          </cell>
          <cell r="U699">
            <v>6201</v>
          </cell>
          <cell r="V699">
            <v>13616619566</v>
          </cell>
          <cell r="W699" t="str">
            <v>肝胆外科</v>
          </cell>
          <cell r="X699" t="str">
            <v>规培研究生</v>
          </cell>
        </row>
        <row r="700">
          <cell r="F700" t="str">
            <v>7AO021</v>
          </cell>
          <cell r="G700">
            <v>-17212</v>
          </cell>
          <cell r="H700" t="str">
            <v>XYT7</v>
          </cell>
          <cell r="I700" t="str">
            <v>041</v>
          </cell>
          <cell r="J700" t="str">
            <v>330324199908100410</v>
          </cell>
          <cell r="K700" t="str">
            <v>男</v>
          </cell>
          <cell r="L700">
            <v>24</v>
          </cell>
          <cell r="M700" t="str">
            <v>19990810</v>
          </cell>
        </row>
        <row r="700">
          <cell r="O700" t="str">
            <v>外科</v>
          </cell>
          <cell r="P700" t="str">
            <v>外科</v>
          </cell>
          <cell r="Q700">
            <v>18867791578</v>
          </cell>
          <cell r="R700">
            <v>3</v>
          </cell>
          <cell r="S700" t="str">
            <v>2022年</v>
          </cell>
          <cell r="T700" t="str">
            <v>郑亦胡</v>
          </cell>
          <cell r="U700">
            <v>7232</v>
          </cell>
          <cell r="V700">
            <v>13587639385</v>
          </cell>
          <cell r="W700" t="str">
            <v>肝胆外科</v>
          </cell>
          <cell r="X700" t="str">
            <v>规培研究生</v>
          </cell>
        </row>
        <row r="701">
          <cell r="F701" t="str">
            <v>7AO040</v>
          </cell>
          <cell r="G701">
            <v>-17231</v>
          </cell>
          <cell r="H701" t="str">
            <v>WZQ8</v>
          </cell>
          <cell r="I701" t="str">
            <v>084</v>
          </cell>
          <cell r="J701" t="str">
            <v>330206199901093424</v>
          </cell>
          <cell r="K701" t="str">
            <v>女</v>
          </cell>
          <cell r="L701">
            <v>24</v>
          </cell>
          <cell r="M701" t="str">
            <v>19990109</v>
          </cell>
        </row>
        <row r="701">
          <cell r="O701" t="str">
            <v>外科</v>
          </cell>
          <cell r="P701" t="str">
            <v>外科</v>
          </cell>
          <cell r="Q701">
            <v>15257711858</v>
          </cell>
          <cell r="R701">
            <v>3</v>
          </cell>
          <cell r="S701" t="str">
            <v>2022年</v>
          </cell>
          <cell r="T701" t="str">
            <v>戴璇璇</v>
          </cell>
          <cell r="U701">
            <v>7238</v>
          </cell>
          <cell r="V701">
            <v>13868675206</v>
          </cell>
          <cell r="W701" t="str">
            <v>乳腺外科</v>
          </cell>
          <cell r="X701" t="str">
            <v>规培研究生</v>
          </cell>
        </row>
        <row r="702">
          <cell r="F702" t="str">
            <v>7AO041</v>
          </cell>
          <cell r="G702">
            <v>-17232</v>
          </cell>
          <cell r="H702" t="str">
            <v>SH12</v>
          </cell>
          <cell r="I702" t="str">
            <v>088</v>
          </cell>
          <cell r="J702" t="str">
            <v>331021199905180051</v>
          </cell>
          <cell r="K702" t="str">
            <v>男</v>
          </cell>
          <cell r="L702">
            <v>24</v>
          </cell>
          <cell r="M702" t="str">
            <v>19990518</v>
          </cell>
        </row>
        <row r="702">
          <cell r="O702" t="str">
            <v>外科</v>
          </cell>
          <cell r="P702" t="str">
            <v>外科</v>
          </cell>
          <cell r="Q702">
            <v>15258720668</v>
          </cell>
          <cell r="R702">
            <v>3</v>
          </cell>
          <cell r="S702" t="str">
            <v>2022年</v>
          </cell>
          <cell r="T702" t="str">
            <v>俞富祥</v>
          </cell>
          <cell r="U702">
            <v>3806</v>
          </cell>
          <cell r="V702">
            <v>13868407480</v>
          </cell>
          <cell r="W702" t="str">
            <v>肝胆胰外科</v>
          </cell>
          <cell r="X702" t="str">
            <v>规培研究生</v>
          </cell>
        </row>
        <row r="703">
          <cell r="F703" t="str">
            <v>7AO050</v>
          </cell>
          <cell r="G703">
            <v>-17241</v>
          </cell>
          <cell r="H703" t="str">
            <v>WYR9</v>
          </cell>
          <cell r="I703" t="str">
            <v>111</v>
          </cell>
          <cell r="J703" t="str">
            <v>330726199906275326</v>
          </cell>
          <cell r="K703" t="str">
            <v>女</v>
          </cell>
          <cell r="L703">
            <v>24</v>
          </cell>
          <cell r="M703" t="str">
            <v>19990627</v>
          </cell>
        </row>
        <row r="703">
          <cell r="O703" t="str">
            <v>外科</v>
          </cell>
          <cell r="P703" t="str">
            <v>外科</v>
          </cell>
          <cell r="Q703">
            <v>18858718528</v>
          </cell>
          <cell r="R703">
            <v>3</v>
          </cell>
          <cell r="S703" t="str">
            <v>2022年</v>
          </cell>
          <cell r="T703" t="str">
            <v>左志贵</v>
          </cell>
          <cell r="U703">
            <v>3817</v>
          </cell>
          <cell r="V703">
            <v>13676761752</v>
          </cell>
          <cell r="W703" t="str">
            <v>结直肠肛门外科</v>
          </cell>
          <cell r="X703" t="str">
            <v>规培研究生</v>
          </cell>
        </row>
        <row r="704">
          <cell r="F704" t="str">
            <v>7AO056</v>
          </cell>
          <cell r="G704">
            <v>-17247</v>
          </cell>
          <cell r="H704" t="str">
            <v> 
CKW5</v>
          </cell>
          <cell r="I704" t="str">
            <v>116</v>
          </cell>
          <cell r="J704" t="str">
            <v>330802199910101630</v>
          </cell>
          <cell r="K704" t="str">
            <v>男</v>
          </cell>
          <cell r="L704">
            <v>24</v>
          </cell>
          <cell r="M704" t="str">
            <v>19991010</v>
          </cell>
        </row>
        <row r="704">
          <cell r="O704" t="str">
            <v>外科</v>
          </cell>
          <cell r="P704" t="str">
            <v>外科</v>
          </cell>
          <cell r="Q704">
            <v>18867792206</v>
          </cell>
          <cell r="R704">
            <v>3</v>
          </cell>
          <cell r="S704" t="str">
            <v>2022年</v>
          </cell>
          <cell r="T704" t="str">
            <v>陈钢</v>
          </cell>
          <cell r="U704">
            <v>6201</v>
          </cell>
          <cell r="V704">
            <v>13616619566</v>
          </cell>
          <cell r="W704" t="str">
            <v>肝胆外科</v>
          </cell>
          <cell r="X704" t="str">
            <v>规培研究生</v>
          </cell>
        </row>
        <row r="705">
          <cell r="F705" t="str">
            <v>7AO058</v>
          </cell>
          <cell r="G705">
            <v>-17249</v>
          </cell>
          <cell r="H705" t="str">
            <v>MXY19</v>
          </cell>
          <cell r="I705" t="str">
            <v>121</v>
          </cell>
          <cell r="J705" t="str">
            <v>13100219991123462X</v>
          </cell>
          <cell r="K705" t="str">
            <v>女</v>
          </cell>
          <cell r="L705">
            <v>24</v>
          </cell>
          <cell r="M705" t="str">
            <v>19991123</v>
          </cell>
        </row>
        <row r="705">
          <cell r="O705" t="str">
            <v>外科</v>
          </cell>
          <cell r="P705" t="str">
            <v>外科</v>
          </cell>
          <cell r="Q705">
            <v>15968718768</v>
          </cell>
          <cell r="R705">
            <v>3</v>
          </cell>
          <cell r="S705" t="str">
            <v>2022年</v>
          </cell>
          <cell r="T705" t="str">
            <v>王瓯晨</v>
          </cell>
          <cell r="U705">
            <v>19871</v>
          </cell>
          <cell r="V705">
            <v>13957706099</v>
          </cell>
          <cell r="W705" t="str">
            <v>乳腺外科</v>
          </cell>
          <cell r="X705" t="str">
            <v>规培研究生</v>
          </cell>
        </row>
        <row r="706">
          <cell r="F706" t="str">
            <v>7AO062</v>
          </cell>
          <cell r="G706">
            <v>-17253</v>
          </cell>
          <cell r="H706" t="str">
            <v>DP3</v>
          </cell>
          <cell r="I706" t="str">
            <v>128</v>
          </cell>
          <cell r="J706" t="str">
            <v>362502199908165660</v>
          </cell>
          <cell r="K706" t="str">
            <v>女</v>
          </cell>
          <cell r="L706">
            <v>24</v>
          </cell>
          <cell r="M706" t="str">
            <v>19990816</v>
          </cell>
        </row>
        <row r="706">
          <cell r="O706" t="str">
            <v>外科</v>
          </cell>
          <cell r="P706" t="str">
            <v>外科</v>
          </cell>
          <cell r="Q706">
            <v>15070468616</v>
          </cell>
          <cell r="R706">
            <v>3</v>
          </cell>
          <cell r="S706" t="str">
            <v>2022年</v>
          </cell>
          <cell r="T706" t="str">
            <v>胡孝渠</v>
          </cell>
          <cell r="U706">
            <v>5144</v>
          </cell>
          <cell r="V706">
            <v>13777797820</v>
          </cell>
          <cell r="W706" t="str">
            <v>乳腺外科</v>
          </cell>
          <cell r="X706" t="str">
            <v>规培研究生</v>
          </cell>
        </row>
        <row r="707">
          <cell r="F707" t="str">
            <v>7AO063</v>
          </cell>
          <cell r="G707">
            <v>-17254</v>
          </cell>
          <cell r="H707" t="str">
            <v>GHY6</v>
          </cell>
          <cell r="I707" t="str">
            <v>129</v>
          </cell>
          <cell r="J707" t="str">
            <v>310110199907052012</v>
          </cell>
          <cell r="K707" t="str">
            <v>男</v>
          </cell>
          <cell r="L707">
            <v>24</v>
          </cell>
          <cell r="M707" t="str">
            <v>19990705</v>
          </cell>
        </row>
        <row r="707">
          <cell r="O707" t="str">
            <v>外科</v>
          </cell>
          <cell r="P707" t="str">
            <v>外科</v>
          </cell>
          <cell r="Q707">
            <v>13396981570</v>
          </cell>
          <cell r="R707">
            <v>3</v>
          </cell>
          <cell r="S707" t="str">
            <v>2022年</v>
          </cell>
          <cell r="T707" t="str">
            <v>单云峰</v>
          </cell>
          <cell r="U707">
            <v>19822</v>
          </cell>
          <cell r="V707">
            <v>13857763998</v>
          </cell>
          <cell r="W707" t="str">
            <v>肝胆胰外科</v>
          </cell>
          <cell r="X707" t="str">
            <v>规培研究生</v>
          </cell>
        </row>
        <row r="708">
          <cell r="F708" t="str">
            <v>7AO295</v>
          </cell>
          <cell r="G708">
            <v>-17485</v>
          </cell>
          <cell r="H708" t="str">
            <v>CQH6</v>
          </cell>
          <cell r="I708" t="str">
            <v>Y559</v>
          </cell>
          <cell r="J708" t="str">
            <v>33100319990212051X</v>
          </cell>
          <cell r="K708" t="str">
            <v>男</v>
          </cell>
          <cell r="L708">
            <v>24</v>
          </cell>
          <cell r="M708" t="str">
            <v>19990212</v>
          </cell>
        </row>
        <row r="708">
          <cell r="O708" t="str">
            <v>外科</v>
          </cell>
          <cell r="P708" t="str">
            <v>外科</v>
          </cell>
          <cell r="Q708">
            <v>18257755077</v>
          </cell>
          <cell r="R708">
            <v>3</v>
          </cell>
          <cell r="S708" t="str">
            <v>2022年</v>
          </cell>
          <cell r="T708" t="str">
            <v>朱千东</v>
          </cell>
          <cell r="U708">
            <v>6627</v>
          </cell>
          <cell r="V708">
            <v>13587413119</v>
          </cell>
          <cell r="W708" t="str">
            <v>肝胆胰外科</v>
          </cell>
          <cell r="X708" t="str">
            <v>规培研究生</v>
          </cell>
        </row>
        <row r="709">
          <cell r="F709" t="str">
            <v>7AO297</v>
          </cell>
          <cell r="G709">
            <v>-17487</v>
          </cell>
          <cell r="H709" t="str">
            <v>CGE</v>
          </cell>
          <cell r="I709" t="str">
            <v>Y561</v>
          </cell>
          <cell r="J709" t="str">
            <v>330382199811140911</v>
          </cell>
          <cell r="K709" t="str">
            <v>男</v>
          </cell>
          <cell r="L709">
            <v>25</v>
          </cell>
          <cell r="M709" t="str">
            <v>19981114</v>
          </cell>
        </row>
        <row r="709">
          <cell r="O709" t="str">
            <v>外科</v>
          </cell>
          <cell r="P709" t="str">
            <v>外科</v>
          </cell>
          <cell r="Q709">
            <v>15058356552</v>
          </cell>
          <cell r="R709">
            <v>3</v>
          </cell>
          <cell r="S709" t="str">
            <v>2022年</v>
          </cell>
          <cell r="T709" t="str">
            <v>孙洪伟</v>
          </cell>
          <cell r="U709">
            <v>6659</v>
          </cell>
          <cell r="V709">
            <v>13857793103</v>
          </cell>
          <cell r="W709" t="str">
            <v>肝胆胰外科</v>
          </cell>
          <cell r="X709" t="str">
            <v>规培研究生</v>
          </cell>
        </row>
        <row r="710">
          <cell r="F710" t="str">
            <v>7AO300</v>
          </cell>
          <cell r="G710">
            <v>-17490</v>
          </cell>
          <cell r="H710" t="str">
            <v>CSY24</v>
          </cell>
          <cell r="I710" t="str">
            <v>Y564</v>
          </cell>
          <cell r="J710" t="str">
            <v>330302199901076827</v>
          </cell>
          <cell r="K710" t="str">
            <v>女</v>
          </cell>
          <cell r="L710">
            <v>24</v>
          </cell>
          <cell r="M710" t="str">
            <v>19990107</v>
          </cell>
        </row>
        <row r="710">
          <cell r="O710" t="str">
            <v>外科</v>
          </cell>
          <cell r="P710" t="str">
            <v>外科</v>
          </cell>
          <cell r="Q710">
            <v>13634252021</v>
          </cell>
          <cell r="R710">
            <v>3</v>
          </cell>
          <cell r="S710" t="str">
            <v>2022年</v>
          </cell>
          <cell r="T710" t="str">
            <v>陈吉彩</v>
          </cell>
          <cell r="U710">
            <v>19506</v>
          </cell>
          <cell r="V710">
            <v>13777760321</v>
          </cell>
          <cell r="W710" t="str">
            <v>疝与腹壁外科</v>
          </cell>
          <cell r="X710" t="str">
            <v>规培研究生</v>
          </cell>
        </row>
        <row r="711">
          <cell r="F711" t="str">
            <v>7AO302</v>
          </cell>
          <cell r="G711">
            <v>-17492</v>
          </cell>
          <cell r="H711" t="str">
            <v>CXQ24</v>
          </cell>
          <cell r="I711" t="str">
            <v>Y566</v>
          </cell>
          <cell r="J711" t="str">
            <v>330326199907244116</v>
          </cell>
          <cell r="K711" t="str">
            <v>男</v>
          </cell>
          <cell r="L711">
            <v>24</v>
          </cell>
          <cell r="M711" t="str">
            <v>19990724</v>
          </cell>
        </row>
        <row r="711">
          <cell r="O711" t="str">
            <v>外科</v>
          </cell>
          <cell r="P711" t="str">
            <v>外科</v>
          </cell>
          <cell r="Q711">
            <v>15990169892</v>
          </cell>
          <cell r="R711">
            <v>3</v>
          </cell>
          <cell r="S711" t="str">
            <v>2022年</v>
          </cell>
          <cell r="T711" t="str">
            <v>潘贻飞</v>
          </cell>
          <cell r="U711">
            <v>19010</v>
          </cell>
          <cell r="V711">
            <v>13506641535</v>
          </cell>
          <cell r="W711" t="str">
            <v>结直肠肛门外科</v>
          </cell>
          <cell r="X711" t="str">
            <v>规培研究生</v>
          </cell>
        </row>
        <row r="712">
          <cell r="F712" t="str">
            <v>7AO305</v>
          </cell>
          <cell r="G712">
            <v>-17495</v>
          </cell>
          <cell r="H712" t="str">
            <v>GFF1</v>
          </cell>
          <cell r="I712" t="str">
            <v>Y569</v>
          </cell>
          <cell r="J712" t="str">
            <v>331081199906040014</v>
          </cell>
          <cell r="K712" t="str">
            <v>男</v>
          </cell>
          <cell r="L712">
            <v>24</v>
          </cell>
          <cell r="M712" t="str">
            <v>19990604</v>
          </cell>
        </row>
        <row r="712">
          <cell r="O712" t="str">
            <v>外科</v>
          </cell>
          <cell r="P712" t="str">
            <v>外科</v>
          </cell>
          <cell r="Q712">
            <v>18815258192</v>
          </cell>
          <cell r="R712">
            <v>3</v>
          </cell>
          <cell r="S712" t="str">
            <v>2022年</v>
          </cell>
          <cell r="T712" t="str">
            <v>项友群</v>
          </cell>
          <cell r="U712">
            <v>2641</v>
          </cell>
          <cell r="V712">
            <v>13858842293</v>
          </cell>
          <cell r="W712" t="str">
            <v>结直肠肛门外科</v>
          </cell>
          <cell r="X712" t="str">
            <v>规培研究生</v>
          </cell>
        </row>
        <row r="713">
          <cell r="F713" t="str">
            <v>7AO306</v>
          </cell>
          <cell r="G713">
            <v>-17496</v>
          </cell>
          <cell r="H713" t="str">
            <v>HS5</v>
          </cell>
          <cell r="I713" t="str">
            <v>Y570</v>
          </cell>
          <cell r="J713" t="str">
            <v>142601199809038517</v>
          </cell>
          <cell r="K713" t="str">
            <v>男</v>
          </cell>
          <cell r="L713">
            <v>25</v>
          </cell>
          <cell r="M713" t="str">
            <v>19980903</v>
          </cell>
        </row>
        <row r="713">
          <cell r="O713" t="str">
            <v>外科</v>
          </cell>
          <cell r="P713" t="str">
            <v>外科</v>
          </cell>
          <cell r="Q713">
            <v>17835650902</v>
          </cell>
          <cell r="R713">
            <v>3</v>
          </cell>
          <cell r="S713" t="str">
            <v>2022年</v>
          </cell>
          <cell r="T713" t="str">
            <v>单云峰</v>
          </cell>
          <cell r="U713">
            <v>19822</v>
          </cell>
          <cell r="V713">
            <v>13857763998</v>
          </cell>
          <cell r="W713" t="str">
            <v>肝胆胰外科</v>
          </cell>
          <cell r="X713" t="str">
            <v>规培研究生</v>
          </cell>
        </row>
        <row r="714">
          <cell r="F714" t="str">
            <v>7AO309</v>
          </cell>
          <cell r="G714">
            <v>-17499</v>
          </cell>
          <cell r="H714" t="str">
            <v>HZY21</v>
          </cell>
          <cell r="I714" t="str">
            <v>Y573</v>
          </cell>
          <cell r="J714" t="str">
            <v>339005199812147110</v>
          </cell>
          <cell r="K714" t="str">
            <v>男</v>
          </cell>
          <cell r="L714">
            <v>25</v>
          </cell>
          <cell r="M714" t="str">
            <v>19981214</v>
          </cell>
        </row>
        <row r="714">
          <cell r="O714" t="str">
            <v>外科</v>
          </cell>
          <cell r="P714" t="str">
            <v>外科</v>
          </cell>
          <cell r="Q714">
            <v>15968787638</v>
          </cell>
          <cell r="R714">
            <v>3</v>
          </cell>
          <cell r="S714" t="str">
            <v>2022年</v>
          </cell>
          <cell r="T714" t="str">
            <v>陈祥建</v>
          </cell>
          <cell r="U714">
            <v>19907</v>
          </cell>
          <cell r="V714">
            <v>13706661796</v>
          </cell>
          <cell r="W714" t="str">
            <v>创伤外科(急诊外科）</v>
          </cell>
          <cell r="X714" t="str">
            <v>规培研究生</v>
          </cell>
        </row>
        <row r="715">
          <cell r="F715" t="str">
            <v>7AO311</v>
          </cell>
          <cell r="G715">
            <v>-17501</v>
          </cell>
          <cell r="H715" t="str">
            <v>LZZ10</v>
          </cell>
          <cell r="I715" t="str">
            <v>Y575</v>
          </cell>
          <cell r="J715" t="str">
            <v>330304200003183311</v>
          </cell>
          <cell r="K715" t="str">
            <v>男</v>
          </cell>
          <cell r="L715">
            <v>23</v>
          </cell>
          <cell r="M715" t="str">
            <v>20000318</v>
          </cell>
        </row>
        <row r="715">
          <cell r="O715" t="str">
            <v>外科</v>
          </cell>
          <cell r="P715" t="str">
            <v>外科</v>
          </cell>
          <cell r="Q715">
            <v>15868080391</v>
          </cell>
          <cell r="R715">
            <v>3</v>
          </cell>
          <cell r="S715" t="str">
            <v>2022年</v>
          </cell>
          <cell r="T715" t="str">
            <v>黄冬冬</v>
          </cell>
          <cell r="U715">
            <v>13527</v>
          </cell>
          <cell r="V715">
            <v>13676493292</v>
          </cell>
          <cell r="W715" t="str">
            <v>胃肠外科</v>
          </cell>
          <cell r="X715" t="str">
            <v>规培研究生</v>
          </cell>
        </row>
        <row r="716">
          <cell r="F716" t="str">
            <v>7AO312</v>
          </cell>
          <cell r="G716">
            <v>-17502</v>
          </cell>
          <cell r="H716" t="str">
            <v>LQJ6</v>
          </cell>
          <cell r="I716" t="str">
            <v>Y576</v>
          </cell>
          <cell r="J716" t="str">
            <v>330382199811057835</v>
          </cell>
          <cell r="K716" t="str">
            <v>男</v>
          </cell>
          <cell r="L716">
            <v>25</v>
          </cell>
          <cell r="M716" t="str">
            <v>19981105</v>
          </cell>
        </row>
        <row r="716">
          <cell r="O716" t="str">
            <v>外科</v>
          </cell>
          <cell r="P716" t="str">
            <v>外科</v>
          </cell>
          <cell r="Q716">
            <v>15258097768</v>
          </cell>
          <cell r="R716">
            <v>3</v>
          </cell>
          <cell r="S716" t="str">
            <v>2022年</v>
          </cell>
          <cell r="T716" t="str">
            <v>金约朋</v>
          </cell>
          <cell r="U716">
            <v>5679</v>
          </cell>
          <cell r="V716">
            <v>13566263513</v>
          </cell>
          <cell r="W716" t="str">
            <v>肝胆胰外科</v>
          </cell>
          <cell r="X716" t="str">
            <v>规培研究生</v>
          </cell>
        </row>
        <row r="717">
          <cell r="F717" t="str">
            <v>7AO320</v>
          </cell>
          <cell r="G717">
            <v>-17510</v>
          </cell>
          <cell r="H717" t="str">
            <v>WY58</v>
          </cell>
          <cell r="I717" t="str">
            <v>Y584</v>
          </cell>
          <cell r="J717" t="str">
            <v>331082199809168127</v>
          </cell>
          <cell r="K717" t="str">
            <v>女</v>
          </cell>
          <cell r="L717">
            <v>25</v>
          </cell>
          <cell r="M717" t="str">
            <v>19980916</v>
          </cell>
        </row>
        <row r="717">
          <cell r="O717" t="str">
            <v>外科</v>
          </cell>
          <cell r="P717" t="str">
            <v>外科</v>
          </cell>
          <cell r="Q717">
            <v>15824049100</v>
          </cell>
          <cell r="R717">
            <v>3</v>
          </cell>
          <cell r="S717" t="str">
            <v>2022年</v>
          </cell>
          <cell r="T717" t="str">
            <v>徐昶</v>
          </cell>
          <cell r="U717">
            <v>1605</v>
          </cell>
          <cell r="V717">
            <v>13587632837</v>
          </cell>
          <cell r="W717" t="str">
            <v>结直肠肛门外科</v>
          </cell>
          <cell r="X717" t="str">
            <v>规培研究生</v>
          </cell>
        </row>
        <row r="718">
          <cell r="F718" t="str">
            <v>7AO321</v>
          </cell>
          <cell r="G718">
            <v>-17511</v>
          </cell>
          <cell r="H718" t="str">
            <v>WWC</v>
          </cell>
          <cell r="I718" t="str">
            <v>Y585</v>
          </cell>
          <cell r="J718" t="str">
            <v>330327199903140236</v>
          </cell>
          <cell r="K718" t="str">
            <v>男</v>
          </cell>
          <cell r="L718">
            <v>24</v>
          </cell>
          <cell r="M718" t="str">
            <v>19990314</v>
          </cell>
        </row>
        <row r="718">
          <cell r="O718" t="str">
            <v>外科</v>
          </cell>
          <cell r="P718" t="str">
            <v>外科</v>
          </cell>
          <cell r="Q718">
            <v>18267722028</v>
          </cell>
          <cell r="R718">
            <v>3</v>
          </cell>
          <cell r="S718" t="str">
            <v>2022年</v>
          </cell>
          <cell r="T718" t="str">
            <v>李绍堂</v>
          </cell>
          <cell r="U718">
            <v>8673</v>
          </cell>
          <cell r="V718">
            <v>18815039766</v>
          </cell>
          <cell r="W718" t="str">
            <v>结直肠肛门外科</v>
          </cell>
          <cell r="X718" t="str">
            <v>规培研究生</v>
          </cell>
        </row>
        <row r="719">
          <cell r="F719" t="str">
            <v>7AO324</v>
          </cell>
          <cell r="G719">
            <v>-17514</v>
          </cell>
          <cell r="H719" t="str">
            <v>XHN2</v>
          </cell>
          <cell r="I719" t="str">
            <v>Y588</v>
          </cell>
          <cell r="J719" t="str">
            <v>330381199811045117</v>
          </cell>
          <cell r="K719" t="str">
            <v>男</v>
          </cell>
          <cell r="L719">
            <v>25</v>
          </cell>
          <cell r="M719" t="str">
            <v>19981104</v>
          </cell>
        </row>
        <row r="719">
          <cell r="O719" t="str">
            <v>外科</v>
          </cell>
          <cell r="P719" t="str">
            <v>外科</v>
          </cell>
          <cell r="Q719">
            <v>15158605252</v>
          </cell>
          <cell r="R719">
            <v>3</v>
          </cell>
          <cell r="S719" t="str">
            <v>2022年</v>
          </cell>
          <cell r="T719" t="str">
            <v>陈钢</v>
          </cell>
          <cell r="U719">
            <v>6201</v>
          </cell>
          <cell r="V719">
            <v>13616619566</v>
          </cell>
          <cell r="W719" t="str">
            <v>肝胆外科</v>
          </cell>
          <cell r="X719" t="str">
            <v>规培研究生</v>
          </cell>
        </row>
        <row r="720">
          <cell r="F720" t="str">
            <v>7AO325</v>
          </cell>
          <cell r="G720">
            <v>-17515</v>
          </cell>
          <cell r="H720" t="str">
            <v>XWD2</v>
          </cell>
          <cell r="I720" t="str">
            <v>Y589</v>
          </cell>
          <cell r="J720" t="str">
            <v>330483199812101617</v>
          </cell>
          <cell r="K720" t="str">
            <v>男</v>
          </cell>
          <cell r="L720">
            <v>25</v>
          </cell>
          <cell r="M720" t="str">
            <v>19981210</v>
          </cell>
        </row>
        <row r="720">
          <cell r="O720" t="str">
            <v>外科</v>
          </cell>
          <cell r="P720" t="str">
            <v>外科</v>
          </cell>
          <cell r="Q720">
            <v>13456269886</v>
          </cell>
          <cell r="R720">
            <v>3</v>
          </cell>
          <cell r="S720" t="str">
            <v>2022年</v>
          </cell>
          <cell r="T720" t="str">
            <v>韩少良</v>
          </cell>
          <cell r="U720">
            <v>2067</v>
          </cell>
          <cell r="V720">
            <v>13738342465</v>
          </cell>
          <cell r="W720" t="str">
            <v>胃肠外科</v>
          </cell>
          <cell r="X720" t="str">
            <v>规培研究生</v>
          </cell>
        </row>
        <row r="721">
          <cell r="F721" t="str">
            <v>7AO329</v>
          </cell>
          <cell r="G721">
            <v>-17519</v>
          </cell>
          <cell r="H721" t="str">
            <v>ZCK1</v>
          </cell>
          <cell r="I721" t="str">
            <v>Y593</v>
          </cell>
          <cell r="J721" t="str">
            <v>330327199909077231</v>
          </cell>
          <cell r="K721" t="str">
            <v>男</v>
          </cell>
          <cell r="L721">
            <v>24</v>
          </cell>
          <cell r="M721" t="str">
            <v>19990907</v>
          </cell>
        </row>
        <row r="721">
          <cell r="O721" t="str">
            <v>外科</v>
          </cell>
          <cell r="P721" t="str">
            <v>外科</v>
          </cell>
          <cell r="Q721">
            <v>13868610130</v>
          </cell>
          <cell r="R721">
            <v>3</v>
          </cell>
          <cell r="S721" t="str">
            <v>2022年</v>
          </cell>
          <cell r="T721" t="str">
            <v>杨文军</v>
          </cell>
          <cell r="U721">
            <v>2607</v>
          </cell>
          <cell r="V721">
            <v>13777760038</v>
          </cell>
          <cell r="W721" t="str">
            <v>肝胆胰外科</v>
          </cell>
          <cell r="X721" t="str">
            <v>规培研究生</v>
          </cell>
        </row>
        <row r="722">
          <cell r="F722" t="str">
            <v>7AO330</v>
          </cell>
          <cell r="G722">
            <v>-17520</v>
          </cell>
          <cell r="H722" t="str">
            <v>ZHQ17</v>
          </cell>
          <cell r="I722" t="str">
            <v>Y594</v>
          </cell>
          <cell r="J722" t="str">
            <v>330382199812270312</v>
          </cell>
          <cell r="K722" t="str">
            <v>男</v>
          </cell>
          <cell r="L722">
            <v>25</v>
          </cell>
          <cell r="M722" t="str">
            <v>19981227</v>
          </cell>
        </row>
        <row r="722">
          <cell r="O722" t="str">
            <v>外科</v>
          </cell>
          <cell r="P722" t="str">
            <v>外科</v>
          </cell>
          <cell r="Q722">
            <v>15355905001</v>
          </cell>
          <cell r="R722">
            <v>3</v>
          </cell>
          <cell r="S722" t="str">
            <v>2022年</v>
          </cell>
          <cell r="T722" t="str">
            <v>沈贤</v>
          </cell>
        </row>
        <row r="722">
          <cell r="W722" t="str">
            <v>胃肠外科</v>
          </cell>
          <cell r="X722" t="str">
            <v>规培研究生</v>
          </cell>
        </row>
        <row r="723">
          <cell r="F723" t="str">
            <v>7AO332</v>
          </cell>
          <cell r="G723">
            <v>-17522</v>
          </cell>
          <cell r="H723" t="str">
            <v>ZJC10</v>
          </cell>
          <cell r="I723" t="str">
            <v>Y596</v>
          </cell>
          <cell r="J723" t="str">
            <v>330381199908302511</v>
          </cell>
          <cell r="K723" t="str">
            <v>男</v>
          </cell>
          <cell r="L723">
            <v>24</v>
          </cell>
          <cell r="M723" t="str">
            <v>19990830</v>
          </cell>
        </row>
        <row r="723">
          <cell r="O723" t="str">
            <v>外科</v>
          </cell>
          <cell r="P723" t="str">
            <v>外科</v>
          </cell>
          <cell r="Q723">
            <v>15968787678</v>
          </cell>
          <cell r="R723">
            <v>3</v>
          </cell>
          <cell r="S723" t="str">
            <v>2022年</v>
          </cell>
          <cell r="T723" t="str">
            <v>叶乐驰</v>
          </cell>
          <cell r="U723">
            <v>9910</v>
          </cell>
          <cell r="V723">
            <v>13868803676</v>
          </cell>
          <cell r="W723" t="str">
            <v>结直肠肛门外科</v>
          </cell>
          <cell r="X723" t="str">
            <v>规培研究生</v>
          </cell>
        </row>
        <row r="724">
          <cell r="F724" t="str">
            <v>7AO382</v>
          </cell>
          <cell r="G724">
            <v>-17571</v>
          </cell>
          <cell r="H724" t="str">
            <v>WX25</v>
          </cell>
          <cell r="I724" t="str">
            <v>Y646</v>
          </cell>
          <cell r="J724" t="str">
            <v>513123199801080228</v>
          </cell>
          <cell r="K724" t="str">
            <v>女</v>
          </cell>
          <cell r="L724">
            <v>25</v>
          </cell>
          <cell r="M724" t="str">
            <v>19980108</v>
          </cell>
        </row>
        <row r="724">
          <cell r="O724" t="str">
            <v>外科</v>
          </cell>
          <cell r="P724" t="str">
            <v>外科</v>
          </cell>
          <cell r="Q724">
            <v>18582252360</v>
          </cell>
          <cell r="R724">
            <v>3</v>
          </cell>
          <cell r="S724" t="str">
            <v>2022年</v>
          </cell>
          <cell r="T724" t="str">
            <v>王瓯晨</v>
          </cell>
          <cell r="U724">
            <v>19871</v>
          </cell>
          <cell r="V724">
            <v>13957706099</v>
          </cell>
          <cell r="W724" t="str">
            <v>乳腺外科</v>
          </cell>
          <cell r="X724" t="str">
            <v>规培研究生</v>
          </cell>
        </row>
        <row r="725">
          <cell r="F725" t="str">
            <v>7AO383</v>
          </cell>
          <cell r="G725">
            <v>-17572</v>
          </cell>
          <cell r="H725" t="str">
            <v>YZ18</v>
          </cell>
          <cell r="I725" t="str">
            <v>Y647</v>
          </cell>
          <cell r="J725" t="str">
            <v>412829199911056458</v>
          </cell>
          <cell r="K725" t="str">
            <v>男</v>
          </cell>
          <cell r="L725">
            <v>24</v>
          </cell>
          <cell r="M725" t="str">
            <v>19991105</v>
          </cell>
        </row>
        <row r="725">
          <cell r="O725" t="str">
            <v>外科</v>
          </cell>
          <cell r="P725" t="str">
            <v>外科</v>
          </cell>
          <cell r="Q725">
            <v>13523230638</v>
          </cell>
          <cell r="R725">
            <v>3</v>
          </cell>
          <cell r="S725" t="str">
            <v>2022年</v>
          </cell>
          <cell r="T725" t="str">
            <v>郭贵龙</v>
          </cell>
          <cell r="U725">
            <v>2609</v>
          </cell>
          <cell r="V725">
            <v>13867709361</v>
          </cell>
          <cell r="W725" t="str">
            <v>乳腺外科</v>
          </cell>
          <cell r="X725" t="str">
            <v>规培研究生</v>
          </cell>
        </row>
        <row r="726">
          <cell r="F726" t="str">
            <v>7AO385</v>
          </cell>
          <cell r="G726">
            <v>-17574</v>
          </cell>
          <cell r="H726" t="str">
            <v>ZSW5</v>
          </cell>
          <cell r="I726" t="str">
            <v>Y649</v>
          </cell>
          <cell r="J726" t="str">
            <v>330681199907050347</v>
          </cell>
          <cell r="K726" t="str">
            <v>女</v>
          </cell>
          <cell r="L726">
            <v>24</v>
          </cell>
          <cell r="M726" t="str">
            <v>19990705</v>
          </cell>
        </row>
        <row r="726">
          <cell r="O726" t="str">
            <v>外科</v>
          </cell>
          <cell r="P726" t="str">
            <v>外科</v>
          </cell>
          <cell r="Q726">
            <v>15616158439</v>
          </cell>
          <cell r="R726">
            <v>3</v>
          </cell>
          <cell r="S726" t="str">
            <v>2022年</v>
          </cell>
          <cell r="T726" t="str">
            <v>张筱骅</v>
          </cell>
          <cell r="U726">
            <v>18315</v>
          </cell>
          <cell r="V726">
            <v>13600671188</v>
          </cell>
          <cell r="W726" t="str">
            <v>乳腺外科</v>
          </cell>
          <cell r="X726" t="str">
            <v>规培研究生</v>
          </cell>
        </row>
        <row r="727">
          <cell r="F727" t="str">
            <v>7AM401</v>
          </cell>
          <cell r="G727">
            <v>-14643</v>
          </cell>
          <cell r="H727" t="str">
            <v>WDJ5</v>
          </cell>
          <cell r="I727" t="str">
            <v>Y707</v>
          </cell>
          <cell r="J727" t="str">
            <v>330326199812272210</v>
          </cell>
          <cell r="K727" t="str">
            <v>男</v>
          </cell>
          <cell r="L727">
            <v>25</v>
          </cell>
          <cell r="M727" t="str">
            <v>19981227</v>
          </cell>
        </row>
        <row r="727">
          <cell r="O727" t="str">
            <v>外科</v>
          </cell>
          <cell r="P727" t="str">
            <v>外科</v>
          </cell>
          <cell r="Q727">
            <v>13587955893</v>
          </cell>
          <cell r="R727">
            <v>3</v>
          </cell>
          <cell r="S727" t="str">
            <v>2022年</v>
          </cell>
          <cell r="T727" t="str">
            <v>陈钢</v>
          </cell>
          <cell r="U727">
            <v>6201</v>
          </cell>
          <cell r="V727">
            <v>13616619566</v>
          </cell>
          <cell r="W727" t="str">
            <v>肝胆外科</v>
          </cell>
          <cell r="X727" t="str">
            <v>规培研究生</v>
          </cell>
        </row>
        <row r="728">
          <cell r="F728" t="str">
            <v>7AO457</v>
          </cell>
          <cell r="G728">
            <v>-17682</v>
          </cell>
          <cell r="H728" t="str">
            <v>ZQ52</v>
          </cell>
        </row>
        <row r="728">
          <cell r="J728" t="str">
            <v>500104199811111610</v>
          </cell>
          <cell r="K728" t="str">
            <v>男</v>
          </cell>
          <cell r="L728">
            <v>25</v>
          </cell>
          <cell r="M728" t="str">
            <v>19981111</v>
          </cell>
        </row>
        <row r="728">
          <cell r="O728" t="str">
            <v>外科</v>
          </cell>
          <cell r="P728" t="str">
            <v>外科</v>
          </cell>
          <cell r="Q728">
            <v>13678496445</v>
          </cell>
          <cell r="R728">
            <v>3</v>
          </cell>
          <cell r="S728" t="str">
            <v>2022年</v>
          </cell>
          <cell r="T728" t="str">
            <v>张雷</v>
          </cell>
        </row>
        <row r="728">
          <cell r="W728" t="str">
            <v>骨科</v>
          </cell>
          <cell r="X728" t="str">
            <v>规培研究生</v>
          </cell>
        </row>
        <row r="729">
          <cell r="F729" t="str">
            <v>7AO443</v>
          </cell>
          <cell r="G729">
            <v>-16740</v>
          </cell>
          <cell r="H729" t="str">
            <v>SQZ1</v>
          </cell>
          <cell r="I729" t="str">
            <v>Y711</v>
          </cell>
          <cell r="J729" t="str">
            <v>330302199906207611</v>
          </cell>
          <cell r="K729" t="str">
            <v>男</v>
          </cell>
          <cell r="L729">
            <v>24</v>
          </cell>
          <cell r="M729" t="str">
            <v>19990620</v>
          </cell>
        </row>
        <row r="729">
          <cell r="O729" t="str">
            <v>外科</v>
          </cell>
          <cell r="P729" t="str">
            <v>外科</v>
          </cell>
          <cell r="Q729">
            <v>13906630562</v>
          </cell>
          <cell r="R729">
            <v>3</v>
          </cell>
          <cell r="S729" t="str">
            <v>2022年</v>
          </cell>
          <cell r="T729" t="str">
            <v>沈贤</v>
          </cell>
        </row>
        <row r="729">
          <cell r="W729" t="str">
            <v>胃肠外科</v>
          </cell>
          <cell r="X729" t="str">
            <v>规培研究生</v>
          </cell>
        </row>
        <row r="730">
          <cell r="F730" t="str">
            <v>7AO453</v>
          </cell>
          <cell r="G730">
            <v>-16749</v>
          </cell>
          <cell r="H730" t="str">
            <v>GZK</v>
          </cell>
          <cell r="I730" t="str">
            <v>Y712</v>
          </cell>
          <cell r="J730" t="str">
            <v>339005199810074835</v>
          </cell>
          <cell r="K730" t="str">
            <v>男</v>
          </cell>
          <cell r="L730">
            <v>25</v>
          </cell>
          <cell r="M730" t="str">
            <v>19981007</v>
          </cell>
        </row>
        <row r="730">
          <cell r="O730" t="str">
            <v>外科</v>
          </cell>
          <cell r="P730" t="str">
            <v>外科</v>
          </cell>
          <cell r="Q730">
            <v>18757198691</v>
          </cell>
          <cell r="R730">
            <v>3</v>
          </cell>
          <cell r="S730" t="str">
            <v>2022年</v>
          </cell>
          <cell r="T730" t="str">
            <v>沈贤</v>
          </cell>
        </row>
        <row r="730">
          <cell r="W730" t="str">
            <v>胃肠外科</v>
          </cell>
          <cell r="X730" t="str">
            <v>规培研究生</v>
          </cell>
        </row>
        <row r="731">
          <cell r="F731" t="str">
            <v>7AO001</v>
          </cell>
          <cell r="G731">
            <v>-17192</v>
          </cell>
          <cell r="H731" t="str">
            <v>YYF12</v>
          </cell>
          <cell r="I731" t="str">
            <v>002</v>
          </cell>
          <cell r="J731" t="str">
            <v>330322199910024813</v>
          </cell>
          <cell r="K731" t="str">
            <v>男</v>
          </cell>
          <cell r="L731">
            <v>24</v>
          </cell>
          <cell r="M731" t="str">
            <v>19991002</v>
          </cell>
        </row>
        <row r="731">
          <cell r="O731" t="str">
            <v>外科（泌尿外科）</v>
          </cell>
          <cell r="P731" t="str">
            <v>外科</v>
          </cell>
          <cell r="Q731">
            <v>15157759572</v>
          </cell>
          <cell r="R731">
            <v>3</v>
          </cell>
          <cell r="S731" t="str">
            <v>2022年</v>
          </cell>
          <cell r="T731" t="str">
            <v>夏鹏</v>
          </cell>
          <cell r="U731">
            <v>18525</v>
          </cell>
          <cell r="V731">
            <v>13806698869</v>
          </cell>
          <cell r="W731" t="str">
            <v>泌尿外科</v>
          </cell>
          <cell r="X731" t="str">
            <v>规培研究生</v>
          </cell>
        </row>
        <row r="732">
          <cell r="F732" t="str">
            <v>7AO010</v>
          </cell>
          <cell r="G732">
            <v>-17201</v>
          </cell>
          <cell r="H732" t="str">
            <v>LX56</v>
          </cell>
          <cell r="I732" t="str">
            <v>018</v>
          </cell>
          <cell r="J732" t="str">
            <v>330621199811137396</v>
          </cell>
          <cell r="K732" t="str">
            <v>男</v>
          </cell>
          <cell r="L732">
            <v>25</v>
          </cell>
          <cell r="M732" t="str">
            <v>19981113</v>
          </cell>
        </row>
        <row r="732">
          <cell r="O732" t="str">
            <v>外科（泌尿外科）</v>
          </cell>
          <cell r="P732" t="str">
            <v>外科</v>
          </cell>
          <cell r="Q732">
            <v>13738731378</v>
          </cell>
          <cell r="R732">
            <v>3</v>
          </cell>
          <cell r="S732" t="str">
            <v>2022年</v>
          </cell>
          <cell r="T732" t="str">
            <v>蔡勇</v>
          </cell>
          <cell r="U732">
            <v>3790</v>
          </cell>
          <cell r="V732">
            <v>13857795530</v>
          </cell>
          <cell r="W732" t="str">
            <v>泌尿外科</v>
          </cell>
          <cell r="X732" t="str">
            <v>规培研究生</v>
          </cell>
        </row>
        <row r="733">
          <cell r="F733" t="str">
            <v>7AO027</v>
          </cell>
          <cell r="G733">
            <v>-17218</v>
          </cell>
          <cell r="H733" t="str">
            <v>HJH21</v>
          </cell>
          <cell r="I733" t="str">
            <v>052</v>
          </cell>
          <cell r="J733" t="str">
            <v>110111199904308237</v>
          </cell>
          <cell r="K733" t="str">
            <v>男</v>
          </cell>
          <cell r="L733">
            <v>24</v>
          </cell>
          <cell r="M733" t="str">
            <v>19990430</v>
          </cell>
        </row>
        <row r="733">
          <cell r="O733" t="str">
            <v>外科（泌尿外科）</v>
          </cell>
          <cell r="P733" t="str">
            <v>外科</v>
          </cell>
          <cell r="Q733">
            <v>17010287492</v>
          </cell>
          <cell r="R733">
            <v>3</v>
          </cell>
          <cell r="S733" t="str">
            <v>2022年</v>
          </cell>
          <cell r="T733" t="str">
            <v>张岩2</v>
          </cell>
          <cell r="U733">
            <v>7250</v>
          </cell>
          <cell r="V733">
            <v>15858583023</v>
          </cell>
          <cell r="W733" t="str">
            <v>泌尿外科</v>
          </cell>
          <cell r="X733" t="str">
            <v>规培研究生</v>
          </cell>
        </row>
        <row r="734">
          <cell r="F734" t="str">
            <v>7AO296</v>
          </cell>
          <cell r="G734">
            <v>-17486</v>
          </cell>
          <cell r="H734" t="str">
            <v>CBX1</v>
          </cell>
          <cell r="I734" t="str">
            <v>Y560</v>
          </cell>
          <cell r="J734" t="str">
            <v>330722199905207916</v>
          </cell>
          <cell r="K734" t="str">
            <v>男</v>
          </cell>
          <cell r="L734">
            <v>24</v>
          </cell>
          <cell r="M734" t="str">
            <v>19990520</v>
          </cell>
        </row>
        <row r="734">
          <cell r="O734" t="str">
            <v>外科（泌尿外科）</v>
          </cell>
          <cell r="P734" t="str">
            <v>外科</v>
          </cell>
          <cell r="Q734">
            <v>15857701058</v>
          </cell>
          <cell r="R734">
            <v>3</v>
          </cell>
          <cell r="S734" t="str">
            <v>2022年</v>
          </cell>
          <cell r="T734" t="str">
            <v>吴存造</v>
          </cell>
          <cell r="U734">
            <v>2639</v>
          </cell>
          <cell r="V734">
            <v>13566258800</v>
          </cell>
          <cell r="W734" t="str">
            <v>泌尿外科</v>
          </cell>
          <cell r="X734" t="str">
            <v>规培研究生</v>
          </cell>
        </row>
        <row r="735">
          <cell r="F735" t="str">
            <v>7AO301</v>
          </cell>
          <cell r="G735">
            <v>-17491</v>
          </cell>
          <cell r="H735" t="str">
            <v>CX36</v>
          </cell>
          <cell r="I735" t="str">
            <v>Y565</v>
          </cell>
          <cell r="J735" t="str">
            <v>331081199910247819</v>
          </cell>
          <cell r="K735" t="str">
            <v>男</v>
          </cell>
          <cell r="L735">
            <v>24</v>
          </cell>
          <cell r="M735" t="str">
            <v>19991024</v>
          </cell>
        </row>
        <row r="735">
          <cell r="O735" t="str">
            <v>外科（泌尿外科）</v>
          </cell>
          <cell r="P735" t="str">
            <v>外科</v>
          </cell>
          <cell r="Q735">
            <v>15858825639</v>
          </cell>
          <cell r="R735">
            <v>3</v>
          </cell>
          <cell r="S735" t="str">
            <v>2022年</v>
          </cell>
          <cell r="T735" t="str">
            <v>江海红</v>
          </cell>
          <cell r="U735">
            <v>10915</v>
          </cell>
          <cell r="V735">
            <v>15067859986</v>
          </cell>
          <cell r="W735" t="str">
            <v>泌尿外科</v>
          </cell>
          <cell r="X735" t="str">
            <v>规培研究生</v>
          </cell>
        </row>
        <row r="736">
          <cell r="F736" t="str">
            <v>7AO303</v>
          </cell>
          <cell r="G736">
            <v>-17493</v>
          </cell>
          <cell r="H736" t="str">
            <v>DYZ3</v>
          </cell>
          <cell r="I736" t="str">
            <v>Y567</v>
          </cell>
          <cell r="J736" t="str">
            <v>330226199808162232</v>
          </cell>
          <cell r="K736" t="str">
            <v>男</v>
          </cell>
          <cell r="L736">
            <v>25</v>
          </cell>
          <cell r="M736" t="str">
            <v>19980816</v>
          </cell>
        </row>
        <row r="736">
          <cell r="O736" t="str">
            <v>外科（泌尿外科）</v>
          </cell>
          <cell r="P736" t="str">
            <v>外科</v>
          </cell>
          <cell r="Q736">
            <v>13429270713</v>
          </cell>
          <cell r="R736">
            <v>3</v>
          </cell>
          <cell r="S736" t="str">
            <v>2022年</v>
          </cell>
          <cell r="T736" t="str">
            <v>陈伟2</v>
          </cell>
          <cell r="U736">
            <v>19919</v>
          </cell>
          <cell r="V736">
            <v>13857771505</v>
          </cell>
          <cell r="W736" t="str">
            <v>泌尿外科</v>
          </cell>
          <cell r="X736" t="str">
            <v>规培研究生</v>
          </cell>
        </row>
        <row r="737">
          <cell r="F737" t="str">
            <v>7AO307</v>
          </cell>
          <cell r="G737">
            <v>-17497</v>
          </cell>
          <cell r="H737" t="str">
            <v>HJK1</v>
          </cell>
          <cell r="I737" t="str">
            <v>Y571</v>
          </cell>
          <cell r="J737" t="str">
            <v>330781199903073512</v>
          </cell>
          <cell r="K737" t="str">
            <v>男</v>
          </cell>
          <cell r="L737">
            <v>24</v>
          </cell>
          <cell r="M737" t="str">
            <v>19990307</v>
          </cell>
        </row>
        <row r="737">
          <cell r="O737" t="str">
            <v>外科（泌尿外科）</v>
          </cell>
          <cell r="P737" t="str">
            <v>外科</v>
          </cell>
          <cell r="Q737">
            <v>15267755683</v>
          </cell>
          <cell r="R737">
            <v>3</v>
          </cell>
          <cell r="S737" t="str">
            <v>2022年</v>
          </cell>
          <cell r="T737" t="str">
            <v>黄航</v>
          </cell>
          <cell r="U737">
            <v>6186</v>
          </cell>
          <cell r="V737">
            <v>13738301029</v>
          </cell>
          <cell r="W737" t="str">
            <v>泌尿外科</v>
          </cell>
          <cell r="X737" t="str">
            <v>规培研究生</v>
          </cell>
        </row>
        <row r="738">
          <cell r="F738" t="str">
            <v>7AO308</v>
          </cell>
          <cell r="G738">
            <v>-17498</v>
          </cell>
          <cell r="H738" t="str">
            <v>HMZ</v>
          </cell>
          <cell r="I738" t="str">
            <v>Y572</v>
          </cell>
          <cell r="J738" t="str">
            <v>330726199901093312</v>
          </cell>
          <cell r="K738" t="str">
            <v>男</v>
          </cell>
          <cell r="L738">
            <v>24</v>
          </cell>
          <cell r="M738" t="str">
            <v>19990109</v>
          </cell>
        </row>
        <row r="738">
          <cell r="O738" t="str">
            <v>外科（泌尿外科）</v>
          </cell>
          <cell r="P738" t="str">
            <v>外科</v>
          </cell>
          <cell r="Q738">
            <v>15067795335</v>
          </cell>
          <cell r="R738">
            <v>3</v>
          </cell>
          <cell r="S738" t="str">
            <v>2022年</v>
          </cell>
          <cell r="T738" t="str">
            <v>卢湧湧</v>
          </cell>
          <cell r="U738">
            <v>5653</v>
          </cell>
          <cell r="V738">
            <v>13626582653</v>
          </cell>
          <cell r="W738" t="str">
            <v>泌尿外科</v>
          </cell>
          <cell r="X738" t="str">
            <v>规培研究生</v>
          </cell>
        </row>
        <row r="739">
          <cell r="F739" t="str">
            <v>7AO315</v>
          </cell>
          <cell r="G739">
            <v>-17505</v>
          </cell>
          <cell r="H739" t="str">
            <v>SJT1</v>
          </cell>
          <cell r="I739" t="str">
            <v>Y579</v>
          </cell>
          <cell r="J739" t="str">
            <v>330282199809152213</v>
          </cell>
          <cell r="K739" t="str">
            <v>男</v>
          </cell>
          <cell r="L739">
            <v>25</v>
          </cell>
          <cell r="M739" t="str">
            <v>19980915</v>
          </cell>
        </row>
        <row r="739">
          <cell r="O739" t="str">
            <v>外科（泌尿外科）</v>
          </cell>
          <cell r="P739" t="str">
            <v>外科</v>
          </cell>
          <cell r="Q739">
            <v>15868712708</v>
          </cell>
          <cell r="R739">
            <v>3</v>
          </cell>
          <cell r="S739" t="str">
            <v>2022年</v>
          </cell>
          <cell r="T739" t="str">
            <v>江海红</v>
          </cell>
          <cell r="U739">
            <v>10915</v>
          </cell>
          <cell r="V739">
            <v>15067859986</v>
          </cell>
          <cell r="W739" t="str">
            <v>泌尿外科</v>
          </cell>
          <cell r="X739" t="str">
            <v>规培研究生</v>
          </cell>
        </row>
        <row r="740">
          <cell r="F740" t="str">
            <v>7AO317</v>
          </cell>
          <cell r="G740">
            <v>-17507</v>
          </cell>
          <cell r="H740" t="str">
            <v>SC7</v>
          </cell>
          <cell r="I740" t="str">
            <v>Y581</v>
          </cell>
          <cell r="J740" t="str">
            <v>330902199803191031</v>
          </cell>
          <cell r="K740" t="str">
            <v>男</v>
          </cell>
          <cell r="L740">
            <v>25</v>
          </cell>
          <cell r="M740" t="str">
            <v>19980319</v>
          </cell>
        </row>
        <row r="740">
          <cell r="O740" t="str">
            <v>外科（泌尿外科）</v>
          </cell>
          <cell r="P740" t="str">
            <v>外科</v>
          </cell>
          <cell r="Q740">
            <v>15968763567</v>
          </cell>
          <cell r="R740">
            <v>3</v>
          </cell>
          <cell r="S740" t="str">
            <v>2022年</v>
          </cell>
          <cell r="T740" t="str">
            <v>蔡健</v>
          </cell>
          <cell r="U740">
            <v>18610</v>
          </cell>
          <cell r="V740">
            <v>13567781999</v>
          </cell>
          <cell r="W740" t="str">
            <v>泌尿外科</v>
          </cell>
          <cell r="X740" t="str">
            <v>规培研究生</v>
          </cell>
        </row>
        <row r="741">
          <cell r="F741" t="str">
            <v>7AO323</v>
          </cell>
          <cell r="G741">
            <v>-17513</v>
          </cell>
          <cell r="H741" t="str">
            <v>WYX23</v>
          </cell>
          <cell r="I741" t="str">
            <v>Y587</v>
          </cell>
          <cell r="J741" t="str">
            <v>33068319990315001X</v>
          </cell>
          <cell r="K741" t="str">
            <v>男</v>
          </cell>
          <cell r="L741">
            <v>24</v>
          </cell>
          <cell r="M741" t="str">
            <v>19990315</v>
          </cell>
        </row>
        <row r="741">
          <cell r="O741" t="str">
            <v>外科（烧伤）</v>
          </cell>
          <cell r="P741" t="str">
            <v>外科</v>
          </cell>
          <cell r="Q741">
            <v>13587657157</v>
          </cell>
          <cell r="R741">
            <v>3</v>
          </cell>
          <cell r="S741" t="str">
            <v>2022年</v>
          </cell>
          <cell r="T741" t="str">
            <v>刘政军</v>
          </cell>
          <cell r="U741">
            <v>5180</v>
          </cell>
          <cell r="V741">
            <v>13777798095</v>
          </cell>
          <cell r="W741" t="str">
            <v>烧伤·伤口中心</v>
          </cell>
          <cell r="X741" t="str">
            <v>规培研究生</v>
          </cell>
        </row>
        <row r="742">
          <cell r="F742" t="str">
            <v>7AO327</v>
          </cell>
          <cell r="G742">
            <v>-17517</v>
          </cell>
          <cell r="H742" t="str">
            <v>YHF4</v>
          </cell>
          <cell r="I742" t="str">
            <v>Y591</v>
          </cell>
          <cell r="J742" t="str">
            <v>33032419981208003X</v>
          </cell>
          <cell r="K742" t="str">
            <v>男</v>
          </cell>
          <cell r="L742">
            <v>25</v>
          </cell>
          <cell r="M742" t="str">
            <v>19981208</v>
          </cell>
        </row>
        <row r="742">
          <cell r="O742" t="str">
            <v>外科（烧伤）</v>
          </cell>
          <cell r="P742" t="str">
            <v>外科</v>
          </cell>
          <cell r="Q742">
            <v>15868507771</v>
          </cell>
          <cell r="R742">
            <v>3</v>
          </cell>
          <cell r="S742" t="str">
            <v>2022年</v>
          </cell>
          <cell r="T742" t="str">
            <v>林才</v>
          </cell>
          <cell r="U742">
            <v>19313</v>
          </cell>
          <cell r="V742">
            <v>13906642368</v>
          </cell>
          <cell r="W742" t="str">
            <v>烧伤·伤口中心</v>
          </cell>
          <cell r="X742" t="str">
            <v>规培研究生</v>
          </cell>
        </row>
        <row r="743">
          <cell r="F743" t="str">
            <v>7AO328</v>
          </cell>
          <cell r="G743">
            <v>-17518</v>
          </cell>
          <cell r="H743" t="str">
            <v>YYH17</v>
          </cell>
          <cell r="I743" t="str">
            <v>Y592</v>
          </cell>
          <cell r="J743" t="str">
            <v>370983199903271317</v>
          </cell>
          <cell r="K743" t="str">
            <v>男</v>
          </cell>
          <cell r="L743">
            <v>24</v>
          </cell>
          <cell r="M743" t="str">
            <v>19990327</v>
          </cell>
        </row>
        <row r="743">
          <cell r="O743" t="str">
            <v>外科（烧伤）</v>
          </cell>
          <cell r="P743" t="str">
            <v>外科</v>
          </cell>
          <cell r="Q743">
            <v>18905489607</v>
          </cell>
          <cell r="R743">
            <v>3</v>
          </cell>
          <cell r="S743" t="str">
            <v>2022年</v>
          </cell>
          <cell r="T743" t="str">
            <v>林才</v>
          </cell>
          <cell r="U743">
            <v>19313</v>
          </cell>
          <cell r="V743">
            <v>13906642368</v>
          </cell>
          <cell r="W743" t="str">
            <v>烧伤·伤口中心</v>
          </cell>
          <cell r="X743" t="str">
            <v>规培研究生</v>
          </cell>
        </row>
        <row r="744">
          <cell r="F744" t="str">
            <v>7AO022</v>
          </cell>
          <cell r="G744">
            <v>-17213</v>
          </cell>
          <cell r="H744" t="str">
            <v>ZYN11</v>
          </cell>
          <cell r="I744" t="str">
            <v>044</v>
          </cell>
          <cell r="J744" t="str">
            <v>330726199911010031</v>
          </cell>
          <cell r="K744" t="str">
            <v>男</v>
          </cell>
          <cell r="L744">
            <v>24</v>
          </cell>
          <cell r="M744" t="str">
            <v>19991101</v>
          </cell>
        </row>
        <row r="744">
          <cell r="O744" t="str">
            <v>外科（神经外科方向）</v>
          </cell>
          <cell r="P744" t="str">
            <v>外科（神经外科方向）</v>
          </cell>
          <cell r="Q744">
            <v>13185007063</v>
          </cell>
          <cell r="R744">
            <v>3</v>
          </cell>
          <cell r="S744" t="str">
            <v>2022年</v>
          </cell>
          <cell r="T744" t="str">
            <v>诸葛启钏</v>
          </cell>
          <cell r="U744">
            <v>18707</v>
          </cell>
          <cell r="V744">
            <v>13676768666</v>
          </cell>
          <cell r="W744" t="str">
            <v>神经外科</v>
          </cell>
          <cell r="X744" t="str">
            <v>规培研究生</v>
          </cell>
        </row>
        <row r="745">
          <cell r="F745" t="str">
            <v>7AO029</v>
          </cell>
          <cell r="G745">
            <v>-17220</v>
          </cell>
          <cell r="H745" t="str">
            <v>XZQ5</v>
          </cell>
          <cell r="I745" t="str">
            <v>060</v>
          </cell>
          <cell r="J745" t="str">
            <v>61010419990417611X</v>
          </cell>
          <cell r="K745" t="str">
            <v>男</v>
          </cell>
          <cell r="L745">
            <v>24</v>
          </cell>
          <cell r="M745" t="str">
            <v>19990417</v>
          </cell>
        </row>
        <row r="745">
          <cell r="O745" t="str">
            <v>外科（神经外科方向）</v>
          </cell>
          <cell r="P745" t="str">
            <v>外科（神经外科方向）</v>
          </cell>
          <cell r="Q745">
            <v>18092368216</v>
          </cell>
          <cell r="R745">
            <v>3</v>
          </cell>
          <cell r="S745" t="str">
            <v>2022年</v>
          </cell>
          <cell r="T745" t="str">
            <v>诸葛启钏</v>
          </cell>
          <cell r="U745">
            <v>18707</v>
          </cell>
          <cell r="V745">
            <v>13676768666</v>
          </cell>
          <cell r="W745" t="str">
            <v>神经外科</v>
          </cell>
          <cell r="X745" t="str">
            <v>规培研究生</v>
          </cell>
        </row>
        <row r="746">
          <cell r="F746" t="str">
            <v>7AO038</v>
          </cell>
          <cell r="G746">
            <v>-17229</v>
          </cell>
          <cell r="H746" t="str">
            <v>WLH17</v>
          </cell>
          <cell r="I746" t="str">
            <v>081</v>
          </cell>
          <cell r="J746" t="str">
            <v>330226199806290011</v>
          </cell>
          <cell r="K746" t="str">
            <v>男</v>
          </cell>
          <cell r="L746">
            <v>25</v>
          </cell>
          <cell r="M746" t="str">
            <v>19980629</v>
          </cell>
        </row>
        <row r="746">
          <cell r="O746" t="str">
            <v>外科（神经外科方向）</v>
          </cell>
          <cell r="P746" t="str">
            <v>外科（神经外科方向）</v>
          </cell>
          <cell r="Q746">
            <v>13968833085</v>
          </cell>
          <cell r="R746">
            <v>3</v>
          </cell>
          <cell r="S746" t="str">
            <v>2022年</v>
          </cell>
          <cell r="T746" t="str">
            <v>苏志鹏</v>
          </cell>
          <cell r="U746">
            <v>2630</v>
          </cell>
          <cell r="V746">
            <v>13777771230</v>
          </cell>
          <cell r="W746" t="str">
            <v>神经外科</v>
          </cell>
          <cell r="X746" t="str">
            <v>规培研究生</v>
          </cell>
        </row>
        <row r="747">
          <cell r="F747" t="str">
            <v>7AO299</v>
          </cell>
          <cell r="G747">
            <v>-17489</v>
          </cell>
          <cell r="H747" t="str">
            <v>CMY17</v>
          </cell>
          <cell r="I747" t="str">
            <v>Y563</v>
          </cell>
          <cell r="J747" t="str">
            <v>330302199908025918</v>
          </cell>
          <cell r="K747" t="str">
            <v>男</v>
          </cell>
          <cell r="L747">
            <v>24</v>
          </cell>
          <cell r="M747" t="str">
            <v>19990802</v>
          </cell>
        </row>
        <row r="747">
          <cell r="O747" t="str">
            <v>外科（神经外科方向）</v>
          </cell>
          <cell r="P747" t="str">
            <v>外科（神经外科方向）</v>
          </cell>
          <cell r="Q747">
            <v>18967790708</v>
          </cell>
          <cell r="R747">
            <v>3</v>
          </cell>
          <cell r="S747" t="str">
            <v>2022年</v>
          </cell>
          <cell r="T747" t="str">
            <v>鲁祥和</v>
          </cell>
          <cell r="U747">
            <v>19707</v>
          </cell>
          <cell r="V747">
            <v>13806686357</v>
          </cell>
          <cell r="W747" t="str">
            <v>神经外科</v>
          </cell>
          <cell r="X747" t="str">
            <v>规培研究生</v>
          </cell>
        </row>
        <row r="748">
          <cell r="F748" t="str">
            <v>7AO304</v>
          </cell>
          <cell r="G748">
            <v>-17494</v>
          </cell>
          <cell r="H748" t="str">
            <v>FJD1</v>
          </cell>
          <cell r="I748" t="str">
            <v>Y568</v>
          </cell>
          <cell r="J748" t="str">
            <v>330602199909051014</v>
          </cell>
          <cell r="K748" t="str">
            <v>男</v>
          </cell>
          <cell r="L748">
            <v>24</v>
          </cell>
          <cell r="M748" t="str">
            <v>19990905</v>
          </cell>
        </row>
        <row r="748">
          <cell r="O748" t="str">
            <v>外科（神经外科方向）</v>
          </cell>
          <cell r="P748" t="str">
            <v>外科（神经外科方向）</v>
          </cell>
          <cell r="Q748">
            <v>15258726669</v>
          </cell>
          <cell r="R748">
            <v>3</v>
          </cell>
          <cell r="S748" t="str">
            <v>2022年</v>
          </cell>
          <cell r="T748" t="str">
            <v>诸葛启钏</v>
          </cell>
          <cell r="U748">
            <v>18707</v>
          </cell>
          <cell r="V748">
            <v>13676768666</v>
          </cell>
          <cell r="W748" t="str">
            <v>神经外科</v>
          </cell>
          <cell r="X748" t="str">
            <v>规培研究生</v>
          </cell>
        </row>
        <row r="749">
          <cell r="F749" t="str">
            <v>7AO310</v>
          </cell>
          <cell r="G749">
            <v>-17500</v>
          </cell>
          <cell r="H749" t="str">
            <v>HXW10</v>
          </cell>
          <cell r="I749" t="str">
            <v>Y574</v>
          </cell>
          <cell r="J749" t="str">
            <v>610625199906070916</v>
          </cell>
          <cell r="K749" t="str">
            <v>男</v>
          </cell>
          <cell r="L749">
            <v>24</v>
          </cell>
          <cell r="M749" t="str">
            <v>19990607</v>
          </cell>
        </row>
        <row r="749">
          <cell r="O749" t="str">
            <v>外科（神经外科方向）</v>
          </cell>
          <cell r="P749" t="str">
            <v>外科（神经外科方向）</v>
          </cell>
          <cell r="Q749">
            <v>13468867241</v>
          </cell>
          <cell r="R749">
            <v>3</v>
          </cell>
          <cell r="S749" t="str">
            <v>2022年</v>
          </cell>
          <cell r="T749" t="str">
            <v>杨建静</v>
          </cell>
          <cell r="U749">
            <v>12775</v>
          </cell>
          <cell r="V749">
            <v>13758734919</v>
          </cell>
          <cell r="W749" t="str">
            <v>神经外科</v>
          </cell>
          <cell r="X749" t="str">
            <v>规培研究生</v>
          </cell>
        </row>
        <row r="750">
          <cell r="F750" t="str">
            <v>7AO313</v>
          </cell>
          <cell r="G750">
            <v>-17503</v>
          </cell>
          <cell r="H750" t="str">
            <v>MLB</v>
          </cell>
          <cell r="I750" t="str">
            <v>Y577</v>
          </cell>
          <cell r="J750" t="str">
            <v>332528199908080411</v>
          </cell>
          <cell r="K750" t="str">
            <v>男</v>
          </cell>
          <cell r="L750">
            <v>24</v>
          </cell>
          <cell r="M750" t="str">
            <v>19990808</v>
          </cell>
        </row>
        <row r="750">
          <cell r="O750" t="str">
            <v>外科（神经外科方向）</v>
          </cell>
          <cell r="P750" t="str">
            <v>外科（神经外科方向）</v>
          </cell>
          <cell r="Q750">
            <v>15258086615</v>
          </cell>
          <cell r="R750">
            <v>3</v>
          </cell>
          <cell r="S750" t="str">
            <v>2022年</v>
          </cell>
          <cell r="T750" t="str">
            <v>夏雷</v>
          </cell>
          <cell r="U750">
            <v>10396</v>
          </cell>
          <cell r="V750">
            <v>13736713098</v>
          </cell>
          <cell r="W750" t="str">
            <v>神经外科</v>
          </cell>
          <cell r="X750" t="str">
            <v>规培研究生</v>
          </cell>
        </row>
        <row r="751">
          <cell r="F751" t="str">
            <v>7AO314</v>
          </cell>
          <cell r="G751">
            <v>-17504</v>
          </cell>
          <cell r="H751" t="str">
            <v>PZB1</v>
          </cell>
          <cell r="I751" t="str">
            <v>Y578</v>
          </cell>
          <cell r="J751" t="str">
            <v>330327199806120815</v>
          </cell>
          <cell r="K751" t="str">
            <v>男</v>
          </cell>
          <cell r="L751">
            <v>25</v>
          </cell>
          <cell r="M751" t="str">
            <v>19980612</v>
          </cell>
        </row>
        <row r="751">
          <cell r="O751" t="str">
            <v>外科（神经外科方向）</v>
          </cell>
          <cell r="P751" t="str">
            <v>外科（神经外科方向）</v>
          </cell>
          <cell r="Q751">
            <v>18767100915</v>
          </cell>
          <cell r="R751">
            <v>3</v>
          </cell>
          <cell r="S751" t="str">
            <v>2022年</v>
          </cell>
          <cell r="T751" t="str">
            <v>张宇1</v>
          </cell>
          <cell r="U751">
            <v>19416</v>
          </cell>
          <cell r="V751">
            <v>13906651256</v>
          </cell>
          <cell r="W751" t="str">
            <v>神经外科</v>
          </cell>
          <cell r="X751" t="str">
            <v>规培研究生</v>
          </cell>
        </row>
        <row r="752">
          <cell r="F752" t="str">
            <v>7AO316</v>
          </cell>
          <cell r="G752">
            <v>-17506</v>
          </cell>
          <cell r="H752" t="str">
            <v>SKF</v>
          </cell>
          <cell r="I752" t="str">
            <v>Y580</v>
          </cell>
          <cell r="J752" t="str">
            <v>330302199802267353</v>
          </cell>
          <cell r="K752" t="str">
            <v>男</v>
          </cell>
          <cell r="L752">
            <v>25</v>
          </cell>
          <cell r="M752" t="str">
            <v>19980226</v>
          </cell>
        </row>
        <row r="752">
          <cell r="O752" t="str">
            <v>外科（神经外科方向）</v>
          </cell>
          <cell r="P752" t="str">
            <v>外科（神经外科方向）</v>
          </cell>
          <cell r="Q752">
            <v>13968897299</v>
          </cell>
          <cell r="R752">
            <v>3</v>
          </cell>
          <cell r="S752" t="str">
            <v>2022年</v>
          </cell>
          <cell r="T752" t="str">
            <v>李则群</v>
          </cell>
          <cell r="U752">
            <v>6623</v>
          </cell>
          <cell r="V752">
            <v>15988785110</v>
          </cell>
          <cell r="W752" t="str">
            <v>神经外科</v>
          </cell>
          <cell r="X752" t="str">
            <v>规培研究生</v>
          </cell>
        </row>
        <row r="753">
          <cell r="F753" t="str">
            <v>7AO319</v>
          </cell>
          <cell r="G753">
            <v>-17509</v>
          </cell>
          <cell r="H753" t="str">
            <v>WJL24</v>
          </cell>
          <cell r="I753" t="str">
            <v>Y583</v>
          </cell>
          <cell r="J753" t="str">
            <v>330682199709211433</v>
          </cell>
          <cell r="K753" t="str">
            <v>男</v>
          </cell>
          <cell r="L753">
            <v>26</v>
          </cell>
          <cell r="M753" t="str">
            <v>19970921</v>
          </cell>
        </row>
        <row r="753">
          <cell r="O753" t="str">
            <v>外科（神经外科方向）</v>
          </cell>
          <cell r="P753" t="str">
            <v>外科（神经外科方向）</v>
          </cell>
          <cell r="Q753">
            <v>15258061338</v>
          </cell>
          <cell r="R753">
            <v>3</v>
          </cell>
          <cell r="S753" t="str">
            <v>2022年</v>
          </cell>
          <cell r="T753" t="str">
            <v>钟鸣</v>
          </cell>
          <cell r="U753">
            <v>18323</v>
          </cell>
          <cell r="V753">
            <v>13605776726</v>
          </cell>
          <cell r="W753" t="str">
            <v>神经外科</v>
          </cell>
          <cell r="X753" t="str">
            <v>规培研究生</v>
          </cell>
        </row>
        <row r="754">
          <cell r="F754" t="str">
            <v>7AO326</v>
          </cell>
          <cell r="G754">
            <v>-17516</v>
          </cell>
          <cell r="H754" t="str">
            <v>XFJ5</v>
          </cell>
          <cell r="I754" t="str">
            <v>Y590</v>
          </cell>
          <cell r="J754" t="str">
            <v>330324199708195996</v>
          </cell>
          <cell r="K754" t="str">
            <v>男</v>
          </cell>
          <cell r="L754">
            <v>26</v>
          </cell>
          <cell r="M754" t="str">
            <v>19970819</v>
          </cell>
        </row>
        <row r="754">
          <cell r="O754" t="str">
            <v>外科（神经外科方向）</v>
          </cell>
          <cell r="P754" t="str">
            <v>外科（神经外科方向）</v>
          </cell>
          <cell r="Q754">
            <v>18757094298</v>
          </cell>
          <cell r="R754">
            <v>3</v>
          </cell>
          <cell r="S754" t="str">
            <v>2022年</v>
          </cell>
          <cell r="T754" t="str">
            <v>李群</v>
          </cell>
          <cell r="U754">
            <v>7248</v>
          </cell>
          <cell r="V754">
            <v>15858002900</v>
          </cell>
          <cell r="W754" t="str">
            <v>神经外科</v>
          </cell>
          <cell r="X754" t="str">
            <v>规培研究生</v>
          </cell>
        </row>
        <row r="755">
          <cell r="F755" t="str">
            <v>7AO024</v>
          </cell>
          <cell r="G755">
            <v>-17215</v>
          </cell>
          <cell r="H755" t="str">
            <v>YS9</v>
          </cell>
          <cell r="I755" t="str">
            <v>047</v>
          </cell>
          <cell r="J755" t="str">
            <v>330381199808307518</v>
          </cell>
          <cell r="K755" t="str">
            <v>男</v>
          </cell>
          <cell r="L755">
            <v>25</v>
          </cell>
          <cell r="M755" t="str">
            <v>19980830</v>
          </cell>
        </row>
        <row r="755">
          <cell r="O755" t="str">
            <v>外科（心胸外科）</v>
          </cell>
          <cell r="P755" t="str">
            <v>外科</v>
          </cell>
          <cell r="Q755">
            <v>15968797028</v>
          </cell>
          <cell r="R755">
            <v>3</v>
          </cell>
          <cell r="S755" t="str">
            <v>2022年</v>
          </cell>
          <cell r="T755" t="str">
            <v>程德志</v>
          </cell>
          <cell r="U755">
            <v>857</v>
          </cell>
          <cell r="V755">
            <v>13857790922</v>
          </cell>
          <cell r="W755" t="str">
            <v>心胸外科</v>
          </cell>
          <cell r="X755" t="str">
            <v>规培研究生</v>
          </cell>
        </row>
        <row r="756">
          <cell r="F756" t="str">
            <v>7AO031</v>
          </cell>
          <cell r="G756">
            <v>-17222</v>
          </cell>
          <cell r="H756" t="str">
            <v>RHJ2</v>
          </cell>
          <cell r="I756" t="str">
            <v>068</v>
          </cell>
          <cell r="J756" t="str">
            <v>310228199903266418</v>
          </cell>
          <cell r="K756" t="str">
            <v>男</v>
          </cell>
          <cell r="L756">
            <v>24</v>
          </cell>
          <cell r="M756" t="str">
            <v>19990326</v>
          </cell>
        </row>
        <row r="756">
          <cell r="O756" t="str">
            <v>外科（心胸外科）</v>
          </cell>
          <cell r="P756" t="str">
            <v>外科</v>
          </cell>
          <cell r="Q756">
            <v>17357780365</v>
          </cell>
          <cell r="R756">
            <v>3</v>
          </cell>
          <cell r="S756" t="str">
            <v>2022年</v>
          </cell>
          <cell r="T756" t="str">
            <v>刘瑜</v>
          </cell>
          <cell r="U756">
            <v>1657</v>
          </cell>
          <cell r="V756">
            <v>13868884232</v>
          </cell>
          <cell r="W756" t="str">
            <v>心胸外科</v>
          </cell>
          <cell r="X756" t="str">
            <v>规培研究生</v>
          </cell>
        </row>
        <row r="757">
          <cell r="F757" t="str">
            <v>7AO046</v>
          </cell>
          <cell r="G757">
            <v>-17237</v>
          </cell>
          <cell r="H757" t="str">
            <v>HWH5</v>
          </cell>
          <cell r="I757" t="str">
            <v>103</v>
          </cell>
          <cell r="J757" t="str">
            <v>330381199911010018</v>
          </cell>
          <cell r="K757" t="str">
            <v>男</v>
          </cell>
          <cell r="L757">
            <v>24</v>
          </cell>
          <cell r="M757" t="str">
            <v>19991101</v>
          </cell>
        </row>
        <row r="757">
          <cell r="O757" t="str">
            <v>外科（心胸外科）</v>
          </cell>
          <cell r="P757" t="str">
            <v>外科</v>
          </cell>
          <cell r="Q757">
            <v>15067826660</v>
          </cell>
          <cell r="R757">
            <v>3</v>
          </cell>
          <cell r="S757" t="str">
            <v>2022年</v>
          </cell>
          <cell r="T757" t="str">
            <v>王珏</v>
          </cell>
          <cell r="U757">
            <v>215</v>
          </cell>
          <cell r="V757">
            <v>13626535668</v>
          </cell>
          <cell r="W757" t="str">
            <v>心胸外科</v>
          </cell>
          <cell r="X757" t="str">
            <v>规培研究生</v>
          </cell>
        </row>
        <row r="758">
          <cell r="F758" t="str">
            <v>7AO047</v>
          </cell>
          <cell r="G758">
            <v>-17238</v>
          </cell>
          <cell r="H758" t="str">
            <v>PK3</v>
          </cell>
          <cell r="I758" t="str">
            <v>104</v>
          </cell>
          <cell r="J758" t="str">
            <v>330382199901207112</v>
          </cell>
          <cell r="K758" t="str">
            <v>男</v>
          </cell>
          <cell r="L758">
            <v>24</v>
          </cell>
          <cell r="M758" t="str">
            <v>19990120</v>
          </cell>
        </row>
        <row r="758">
          <cell r="O758" t="str">
            <v>外科（心胸外科）</v>
          </cell>
          <cell r="P758" t="str">
            <v>外科</v>
          </cell>
          <cell r="Q758">
            <v>15257712221</v>
          </cell>
          <cell r="R758">
            <v>3</v>
          </cell>
          <cell r="S758" t="str">
            <v>2022年</v>
          </cell>
          <cell r="T758" t="str">
            <v>林晓铭</v>
          </cell>
          <cell r="U758">
            <v>2636</v>
          </cell>
          <cell r="V758">
            <v>13777784940</v>
          </cell>
          <cell r="W758" t="str">
            <v>心胸外科</v>
          </cell>
          <cell r="X758" t="str">
            <v>规培研究生</v>
          </cell>
        </row>
        <row r="759">
          <cell r="F759" t="str">
            <v>7AO052</v>
          </cell>
          <cell r="G759">
            <v>-17243</v>
          </cell>
          <cell r="H759" t="str">
            <v>SLW2</v>
          </cell>
          <cell r="I759" t="str">
            <v>112</v>
          </cell>
          <cell r="J759" t="str">
            <v>330682199902108016</v>
          </cell>
          <cell r="K759" t="str">
            <v>男</v>
          </cell>
          <cell r="L759">
            <v>24</v>
          </cell>
          <cell r="M759" t="str">
            <v>19990210</v>
          </cell>
        </row>
        <row r="759">
          <cell r="O759" t="str">
            <v>外科（心胸外科）</v>
          </cell>
          <cell r="P759" t="str">
            <v>外科</v>
          </cell>
          <cell r="Q759">
            <v>13675783729</v>
          </cell>
          <cell r="R759">
            <v>3</v>
          </cell>
          <cell r="S759" t="str">
            <v>2022年</v>
          </cell>
          <cell r="T759" t="str">
            <v>程德志</v>
          </cell>
          <cell r="U759">
            <v>857</v>
          </cell>
          <cell r="V759">
            <v>13857790922</v>
          </cell>
          <cell r="W759" t="str">
            <v>心胸外科</v>
          </cell>
          <cell r="X759" t="str">
            <v>规培研究生</v>
          </cell>
        </row>
        <row r="760">
          <cell r="F760" t="str">
            <v>7AO298</v>
          </cell>
          <cell r="G760">
            <v>-17488</v>
          </cell>
          <cell r="H760" t="str">
            <v>CWQ1</v>
          </cell>
          <cell r="I760" t="str">
            <v>Y562</v>
          </cell>
          <cell r="J760" t="str">
            <v>330328199906010636</v>
          </cell>
          <cell r="K760" t="str">
            <v>男</v>
          </cell>
          <cell r="L760">
            <v>24</v>
          </cell>
          <cell r="M760" t="str">
            <v>19990601</v>
          </cell>
        </row>
        <row r="760">
          <cell r="O760" t="str">
            <v>外科（心胸外科）</v>
          </cell>
          <cell r="P760" t="str">
            <v>外科</v>
          </cell>
          <cell r="Q760">
            <v>18989708283</v>
          </cell>
          <cell r="R760">
            <v>3</v>
          </cell>
          <cell r="S760" t="str">
            <v>2022年</v>
          </cell>
          <cell r="T760" t="str">
            <v>王珏</v>
          </cell>
          <cell r="U760">
            <v>215</v>
          </cell>
          <cell r="V760">
            <v>13626535668</v>
          </cell>
          <cell r="W760" t="str">
            <v>心胸外科</v>
          </cell>
          <cell r="X760" t="str">
            <v>规培研究生</v>
          </cell>
        </row>
        <row r="761">
          <cell r="F761" t="str">
            <v>7AO318</v>
          </cell>
          <cell r="G761">
            <v>-17508</v>
          </cell>
          <cell r="H761" t="str">
            <v>WGY6</v>
          </cell>
          <cell r="I761" t="str">
            <v>Y582</v>
          </cell>
          <cell r="J761" t="str">
            <v>330822199905263614</v>
          </cell>
          <cell r="K761" t="str">
            <v>男</v>
          </cell>
          <cell r="L761">
            <v>24</v>
          </cell>
          <cell r="M761" t="str">
            <v>19990526</v>
          </cell>
        </row>
        <row r="761">
          <cell r="O761" t="str">
            <v>外科（整形科）</v>
          </cell>
          <cell r="P761" t="str">
            <v>外科</v>
          </cell>
          <cell r="Q761">
            <v>15167067789</v>
          </cell>
          <cell r="R761">
            <v>3</v>
          </cell>
          <cell r="S761" t="str">
            <v>2022年</v>
          </cell>
          <cell r="T761" t="str">
            <v>李力群</v>
          </cell>
          <cell r="U761">
            <v>19417</v>
          </cell>
          <cell r="V761">
            <v>13706664412</v>
          </cell>
          <cell r="W761" t="str">
            <v>整形科</v>
          </cell>
          <cell r="X761" t="str">
            <v>规培研究生</v>
          </cell>
        </row>
        <row r="762">
          <cell r="F762" t="str">
            <v>7AO322</v>
          </cell>
          <cell r="G762">
            <v>-17512</v>
          </cell>
          <cell r="H762" t="str">
            <v>WJY25</v>
          </cell>
          <cell r="I762" t="str">
            <v>Y586</v>
          </cell>
          <cell r="J762" t="str">
            <v>330281199808170018</v>
          </cell>
          <cell r="K762" t="str">
            <v>男</v>
          </cell>
          <cell r="L762">
            <v>25</v>
          </cell>
          <cell r="M762" t="str">
            <v>19980817</v>
          </cell>
        </row>
        <row r="762">
          <cell r="O762" t="str">
            <v>外科（整形科）</v>
          </cell>
          <cell r="P762" t="str">
            <v>外科</v>
          </cell>
          <cell r="Q762">
            <v>13575449231</v>
          </cell>
          <cell r="R762">
            <v>3</v>
          </cell>
          <cell r="S762" t="str">
            <v>2022年</v>
          </cell>
          <cell r="T762" t="str">
            <v>李翅翅</v>
          </cell>
          <cell r="U762">
            <v>9916</v>
          </cell>
          <cell r="V762">
            <v>18334458848</v>
          </cell>
          <cell r="W762" t="str">
            <v>整形科</v>
          </cell>
          <cell r="X762" t="str">
            <v>规培研究生</v>
          </cell>
        </row>
        <row r="763">
          <cell r="F763" t="str">
            <v>7AO331</v>
          </cell>
          <cell r="G763">
            <v>-17521</v>
          </cell>
          <cell r="H763" t="str">
            <v>ZYQ22</v>
          </cell>
          <cell r="I763" t="str">
            <v>Y595</v>
          </cell>
          <cell r="J763" t="str">
            <v>332526199903167320</v>
          </cell>
          <cell r="K763" t="str">
            <v>女</v>
          </cell>
          <cell r="L763">
            <v>24</v>
          </cell>
          <cell r="M763" t="str">
            <v>19990316</v>
          </cell>
        </row>
        <row r="763">
          <cell r="O763" t="str">
            <v>外科（整形科）</v>
          </cell>
          <cell r="P763" t="str">
            <v>外科</v>
          </cell>
          <cell r="Q763">
            <v>18890061894</v>
          </cell>
          <cell r="R763">
            <v>3</v>
          </cell>
          <cell r="S763" t="str">
            <v>2022年</v>
          </cell>
          <cell r="T763" t="str">
            <v>李力群</v>
          </cell>
          <cell r="U763">
            <v>19417</v>
          </cell>
          <cell r="V763">
            <v>13706664412</v>
          </cell>
          <cell r="W763" t="str">
            <v>整形科</v>
          </cell>
          <cell r="X763" t="str">
            <v>规培研究生</v>
          </cell>
        </row>
        <row r="764">
          <cell r="F764" t="str">
            <v>7AM257</v>
          </cell>
          <cell r="G764" t="str">
            <v>-14912</v>
          </cell>
          <cell r="H764" t="str">
            <v>ZY116</v>
          </cell>
          <cell r="I764" t="str">
            <v>Y708</v>
          </cell>
          <cell r="J764" t="str">
            <v>330602199706292010</v>
          </cell>
          <cell r="K764" t="str">
            <v>男</v>
          </cell>
          <cell r="L764">
            <v>26</v>
          </cell>
          <cell r="M764" t="str">
            <v>19970629</v>
          </cell>
        </row>
        <row r="764">
          <cell r="O764" t="str">
            <v>外科（整形科）</v>
          </cell>
          <cell r="P764" t="str">
            <v>外科</v>
          </cell>
          <cell r="Q764">
            <v>17179711022</v>
          </cell>
          <cell r="R764">
            <v>3</v>
          </cell>
          <cell r="S764" t="str">
            <v>2022年</v>
          </cell>
          <cell r="T764" t="str">
            <v>李力群</v>
          </cell>
          <cell r="U764">
            <v>19417</v>
          </cell>
          <cell r="V764">
            <v>13706664412</v>
          </cell>
          <cell r="W764" t="str">
            <v>整形科</v>
          </cell>
          <cell r="X764" t="str">
            <v>规培研究生</v>
          </cell>
        </row>
        <row r="765">
          <cell r="F765" t="str">
            <v>7AO346</v>
          </cell>
          <cell r="G765">
            <v>-17535</v>
          </cell>
          <cell r="H765" t="str">
            <v>ZP26</v>
          </cell>
          <cell r="I765" t="str">
            <v>Y610</v>
          </cell>
          <cell r="J765" t="str">
            <v>320982199808063768</v>
          </cell>
          <cell r="K765" t="str">
            <v>女</v>
          </cell>
          <cell r="L765">
            <v>25</v>
          </cell>
          <cell r="M765" t="str">
            <v>19980806</v>
          </cell>
        </row>
        <row r="765">
          <cell r="O765" t="str">
            <v>眼科</v>
          </cell>
          <cell r="P765" t="str">
            <v>眼科</v>
          </cell>
          <cell r="Q765">
            <v>17305112402</v>
          </cell>
          <cell r="R765">
            <v>3</v>
          </cell>
          <cell r="S765" t="str">
            <v>2022年</v>
          </cell>
          <cell r="T765" t="str">
            <v>蒋自培</v>
          </cell>
          <cell r="U765">
            <v>3792</v>
          </cell>
          <cell r="V765">
            <v>13857795272</v>
          </cell>
          <cell r="W765" t="str">
            <v>眼科</v>
          </cell>
          <cell r="X765" t="str">
            <v>规培研究生</v>
          </cell>
        </row>
        <row r="766">
          <cell r="F766" t="str">
            <v>7AO286</v>
          </cell>
          <cell r="G766">
            <v>-17476</v>
          </cell>
          <cell r="H766" t="str">
            <v>WBX3</v>
          </cell>
          <cell r="I766" t="str">
            <v>Y550</v>
          </cell>
          <cell r="J766" t="str">
            <v>350623199801036918</v>
          </cell>
          <cell r="K766" t="str">
            <v>男</v>
          </cell>
          <cell r="L766">
            <v>25</v>
          </cell>
          <cell r="M766" t="str">
            <v>19980103</v>
          </cell>
        </row>
        <row r="766">
          <cell r="O766" t="str">
            <v>重症医学科</v>
          </cell>
          <cell r="P766" t="str">
            <v>重症医学科</v>
          </cell>
          <cell r="Q766">
            <v>15159689149</v>
          </cell>
          <cell r="R766">
            <v>3</v>
          </cell>
          <cell r="S766" t="str">
            <v>2022年</v>
          </cell>
          <cell r="T766" t="str">
            <v>潘景业</v>
          </cell>
          <cell r="U766">
            <v>19001</v>
          </cell>
          <cell r="V766">
            <v>13566289666</v>
          </cell>
          <cell r="W766" t="str">
            <v>党政综合办公室</v>
          </cell>
          <cell r="X766" t="str">
            <v>规培研究生</v>
          </cell>
        </row>
        <row r="767">
          <cell r="F767" t="str">
            <v>7AO287</v>
          </cell>
          <cell r="G767">
            <v>-17477</v>
          </cell>
          <cell r="H767" t="str">
            <v>WJM11</v>
          </cell>
          <cell r="I767" t="str">
            <v>Y551</v>
          </cell>
          <cell r="J767" t="str">
            <v>440981199708076124</v>
          </cell>
          <cell r="K767" t="str">
            <v>女</v>
          </cell>
          <cell r="L767">
            <v>26</v>
          </cell>
          <cell r="M767" t="str">
            <v>19970807</v>
          </cell>
        </row>
        <row r="767">
          <cell r="O767" t="str">
            <v>重症医学科</v>
          </cell>
          <cell r="P767" t="str">
            <v>重症医学科</v>
          </cell>
          <cell r="Q767">
            <v>15868720229</v>
          </cell>
          <cell r="R767">
            <v>3</v>
          </cell>
          <cell r="S767" t="str">
            <v>2022年</v>
          </cell>
          <cell r="T767" t="str">
            <v>潘景业</v>
          </cell>
          <cell r="U767">
            <v>19001</v>
          </cell>
          <cell r="V767">
            <v>13566289666</v>
          </cell>
          <cell r="W767" t="str">
            <v>党政综合办公室</v>
          </cell>
          <cell r="X767" t="str">
            <v>规培研究生</v>
          </cell>
        </row>
        <row r="768">
          <cell r="F768" t="str">
            <v>7AO012</v>
          </cell>
          <cell r="G768">
            <v>-17203</v>
          </cell>
          <cell r="H768" t="str">
            <v>7AO012</v>
          </cell>
          <cell r="I768" t="str">
            <v>022</v>
          </cell>
          <cell r="J768" t="str">
            <v>330621199809256898</v>
          </cell>
          <cell r="K768" t="str">
            <v>男</v>
          </cell>
          <cell r="L768">
            <v>25</v>
          </cell>
          <cell r="M768" t="str">
            <v>19980925</v>
          </cell>
        </row>
        <row r="768">
          <cell r="O768" t="str">
            <v>内科</v>
          </cell>
          <cell r="P768" t="str">
            <v>内科</v>
          </cell>
          <cell r="Q768" t="str">
            <v>18867792598</v>
          </cell>
          <cell r="R768">
            <v>3</v>
          </cell>
          <cell r="S768" t="str">
            <v>2023年</v>
          </cell>
          <cell r="T768" t="str">
            <v>胡珦</v>
          </cell>
          <cell r="U768">
            <v>11795</v>
          </cell>
          <cell r="V768">
            <v>13646549932</v>
          </cell>
          <cell r="W768" t="str">
            <v>内分泌科</v>
          </cell>
          <cell r="X768" t="str">
            <v>规培研究生</v>
          </cell>
        </row>
        <row r="769">
          <cell r="F769" t="str">
            <v>7AP439</v>
          </cell>
          <cell r="G769">
            <v>-20540</v>
          </cell>
          <cell r="H769" t="str">
            <v>CQ23</v>
          </cell>
          <cell r="I769">
            <v>961</v>
          </cell>
          <cell r="J769" t="str">
            <v>340321200106010497</v>
          </cell>
          <cell r="K769" t="str">
            <v>男</v>
          </cell>
          <cell r="L769">
            <v>22</v>
          </cell>
          <cell r="M769" t="str">
            <v>20010601</v>
          </cell>
        </row>
        <row r="769">
          <cell r="O769" t="str">
            <v>超声医学科</v>
          </cell>
          <cell r="P769" t="str">
            <v>超声医学科</v>
          </cell>
          <cell r="Q769" t="str">
            <v>15178387317</v>
          </cell>
          <cell r="R769">
            <v>3</v>
          </cell>
          <cell r="S769" t="str">
            <v>2023年</v>
          </cell>
          <cell r="T769" t="str">
            <v>许世豪</v>
          </cell>
          <cell r="U769">
            <v>1907</v>
          </cell>
          <cell r="V769">
            <v>13857766918</v>
          </cell>
          <cell r="W769" t="str">
            <v>超声科</v>
          </cell>
          <cell r="X769" t="str">
            <v>规培研究生</v>
          </cell>
        </row>
        <row r="770">
          <cell r="F770" t="str">
            <v>7AP440</v>
          </cell>
          <cell r="G770">
            <v>-20541</v>
          </cell>
          <cell r="H770" t="str">
            <v>ZWT9</v>
          </cell>
          <cell r="I770">
            <v>962</v>
          </cell>
          <cell r="J770" t="str">
            <v>331003199911090033</v>
          </cell>
          <cell r="K770" t="str">
            <v>男</v>
          </cell>
          <cell r="L770">
            <v>24</v>
          </cell>
          <cell r="M770" t="str">
            <v>19991109</v>
          </cell>
        </row>
        <row r="770">
          <cell r="O770" t="str">
            <v>超声医学科</v>
          </cell>
          <cell r="P770" t="str">
            <v>超声医学科</v>
          </cell>
          <cell r="Q770" t="str">
            <v>18257625852</v>
          </cell>
          <cell r="R770">
            <v>3</v>
          </cell>
          <cell r="S770" t="str">
            <v>2023年</v>
          </cell>
          <cell r="T770" t="str">
            <v>许世豪</v>
          </cell>
          <cell r="U770">
            <v>1907</v>
          </cell>
          <cell r="V770">
            <v>13857766918</v>
          </cell>
          <cell r="W770" t="str">
            <v>超声科</v>
          </cell>
          <cell r="X770" t="str">
            <v>规培研究生</v>
          </cell>
        </row>
        <row r="771">
          <cell r="F771" t="str">
            <v>7AP276</v>
          </cell>
          <cell r="G771">
            <v>-20377</v>
          </cell>
          <cell r="H771" t="str">
            <v>SL19</v>
          </cell>
          <cell r="I771">
            <v>468</v>
          </cell>
          <cell r="J771" t="str">
            <v>532128199906110045</v>
          </cell>
          <cell r="K771" t="str">
            <v>女</v>
          </cell>
          <cell r="L771">
            <v>24</v>
          </cell>
          <cell r="M771" t="str">
            <v>19990611</v>
          </cell>
        </row>
        <row r="771">
          <cell r="O771" t="str">
            <v>儿科</v>
          </cell>
          <cell r="P771" t="str">
            <v>儿科</v>
          </cell>
          <cell r="Q771" t="str">
            <v>17816585311</v>
          </cell>
          <cell r="R771">
            <v>3</v>
          </cell>
          <cell r="S771" t="str">
            <v>2023年</v>
          </cell>
          <cell r="T771" t="str">
            <v>卢朝升</v>
          </cell>
          <cell r="U771">
            <v>11144</v>
          </cell>
          <cell r="V771">
            <v>13600669435</v>
          </cell>
          <cell r="W771" t="str">
            <v>党政综合办公室</v>
          </cell>
          <cell r="X771" t="str">
            <v>规培研究生</v>
          </cell>
        </row>
        <row r="772">
          <cell r="F772" t="str">
            <v>7AP275</v>
          </cell>
          <cell r="G772">
            <v>-20376</v>
          </cell>
          <cell r="H772" t="str">
            <v>JTT6</v>
          </cell>
          <cell r="I772">
            <v>467</v>
          </cell>
          <cell r="J772" t="str">
            <v>140624199810163529</v>
          </cell>
          <cell r="K772" t="str">
            <v>女</v>
          </cell>
          <cell r="L772">
            <v>25</v>
          </cell>
          <cell r="M772" t="str">
            <v>19981016</v>
          </cell>
        </row>
        <row r="772">
          <cell r="O772" t="str">
            <v>儿科</v>
          </cell>
          <cell r="P772" t="str">
            <v>儿科</v>
          </cell>
          <cell r="Q772">
            <v>15135073964</v>
          </cell>
          <cell r="R772">
            <v>3</v>
          </cell>
          <cell r="S772" t="str">
            <v>2023年</v>
          </cell>
          <cell r="T772" t="str">
            <v>王丹2</v>
          </cell>
          <cell r="U772">
            <v>6189</v>
          </cell>
          <cell r="V772">
            <v>13738742661</v>
          </cell>
          <cell r="W772" t="str">
            <v>儿科</v>
          </cell>
          <cell r="X772" t="str">
            <v>规培研究生</v>
          </cell>
        </row>
        <row r="773">
          <cell r="F773" t="str">
            <v>7AP028</v>
          </cell>
          <cell r="G773">
            <v>-20129</v>
          </cell>
          <cell r="H773" t="str">
            <v>CXJ21</v>
          </cell>
          <cell r="I773" t="str">
            <v>y35</v>
          </cell>
          <cell r="J773" t="str">
            <v>330326200003251829</v>
          </cell>
          <cell r="K773" t="str">
            <v>女</v>
          </cell>
          <cell r="L773">
            <v>23</v>
          </cell>
          <cell r="M773" t="str">
            <v>20000325</v>
          </cell>
        </row>
        <row r="773">
          <cell r="O773" t="str">
            <v>耳鼻咽喉科</v>
          </cell>
          <cell r="P773" t="str">
            <v>耳鼻咽喉科</v>
          </cell>
          <cell r="Q773">
            <v>18072030701</v>
          </cell>
          <cell r="R773">
            <v>3</v>
          </cell>
          <cell r="S773" t="str">
            <v>2023年</v>
          </cell>
          <cell r="T773" t="str">
            <v>李贺</v>
          </cell>
          <cell r="U773">
            <v>19715</v>
          </cell>
          <cell r="V773">
            <v>13806685839</v>
          </cell>
          <cell r="W773" t="str">
            <v>耳鼻咽喉科</v>
          </cell>
          <cell r="X773" t="str">
            <v>规培研究生</v>
          </cell>
        </row>
        <row r="774">
          <cell r="F774" t="str">
            <v>7AP387</v>
          </cell>
          <cell r="G774">
            <v>-20488</v>
          </cell>
          <cell r="H774" t="str">
            <v>CQY13</v>
          </cell>
          <cell r="I774">
            <v>773</v>
          </cell>
          <cell r="J774" t="str">
            <v>331021200010010647</v>
          </cell>
          <cell r="K774" t="str">
            <v>女</v>
          </cell>
          <cell r="L774">
            <v>23</v>
          </cell>
          <cell r="M774" t="str">
            <v>20001001</v>
          </cell>
        </row>
        <row r="774">
          <cell r="O774" t="str">
            <v>耳鼻咽喉科</v>
          </cell>
          <cell r="P774" t="str">
            <v>耳鼻咽喉科</v>
          </cell>
          <cell r="Q774" t="str">
            <v>13967673710</v>
          </cell>
          <cell r="R774">
            <v>3</v>
          </cell>
          <cell r="S774" t="str">
            <v>2023年</v>
          </cell>
          <cell r="T774" t="str">
            <v>黄益灯</v>
          </cell>
          <cell r="U774">
            <v>12345</v>
          </cell>
          <cell r="V774">
            <v>13676747881</v>
          </cell>
          <cell r="W774" t="str">
            <v>耳鼻咽喉科</v>
          </cell>
          <cell r="X774" t="str">
            <v>规培研究生</v>
          </cell>
        </row>
        <row r="775">
          <cell r="F775" t="str">
            <v>7AP388</v>
          </cell>
          <cell r="G775">
            <v>-20489</v>
          </cell>
          <cell r="H775" t="str">
            <v>GWJ8</v>
          </cell>
          <cell r="I775">
            <v>783</v>
          </cell>
          <cell r="J775" t="str">
            <v>340222199912124144</v>
          </cell>
          <cell r="K775" t="str">
            <v>女</v>
          </cell>
          <cell r="L775">
            <v>24</v>
          </cell>
          <cell r="M775" t="str">
            <v>19991212</v>
          </cell>
        </row>
        <row r="775">
          <cell r="O775" t="str">
            <v>耳鼻咽喉科</v>
          </cell>
          <cell r="P775" t="str">
            <v>耳鼻咽喉科</v>
          </cell>
          <cell r="Q775" t="str">
            <v>18949576488</v>
          </cell>
          <cell r="R775">
            <v>3</v>
          </cell>
          <cell r="S775" t="str">
            <v>2023年</v>
          </cell>
          <cell r="T775" t="str">
            <v>吴贤敏</v>
          </cell>
          <cell r="U775">
            <v>6195</v>
          </cell>
          <cell r="V775">
            <v>15888293329</v>
          </cell>
          <cell r="W775" t="str">
            <v>耳鼻咽喉科</v>
          </cell>
          <cell r="X775" t="str">
            <v>规培研究生</v>
          </cell>
        </row>
        <row r="776">
          <cell r="F776" t="str">
            <v>7AP389</v>
          </cell>
          <cell r="G776">
            <v>-20490</v>
          </cell>
          <cell r="H776" t="str">
            <v>LJW12</v>
          </cell>
          <cell r="I776">
            <v>793</v>
          </cell>
          <cell r="J776" t="str">
            <v>330282199910156921</v>
          </cell>
          <cell r="K776" t="str">
            <v>女</v>
          </cell>
          <cell r="L776">
            <v>24</v>
          </cell>
          <cell r="M776" t="str">
            <v>19991015</v>
          </cell>
        </row>
        <row r="776">
          <cell r="O776" t="str">
            <v>耳鼻咽喉科</v>
          </cell>
          <cell r="P776" t="str">
            <v>耳鼻咽喉科</v>
          </cell>
          <cell r="Q776" t="str">
            <v>17366691015</v>
          </cell>
          <cell r="R776">
            <v>3</v>
          </cell>
          <cell r="S776" t="str">
            <v>2023年</v>
          </cell>
          <cell r="T776" t="str">
            <v>张悦</v>
          </cell>
          <cell r="U776">
            <v>18331</v>
          </cell>
          <cell r="V776">
            <v>13957730315</v>
          </cell>
          <cell r="W776" t="str">
            <v>耳鼻咽喉科</v>
          </cell>
          <cell r="X776" t="str">
            <v>规培研究生</v>
          </cell>
        </row>
        <row r="777">
          <cell r="F777" t="str">
            <v>7AP390</v>
          </cell>
          <cell r="G777">
            <v>-20491</v>
          </cell>
          <cell r="H777" t="str">
            <v>LQQ33</v>
          </cell>
          <cell r="I777">
            <v>796</v>
          </cell>
          <cell r="J777" t="str">
            <v>330381200007104126</v>
          </cell>
          <cell r="K777" t="str">
            <v>女</v>
          </cell>
          <cell r="L777">
            <v>23</v>
          </cell>
          <cell r="M777" t="str">
            <v>20000710</v>
          </cell>
        </row>
        <row r="777">
          <cell r="O777" t="str">
            <v>耳鼻咽喉科</v>
          </cell>
          <cell r="P777" t="str">
            <v>耳鼻咽喉科</v>
          </cell>
          <cell r="Q777" t="str">
            <v>17366690830</v>
          </cell>
          <cell r="R777">
            <v>3</v>
          </cell>
          <cell r="S777" t="str">
            <v>2023年</v>
          </cell>
          <cell r="T777" t="str">
            <v>林刃舆</v>
          </cell>
          <cell r="U777">
            <v>19320</v>
          </cell>
          <cell r="V777">
            <v>13906652280</v>
          </cell>
          <cell r="W777" t="str">
            <v>耳鼻咽喉科</v>
          </cell>
          <cell r="X777" t="str">
            <v>规培研究生</v>
          </cell>
        </row>
        <row r="778">
          <cell r="F778" t="str">
            <v>7AP391</v>
          </cell>
          <cell r="G778">
            <v>-20492</v>
          </cell>
          <cell r="H778" t="str">
            <v>WJD5</v>
          </cell>
          <cell r="I778">
            <v>797</v>
          </cell>
          <cell r="J778" t="str">
            <v>330281199912121769</v>
          </cell>
          <cell r="K778" t="str">
            <v>女</v>
          </cell>
          <cell r="L778">
            <v>24</v>
          </cell>
          <cell r="M778" t="str">
            <v>19991212</v>
          </cell>
        </row>
        <row r="778">
          <cell r="O778" t="str">
            <v>耳鼻咽喉科</v>
          </cell>
          <cell r="P778" t="str">
            <v>耳鼻咽喉科</v>
          </cell>
          <cell r="Q778" t="str">
            <v>13056890081</v>
          </cell>
          <cell r="R778">
            <v>3</v>
          </cell>
          <cell r="S778" t="str">
            <v>2023年</v>
          </cell>
          <cell r="T778" t="str">
            <v>贾明辉</v>
          </cell>
          <cell r="U778">
            <v>5172</v>
          </cell>
          <cell r="V778">
            <v>13777760303</v>
          </cell>
          <cell r="W778" t="str">
            <v>耳鼻咽喉科</v>
          </cell>
          <cell r="X778" t="str">
            <v>规培研究生</v>
          </cell>
        </row>
        <row r="779">
          <cell r="F779" t="str">
            <v>7AP392</v>
          </cell>
          <cell r="G779">
            <v>-20493</v>
          </cell>
          <cell r="H779" t="str">
            <v>XYX8</v>
          </cell>
          <cell r="I779">
            <v>798</v>
          </cell>
          <cell r="J779" t="str">
            <v>330722199905314025</v>
          </cell>
          <cell r="K779" t="str">
            <v>女</v>
          </cell>
          <cell r="L779">
            <v>24</v>
          </cell>
          <cell r="M779" t="str">
            <v>19990531</v>
          </cell>
        </row>
        <row r="779">
          <cell r="O779" t="str">
            <v>耳鼻咽喉科</v>
          </cell>
          <cell r="P779" t="str">
            <v>耳鼻咽喉科</v>
          </cell>
          <cell r="Q779" t="str">
            <v>15858826351</v>
          </cell>
          <cell r="R779">
            <v>3</v>
          </cell>
          <cell r="S779" t="str">
            <v>2023年</v>
          </cell>
          <cell r="T779" t="str">
            <v>黄益灯</v>
          </cell>
          <cell r="U779">
            <v>12345</v>
          </cell>
          <cell r="V779">
            <v>13676747881</v>
          </cell>
          <cell r="W779" t="str">
            <v>耳鼻咽喉科</v>
          </cell>
          <cell r="X779" t="str">
            <v>规培研究生</v>
          </cell>
        </row>
        <row r="780">
          <cell r="F780" t="str">
            <v>7AP393</v>
          </cell>
          <cell r="G780">
            <v>-20494</v>
          </cell>
          <cell r="H780" t="str">
            <v>XXH14</v>
          </cell>
          <cell r="I780">
            <v>810</v>
          </cell>
          <cell r="J780" t="str">
            <v>330411200008193227</v>
          </cell>
          <cell r="K780" t="str">
            <v>女</v>
          </cell>
          <cell r="L780">
            <v>23</v>
          </cell>
          <cell r="M780" t="str">
            <v>20000819</v>
          </cell>
        </row>
        <row r="780">
          <cell r="O780" t="str">
            <v>耳鼻咽喉科</v>
          </cell>
          <cell r="P780" t="str">
            <v>耳鼻咽喉科</v>
          </cell>
          <cell r="Q780" t="str">
            <v>19884681330</v>
          </cell>
          <cell r="R780">
            <v>3</v>
          </cell>
          <cell r="S780" t="str">
            <v>2023年</v>
          </cell>
          <cell r="T780" t="str">
            <v>林刃舆</v>
          </cell>
          <cell r="U780">
            <v>19320</v>
          </cell>
          <cell r="V780">
            <v>13906652280</v>
          </cell>
          <cell r="W780" t="str">
            <v>耳鼻咽喉科</v>
          </cell>
          <cell r="X780" t="str">
            <v>规培研究生</v>
          </cell>
        </row>
        <row r="781">
          <cell r="F781" t="str">
            <v>7AP433</v>
          </cell>
          <cell r="G781">
            <v>-20534</v>
          </cell>
          <cell r="H781" t="str">
            <v>LYY57</v>
          </cell>
          <cell r="I781">
            <v>949</v>
          </cell>
          <cell r="J781" t="str">
            <v>330324200010142820</v>
          </cell>
          <cell r="K781" t="str">
            <v>女</v>
          </cell>
          <cell r="L781">
            <v>23</v>
          </cell>
          <cell r="M781" t="str">
            <v>20001014</v>
          </cell>
        </row>
        <row r="781">
          <cell r="O781" t="str">
            <v>放射科</v>
          </cell>
          <cell r="P781" t="str">
            <v>放射科</v>
          </cell>
          <cell r="Q781" t="str">
            <v>13957787923</v>
          </cell>
          <cell r="R781">
            <v>3</v>
          </cell>
          <cell r="S781" t="str">
            <v>2023年</v>
          </cell>
          <cell r="T781" t="str">
            <v>王美豪</v>
          </cell>
          <cell r="U781">
            <v>19622</v>
          </cell>
          <cell r="V781">
            <v>13806683327</v>
          </cell>
          <cell r="W781" t="str">
            <v>党政综合办公室</v>
          </cell>
          <cell r="X781" t="str">
            <v>规培研究生</v>
          </cell>
        </row>
        <row r="782">
          <cell r="F782" t="str">
            <v>7AP436</v>
          </cell>
          <cell r="G782">
            <v>-20537</v>
          </cell>
          <cell r="H782" t="str">
            <v>TYL3</v>
          </cell>
          <cell r="I782">
            <v>956</v>
          </cell>
          <cell r="J782" t="str">
            <v>330722199812010321</v>
          </cell>
          <cell r="K782" t="str">
            <v>女</v>
          </cell>
          <cell r="L782">
            <v>25</v>
          </cell>
          <cell r="M782" t="str">
            <v>19981201</v>
          </cell>
        </row>
        <row r="782">
          <cell r="O782" t="str">
            <v>放射科</v>
          </cell>
          <cell r="P782" t="str">
            <v>放射科</v>
          </cell>
          <cell r="Q782" t="str">
            <v>13665861936</v>
          </cell>
          <cell r="R782">
            <v>3</v>
          </cell>
          <cell r="S782" t="str">
            <v>2023年</v>
          </cell>
          <cell r="T782" t="str">
            <v>王美豪</v>
          </cell>
          <cell r="U782">
            <v>19622</v>
          </cell>
          <cell r="V782">
            <v>13806683327</v>
          </cell>
          <cell r="W782" t="str">
            <v>党政综合办公室</v>
          </cell>
          <cell r="X782" t="str">
            <v>规培研究生</v>
          </cell>
        </row>
        <row r="783">
          <cell r="F783" t="str">
            <v>7AP506</v>
          </cell>
          <cell r="G783">
            <v>-20606</v>
          </cell>
          <cell r="H783" t="str">
            <v>LQY21</v>
          </cell>
          <cell r="I783">
            <v>1136</v>
          </cell>
          <cell r="J783" t="str">
            <v>412727199908260724</v>
          </cell>
          <cell r="K783" t="str">
            <v>女</v>
          </cell>
          <cell r="L783">
            <v>24</v>
          </cell>
          <cell r="M783" t="str">
            <v>19990826</v>
          </cell>
        </row>
        <row r="783">
          <cell r="O783" t="str">
            <v>放射科</v>
          </cell>
          <cell r="P783" t="str">
            <v>放射科</v>
          </cell>
          <cell r="Q783">
            <v>15225917930</v>
          </cell>
          <cell r="R783">
            <v>3</v>
          </cell>
          <cell r="S783" t="str">
            <v>2023年</v>
          </cell>
          <cell r="T783" t="str">
            <v>王美豪</v>
          </cell>
          <cell r="U783">
            <v>19622</v>
          </cell>
          <cell r="V783">
            <v>13806683327</v>
          </cell>
          <cell r="W783" t="str">
            <v>党政综合办公室</v>
          </cell>
          <cell r="X783" t="str">
            <v>规培研究生</v>
          </cell>
        </row>
        <row r="784">
          <cell r="F784" t="str">
            <v>7AP431</v>
          </cell>
          <cell r="G784">
            <v>-20532</v>
          </cell>
          <cell r="H784" t="str">
            <v>CYM9</v>
          </cell>
          <cell r="I784">
            <v>946</v>
          </cell>
          <cell r="J784" t="str">
            <v>339005199910070321</v>
          </cell>
          <cell r="K784" t="str">
            <v>女</v>
          </cell>
          <cell r="L784">
            <v>24</v>
          </cell>
          <cell r="M784" t="str">
            <v>19991007</v>
          </cell>
        </row>
        <row r="784">
          <cell r="O784" t="str">
            <v>放射科</v>
          </cell>
          <cell r="P784" t="str">
            <v>放射科</v>
          </cell>
          <cell r="Q784" t="str">
            <v>18268196532</v>
          </cell>
          <cell r="R784">
            <v>3</v>
          </cell>
          <cell r="S784" t="str">
            <v>2023年</v>
          </cell>
          <cell r="T784" t="str">
            <v>郑祥武</v>
          </cell>
          <cell r="U784">
            <v>18825</v>
          </cell>
          <cell r="V784">
            <v>13806696048</v>
          </cell>
          <cell r="W784" t="str">
            <v>放射科</v>
          </cell>
          <cell r="X784" t="str">
            <v>规培研究生</v>
          </cell>
        </row>
        <row r="785">
          <cell r="F785" t="str">
            <v>7AP434</v>
          </cell>
          <cell r="G785">
            <v>-20535</v>
          </cell>
          <cell r="H785" t="str">
            <v>NJN</v>
          </cell>
          <cell r="I785">
            <v>951</v>
          </cell>
          <cell r="J785" t="str">
            <v>330621200002231548</v>
          </cell>
          <cell r="K785" t="str">
            <v>女</v>
          </cell>
          <cell r="L785">
            <v>23</v>
          </cell>
          <cell r="M785" t="str">
            <v>20000223</v>
          </cell>
        </row>
        <row r="785">
          <cell r="O785" t="str">
            <v>放射科</v>
          </cell>
          <cell r="P785" t="str">
            <v>放射科</v>
          </cell>
          <cell r="Q785" t="str">
            <v>15068236683</v>
          </cell>
          <cell r="R785">
            <v>3</v>
          </cell>
          <cell r="S785" t="str">
            <v>2023年</v>
          </cell>
          <cell r="T785" t="str">
            <v>段玉霞</v>
          </cell>
          <cell r="U785">
            <v>6695</v>
          </cell>
          <cell r="V785">
            <v>13758449453</v>
          </cell>
          <cell r="W785" t="str">
            <v>放射科</v>
          </cell>
          <cell r="X785" t="str">
            <v>规培研究生</v>
          </cell>
        </row>
        <row r="786">
          <cell r="F786" t="str">
            <v>7AP437</v>
          </cell>
          <cell r="G786">
            <v>-20538</v>
          </cell>
          <cell r="H786" t="str">
            <v>XZ6</v>
          </cell>
          <cell r="I786">
            <v>958</v>
          </cell>
          <cell r="J786" t="str">
            <v>330327200008137722</v>
          </cell>
          <cell r="K786" t="str">
            <v>女</v>
          </cell>
          <cell r="L786">
            <v>23</v>
          </cell>
          <cell r="M786" t="str">
            <v>20000813</v>
          </cell>
        </row>
        <row r="786">
          <cell r="O786" t="str">
            <v>放射科</v>
          </cell>
          <cell r="P786" t="str">
            <v>放射科</v>
          </cell>
          <cell r="Q786" t="str">
            <v>19858117890</v>
          </cell>
          <cell r="R786">
            <v>3</v>
          </cell>
          <cell r="S786" t="str">
            <v>2023年</v>
          </cell>
          <cell r="T786" t="str">
            <v>郑祥武</v>
          </cell>
          <cell r="U786">
            <v>18825</v>
          </cell>
          <cell r="V786">
            <v>13806696048</v>
          </cell>
          <cell r="W786" t="str">
            <v>放射科</v>
          </cell>
          <cell r="X786" t="str">
            <v>规培研究生</v>
          </cell>
        </row>
        <row r="787">
          <cell r="F787" t="str">
            <v>7AP432</v>
          </cell>
          <cell r="G787">
            <v>-20533</v>
          </cell>
          <cell r="H787" t="str">
            <v>LLC2</v>
          </cell>
          <cell r="I787">
            <v>947</v>
          </cell>
          <cell r="J787" t="str">
            <v>33032420000311432X</v>
          </cell>
          <cell r="K787" t="str">
            <v>女</v>
          </cell>
          <cell r="L787">
            <v>23</v>
          </cell>
          <cell r="M787" t="str">
            <v>20000311</v>
          </cell>
        </row>
        <row r="787">
          <cell r="O787" t="str">
            <v>放射科</v>
          </cell>
          <cell r="P787" t="str">
            <v>放射科</v>
          </cell>
          <cell r="Q787" t="str">
            <v>15857731902</v>
          </cell>
          <cell r="R787">
            <v>3</v>
          </cell>
          <cell r="S787" t="str">
            <v>2023年</v>
          </cell>
          <cell r="T787" t="str">
            <v>杨运俊</v>
          </cell>
          <cell r="U787">
            <v>3820</v>
          </cell>
          <cell r="V787">
            <v>13857793972</v>
          </cell>
          <cell r="W787" t="str">
            <v>核医学科</v>
          </cell>
          <cell r="X787" t="str">
            <v>规培研究生</v>
          </cell>
        </row>
        <row r="788">
          <cell r="F788" t="str">
            <v>7AP435</v>
          </cell>
          <cell r="G788">
            <v>-20536</v>
          </cell>
          <cell r="H788" t="str">
            <v>TWJ4</v>
          </cell>
          <cell r="I788">
            <v>955</v>
          </cell>
          <cell r="J788" t="str">
            <v>33032719981011061X</v>
          </cell>
          <cell r="K788" t="str">
            <v>男</v>
          </cell>
          <cell r="L788">
            <v>25</v>
          </cell>
          <cell r="M788" t="str">
            <v>19981011</v>
          </cell>
        </row>
        <row r="788">
          <cell r="O788" t="str">
            <v>放射科</v>
          </cell>
          <cell r="P788" t="str">
            <v>放射科</v>
          </cell>
          <cell r="Q788">
            <v>18334429810</v>
          </cell>
          <cell r="R788">
            <v>3</v>
          </cell>
          <cell r="S788" t="str">
            <v>2023年</v>
          </cell>
          <cell r="T788" t="str">
            <v>杨运俊</v>
          </cell>
          <cell r="U788">
            <v>3820</v>
          </cell>
          <cell r="V788">
            <v>13857793972</v>
          </cell>
          <cell r="W788" t="str">
            <v>核医学科</v>
          </cell>
          <cell r="X788" t="str">
            <v>规培研究生</v>
          </cell>
        </row>
        <row r="789">
          <cell r="F789" t="str">
            <v>7AP438</v>
          </cell>
          <cell r="G789">
            <v>-20539</v>
          </cell>
          <cell r="H789" t="str">
            <v>XMM4</v>
          </cell>
          <cell r="I789">
            <v>960</v>
          </cell>
          <cell r="J789" t="str">
            <v>330381200008146424</v>
          </cell>
          <cell r="K789" t="str">
            <v>女</v>
          </cell>
          <cell r="L789">
            <v>23</v>
          </cell>
          <cell r="M789" t="str">
            <v>20000814</v>
          </cell>
        </row>
        <row r="789">
          <cell r="O789" t="str">
            <v>放射科</v>
          </cell>
          <cell r="P789" t="str">
            <v>放射科</v>
          </cell>
          <cell r="Q789" t="str">
            <v>13967793032</v>
          </cell>
          <cell r="R789">
            <v>3</v>
          </cell>
          <cell r="S789" t="str">
            <v>2023年</v>
          </cell>
          <cell r="T789" t="str">
            <v>杨运俊</v>
          </cell>
          <cell r="U789">
            <v>3820</v>
          </cell>
          <cell r="V789">
            <v>13857793972</v>
          </cell>
          <cell r="W789" t="str">
            <v>核医学科</v>
          </cell>
          <cell r="X789" t="str">
            <v>规培研究生</v>
          </cell>
        </row>
        <row r="790">
          <cell r="F790" t="str">
            <v>7AP020</v>
          </cell>
          <cell r="G790">
            <v>-20121</v>
          </cell>
          <cell r="H790" t="str">
            <v>LJY19</v>
          </cell>
          <cell r="I790" t="str">
            <v>y25</v>
          </cell>
          <cell r="J790" t="str">
            <v>339005200007275326</v>
          </cell>
          <cell r="K790" t="str">
            <v>女</v>
          </cell>
          <cell r="L790">
            <v>23</v>
          </cell>
          <cell r="M790" t="str">
            <v>20000727</v>
          </cell>
        </row>
        <row r="790">
          <cell r="O790" t="str">
            <v>放射肿瘤科</v>
          </cell>
          <cell r="P790" t="str">
            <v>放射肿瘤科</v>
          </cell>
          <cell r="Q790" t="str">
            <v>18058319735</v>
          </cell>
          <cell r="R790">
            <v>3</v>
          </cell>
          <cell r="S790" t="str">
            <v>2023年</v>
          </cell>
          <cell r="T790" t="str">
            <v>苏华芳</v>
          </cell>
          <cell r="U790">
            <v>5669</v>
          </cell>
          <cell r="V790">
            <v>13587648231</v>
          </cell>
          <cell r="W790" t="str">
            <v>放疗科</v>
          </cell>
          <cell r="X790" t="str">
            <v>规培研究生</v>
          </cell>
        </row>
        <row r="791">
          <cell r="F791" t="str">
            <v>7AP423</v>
          </cell>
          <cell r="G791">
            <v>-20524</v>
          </cell>
          <cell r="H791" t="str">
            <v>CLW5</v>
          </cell>
          <cell r="I791">
            <v>904</v>
          </cell>
          <cell r="J791" t="str">
            <v>33032719981028250X</v>
          </cell>
          <cell r="K791" t="str">
            <v>女</v>
          </cell>
          <cell r="L791">
            <v>25</v>
          </cell>
          <cell r="M791" t="str">
            <v>19981028</v>
          </cell>
        </row>
        <row r="791">
          <cell r="O791" t="str">
            <v>放射肿瘤科</v>
          </cell>
          <cell r="P791" t="str">
            <v>放射肿瘤科</v>
          </cell>
          <cell r="Q791" t="str">
            <v>18969779176</v>
          </cell>
          <cell r="R791">
            <v>3</v>
          </cell>
          <cell r="S791" t="str">
            <v>2023年</v>
          </cell>
          <cell r="T791" t="str">
            <v>李刚</v>
          </cell>
          <cell r="U791">
            <v>6694</v>
          </cell>
          <cell r="V791">
            <v>13456057900</v>
          </cell>
          <cell r="W791" t="str">
            <v>放疗科</v>
          </cell>
          <cell r="X791" t="str">
            <v>规培研究生</v>
          </cell>
        </row>
        <row r="792">
          <cell r="F792" t="str">
            <v>7AP428</v>
          </cell>
          <cell r="G792">
            <v>-20529</v>
          </cell>
          <cell r="H792" t="str">
            <v>TGX</v>
          </cell>
          <cell r="I792">
            <v>943</v>
          </cell>
          <cell r="J792" t="str">
            <v>331081199908028529</v>
          </cell>
          <cell r="K792" t="str">
            <v>女</v>
          </cell>
          <cell r="L792">
            <v>24</v>
          </cell>
          <cell r="M792" t="str">
            <v>19990802</v>
          </cell>
        </row>
        <row r="792">
          <cell r="O792" t="str">
            <v>放射肿瘤科</v>
          </cell>
          <cell r="P792" t="str">
            <v>放射肿瘤科</v>
          </cell>
          <cell r="Q792">
            <v>15214770332</v>
          </cell>
          <cell r="R792">
            <v>3</v>
          </cell>
          <cell r="S792" t="str">
            <v>2023年</v>
          </cell>
          <cell r="T792" t="str">
            <v>费正华</v>
          </cell>
          <cell r="U792">
            <v>5700</v>
          </cell>
          <cell r="V792">
            <v>15868728796</v>
          </cell>
          <cell r="W792" t="str">
            <v>放疗科</v>
          </cell>
          <cell r="X792" t="str">
            <v>规培研究生</v>
          </cell>
        </row>
        <row r="793">
          <cell r="F793" t="str">
            <v>7AP430</v>
          </cell>
          <cell r="G793">
            <v>-20531</v>
          </cell>
          <cell r="H793" t="str">
            <v>ZY148</v>
          </cell>
          <cell r="I793">
            <v>945</v>
          </cell>
          <cell r="J793" t="str">
            <v>330382200002136627</v>
          </cell>
          <cell r="K793" t="str">
            <v>女</v>
          </cell>
          <cell r="L793">
            <v>23</v>
          </cell>
          <cell r="M793" t="str">
            <v>20000213</v>
          </cell>
        </row>
        <row r="793">
          <cell r="O793" t="str">
            <v>放射肿瘤科</v>
          </cell>
          <cell r="P793" t="str">
            <v>放射肿瘤科</v>
          </cell>
          <cell r="Q793" t="str">
            <v>13758897992</v>
          </cell>
          <cell r="R793">
            <v>3</v>
          </cell>
          <cell r="S793" t="str">
            <v>2023年</v>
          </cell>
          <cell r="T793" t="str">
            <v>邹长林</v>
          </cell>
          <cell r="U793">
            <v>68903</v>
          </cell>
          <cell r="V793">
            <v>13505775570</v>
          </cell>
          <cell r="W793" t="str">
            <v>放疗科</v>
          </cell>
          <cell r="X793" t="str">
            <v>规培研究生</v>
          </cell>
        </row>
        <row r="794">
          <cell r="F794" t="str">
            <v>7AP384</v>
          </cell>
          <cell r="G794">
            <v>-20485</v>
          </cell>
          <cell r="H794" t="str">
            <v>SXM6</v>
          </cell>
          <cell r="I794">
            <v>754</v>
          </cell>
          <cell r="J794" t="str">
            <v>410223200111121066</v>
          </cell>
          <cell r="K794" t="str">
            <v>女</v>
          </cell>
          <cell r="L794">
            <v>22</v>
          </cell>
          <cell r="M794" t="str">
            <v>20011112</v>
          </cell>
        </row>
        <row r="794">
          <cell r="O794" t="str">
            <v>妇产科</v>
          </cell>
          <cell r="P794" t="str">
            <v>妇产科</v>
          </cell>
          <cell r="Q794" t="str">
            <v>15517815730</v>
          </cell>
          <cell r="R794">
            <v>3</v>
          </cell>
          <cell r="S794" t="str">
            <v>2023年</v>
          </cell>
          <cell r="T794" t="str">
            <v>邹阮敏</v>
          </cell>
          <cell r="U794">
            <v>3839</v>
          </cell>
          <cell r="V794">
            <v>13868618982</v>
          </cell>
          <cell r="W794" t="str">
            <v>产科</v>
          </cell>
          <cell r="X794" t="str">
            <v>规培研究生</v>
          </cell>
        </row>
        <row r="795">
          <cell r="F795" t="str">
            <v>7AP001</v>
          </cell>
          <cell r="G795">
            <v>-20102</v>
          </cell>
          <cell r="H795" t="str">
            <v>BJY</v>
          </cell>
          <cell r="I795" t="str">
            <v>y1</v>
          </cell>
          <cell r="J795" t="str">
            <v>330327200006223723</v>
          </cell>
          <cell r="K795" t="str">
            <v>女</v>
          </cell>
          <cell r="L795">
            <v>23</v>
          </cell>
          <cell r="M795" t="str">
            <v>20000622</v>
          </cell>
        </row>
        <row r="795">
          <cell r="O795" t="str">
            <v>妇产科</v>
          </cell>
          <cell r="P795" t="str">
            <v>妇产科</v>
          </cell>
          <cell r="Q795" t="str">
            <v>18058385726</v>
          </cell>
          <cell r="R795">
            <v>3</v>
          </cell>
          <cell r="S795" t="str">
            <v>2023年</v>
          </cell>
          <cell r="T795" t="str">
            <v>张玉阳</v>
          </cell>
          <cell r="U795">
            <v>1687</v>
          </cell>
          <cell r="V795">
            <v>13857793652</v>
          </cell>
          <cell r="W795" t="str">
            <v>妇科</v>
          </cell>
          <cell r="X795" t="str">
            <v>规培研究生</v>
          </cell>
        </row>
        <row r="796">
          <cell r="F796" t="str">
            <v>7AP013</v>
          </cell>
          <cell r="G796">
            <v>-20114</v>
          </cell>
          <cell r="H796" t="str">
            <v>DYH6</v>
          </cell>
          <cell r="I796" t="str">
            <v>y17</v>
          </cell>
          <cell r="J796" t="str">
            <v>330302200008310823</v>
          </cell>
          <cell r="K796" t="str">
            <v>女</v>
          </cell>
          <cell r="L796">
            <v>23</v>
          </cell>
          <cell r="M796" t="str">
            <v>20000831</v>
          </cell>
        </row>
        <row r="796">
          <cell r="O796" t="str">
            <v>妇产科</v>
          </cell>
          <cell r="P796" t="str">
            <v>妇产科</v>
          </cell>
          <cell r="Q796" t="str">
            <v>13806542751</v>
          </cell>
          <cell r="R796">
            <v>3</v>
          </cell>
          <cell r="S796" t="str">
            <v>2023年</v>
          </cell>
          <cell r="T796" t="str">
            <v>颜笑健</v>
          </cell>
          <cell r="U796">
            <v>19716</v>
          </cell>
          <cell r="V796">
            <v>13968891620</v>
          </cell>
          <cell r="W796" t="str">
            <v>妇科</v>
          </cell>
          <cell r="X796" t="str">
            <v>规培研究生</v>
          </cell>
        </row>
        <row r="797">
          <cell r="F797" t="str">
            <v>7AP021</v>
          </cell>
          <cell r="G797">
            <v>-20122</v>
          </cell>
          <cell r="H797" t="str">
            <v>YHL3</v>
          </cell>
          <cell r="I797" t="str">
            <v>y26</v>
          </cell>
          <cell r="J797" t="str">
            <v>532325200009230028</v>
          </cell>
          <cell r="K797" t="str">
            <v>女</v>
          </cell>
          <cell r="L797">
            <v>23</v>
          </cell>
          <cell r="M797" t="str">
            <v>20000923</v>
          </cell>
        </row>
        <row r="797">
          <cell r="O797" t="str">
            <v>妇产科</v>
          </cell>
          <cell r="P797" t="str">
            <v>妇产科</v>
          </cell>
          <cell r="Q797" t="str">
            <v>17769541013</v>
          </cell>
          <cell r="R797">
            <v>3</v>
          </cell>
          <cell r="S797" t="str">
            <v>2023年</v>
          </cell>
          <cell r="T797" t="str">
            <v>朱华</v>
          </cell>
          <cell r="U797">
            <v>858</v>
          </cell>
          <cell r="V797">
            <v>13505777090</v>
          </cell>
          <cell r="W797" t="str">
            <v>妇科</v>
          </cell>
          <cell r="X797" t="str">
            <v>规培研究生</v>
          </cell>
        </row>
        <row r="798">
          <cell r="F798" t="str">
            <v>7AP038</v>
          </cell>
          <cell r="G798">
            <v>-20139</v>
          </cell>
          <cell r="H798" t="str">
            <v>YSY10</v>
          </cell>
          <cell r="I798" t="str">
            <v>y48</v>
          </cell>
          <cell r="J798" t="str">
            <v>330727200008172220</v>
          </cell>
          <cell r="K798" t="str">
            <v>女</v>
          </cell>
          <cell r="L798">
            <v>23</v>
          </cell>
          <cell r="M798" t="str">
            <v>20000817</v>
          </cell>
        </row>
        <row r="798">
          <cell r="O798" t="str">
            <v>妇产科</v>
          </cell>
          <cell r="P798" t="str">
            <v>妇产科</v>
          </cell>
          <cell r="Q798" t="str">
            <v>13957702836</v>
          </cell>
          <cell r="R798">
            <v>3</v>
          </cell>
          <cell r="S798" t="str">
            <v>2023年</v>
          </cell>
          <cell r="T798" t="str">
            <v>郑飞云2</v>
          </cell>
          <cell r="U798">
            <v>68001</v>
          </cell>
          <cell r="V798">
            <v>13706661062</v>
          </cell>
          <cell r="W798" t="str">
            <v>妇科</v>
          </cell>
          <cell r="X798" t="str">
            <v>规培研究生</v>
          </cell>
        </row>
        <row r="799">
          <cell r="F799" t="str">
            <v>7AP051</v>
          </cell>
          <cell r="G799">
            <v>-20152</v>
          </cell>
          <cell r="H799" t="str">
            <v>ZWQ4</v>
          </cell>
          <cell r="I799" t="str">
            <v>y63</v>
          </cell>
          <cell r="J799" t="str">
            <v>330501200007072581</v>
          </cell>
          <cell r="K799" t="str">
            <v>女</v>
          </cell>
          <cell r="L799">
            <v>23</v>
          </cell>
          <cell r="M799" t="str">
            <v>20000707</v>
          </cell>
        </row>
        <row r="799">
          <cell r="O799" t="str">
            <v>妇产科</v>
          </cell>
          <cell r="P799" t="str">
            <v>妇产科</v>
          </cell>
          <cell r="Q799" t="str">
            <v>18857221746</v>
          </cell>
          <cell r="R799">
            <v>3</v>
          </cell>
          <cell r="S799" t="str">
            <v>2023年</v>
          </cell>
          <cell r="T799" t="str">
            <v>林凤</v>
          </cell>
          <cell r="U799">
            <v>2660</v>
          </cell>
          <cell r="V799">
            <v>13868585597</v>
          </cell>
          <cell r="W799" t="str">
            <v>妇科</v>
          </cell>
          <cell r="X799" t="str">
            <v>规培研究生</v>
          </cell>
        </row>
        <row r="800">
          <cell r="F800" t="str">
            <v>7AP382</v>
          </cell>
          <cell r="G800">
            <v>-20483</v>
          </cell>
          <cell r="H800" t="str">
            <v>CXY62</v>
          </cell>
          <cell r="I800">
            <v>731</v>
          </cell>
          <cell r="J800" t="str">
            <v>330411200008270827</v>
          </cell>
          <cell r="K800" t="str">
            <v>女</v>
          </cell>
          <cell r="L800">
            <v>23</v>
          </cell>
          <cell r="M800" t="str">
            <v>20000827</v>
          </cell>
        </row>
        <row r="800">
          <cell r="O800" t="str">
            <v>妇产科</v>
          </cell>
          <cell r="P800" t="str">
            <v>妇产科</v>
          </cell>
          <cell r="Q800" t="str">
            <v>17366690710</v>
          </cell>
          <cell r="R800">
            <v>3</v>
          </cell>
          <cell r="S800" t="str">
            <v>2023年</v>
          </cell>
          <cell r="T800" t="str">
            <v>欧荣英</v>
          </cell>
          <cell r="U800">
            <v>3586</v>
          </cell>
          <cell r="V800">
            <v>13566227918</v>
          </cell>
          <cell r="W800" t="str">
            <v>妇科</v>
          </cell>
          <cell r="X800" t="str">
            <v>规培研究生</v>
          </cell>
        </row>
        <row r="801">
          <cell r="F801" t="str">
            <v>7AP383</v>
          </cell>
          <cell r="G801">
            <v>-20484</v>
          </cell>
          <cell r="H801" t="str">
            <v>SWH6</v>
          </cell>
          <cell r="I801">
            <v>735</v>
          </cell>
          <cell r="J801" t="str">
            <v>330381200004130513</v>
          </cell>
          <cell r="K801" t="str">
            <v>男</v>
          </cell>
          <cell r="L801">
            <v>23</v>
          </cell>
          <cell r="M801" t="str">
            <v>20000413</v>
          </cell>
        </row>
        <row r="801">
          <cell r="O801" t="str">
            <v>妇产科</v>
          </cell>
          <cell r="P801" t="str">
            <v>妇产科</v>
          </cell>
          <cell r="Q801" t="str">
            <v>13967740919</v>
          </cell>
          <cell r="R801">
            <v>3</v>
          </cell>
          <cell r="S801" t="str">
            <v>2023年</v>
          </cell>
          <cell r="T801" t="str">
            <v>欧荣英</v>
          </cell>
          <cell r="U801">
            <v>3586</v>
          </cell>
          <cell r="V801">
            <v>13566227918</v>
          </cell>
          <cell r="W801" t="str">
            <v>妇科</v>
          </cell>
          <cell r="X801" t="str">
            <v>规培研究生</v>
          </cell>
        </row>
        <row r="802">
          <cell r="F802" t="str">
            <v>7AP385</v>
          </cell>
          <cell r="G802">
            <v>-20486</v>
          </cell>
          <cell r="H802" t="str">
            <v>ZP28</v>
          </cell>
          <cell r="I802">
            <v>755</v>
          </cell>
          <cell r="J802" t="str">
            <v>330521199804244024</v>
          </cell>
          <cell r="K802" t="str">
            <v>女</v>
          </cell>
          <cell r="L802">
            <v>25</v>
          </cell>
          <cell r="M802" t="str">
            <v>19980424</v>
          </cell>
        </row>
        <row r="802">
          <cell r="O802" t="str">
            <v>妇产科</v>
          </cell>
          <cell r="P802" t="str">
            <v>妇产科</v>
          </cell>
          <cell r="Q802" t="str">
            <v>17858778575</v>
          </cell>
          <cell r="R802">
            <v>3</v>
          </cell>
          <cell r="S802" t="str">
            <v>2023年</v>
          </cell>
          <cell r="T802" t="str">
            <v>林凤</v>
          </cell>
          <cell r="U802">
            <v>2660</v>
          </cell>
          <cell r="V802">
            <v>13868585597</v>
          </cell>
          <cell r="W802" t="str">
            <v>妇科</v>
          </cell>
          <cell r="X802" t="str">
            <v>规培研究生</v>
          </cell>
        </row>
        <row r="803">
          <cell r="F803" t="str">
            <v>7AP004</v>
          </cell>
          <cell r="G803">
            <v>-20105</v>
          </cell>
          <cell r="H803" t="str">
            <v>DCH2</v>
          </cell>
          <cell r="I803" t="str">
            <v>y5</v>
          </cell>
          <cell r="J803" t="str">
            <v>330381200010043416</v>
          </cell>
          <cell r="K803" t="str">
            <v>男</v>
          </cell>
          <cell r="L803">
            <v>23</v>
          </cell>
          <cell r="M803" t="str">
            <v>20001004</v>
          </cell>
        </row>
        <row r="803">
          <cell r="O803" t="str">
            <v>骨科</v>
          </cell>
          <cell r="P803" t="str">
            <v>骨科</v>
          </cell>
          <cell r="Q803">
            <v>13676721626</v>
          </cell>
          <cell r="R803">
            <v>3</v>
          </cell>
          <cell r="S803" t="str">
            <v>2023年</v>
          </cell>
          <cell r="T803" t="str">
            <v>滕红林</v>
          </cell>
          <cell r="U803">
            <v>19607</v>
          </cell>
          <cell r="V803">
            <v>13587688135</v>
          </cell>
          <cell r="W803" t="str">
            <v>骨科</v>
          </cell>
          <cell r="X803" t="str">
            <v>规培研究生</v>
          </cell>
        </row>
        <row r="804">
          <cell r="F804" t="str">
            <v>7AP019</v>
          </cell>
          <cell r="G804">
            <v>-20120</v>
          </cell>
          <cell r="H804" t="str">
            <v>JZC</v>
          </cell>
          <cell r="I804" t="str">
            <v>y23</v>
          </cell>
          <cell r="J804" t="str">
            <v>331023199903120533</v>
          </cell>
          <cell r="K804" t="str">
            <v>男</v>
          </cell>
          <cell r="L804">
            <v>24</v>
          </cell>
          <cell r="M804" t="str">
            <v>19990312</v>
          </cell>
        </row>
        <row r="804">
          <cell r="O804" t="str">
            <v>骨科</v>
          </cell>
          <cell r="P804" t="str">
            <v>骨科</v>
          </cell>
          <cell r="Q804" t="str">
            <v>13566415130</v>
          </cell>
          <cell r="R804">
            <v>3</v>
          </cell>
          <cell r="S804" t="str">
            <v>2023年</v>
          </cell>
          <cell r="T804" t="str">
            <v>张雷2</v>
          </cell>
          <cell r="U804">
            <v>15220</v>
          </cell>
          <cell r="V804">
            <v>13587557573</v>
          </cell>
          <cell r="W804" t="str">
            <v>骨科</v>
          </cell>
          <cell r="X804" t="str">
            <v>规培研究生</v>
          </cell>
        </row>
        <row r="805">
          <cell r="F805" t="str">
            <v>7AP056</v>
          </cell>
          <cell r="G805">
            <v>-20157</v>
          </cell>
          <cell r="H805" t="str">
            <v>LZQ9</v>
          </cell>
          <cell r="I805" t="str">
            <v>y752</v>
          </cell>
          <cell r="J805" t="str">
            <v>431322200012130016</v>
          </cell>
          <cell r="K805" t="str">
            <v>男</v>
          </cell>
          <cell r="L805">
            <v>23</v>
          </cell>
          <cell r="M805" t="str">
            <v>20001213</v>
          </cell>
        </row>
        <row r="805">
          <cell r="O805" t="str">
            <v>骨科</v>
          </cell>
          <cell r="P805" t="str">
            <v>骨科</v>
          </cell>
          <cell r="Q805" t="str">
            <v>18958841096</v>
          </cell>
          <cell r="R805">
            <v>3</v>
          </cell>
          <cell r="S805" t="str">
            <v>2023年</v>
          </cell>
          <cell r="T805" t="str">
            <v>袁健东</v>
          </cell>
          <cell r="U805">
            <v>6645</v>
          </cell>
          <cell r="V805">
            <v>13567790100</v>
          </cell>
          <cell r="W805" t="str">
            <v>骨科</v>
          </cell>
          <cell r="X805" t="str">
            <v>规培研究生</v>
          </cell>
        </row>
        <row r="806">
          <cell r="F806" t="str">
            <v>7AP059</v>
          </cell>
          <cell r="G806">
            <v>-20160</v>
          </cell>
          <cell r="H806" t="str">
            <v>HZS</v>
          </cell>
          <cell r="I806" t="str">
            <v>y755</v>
          </cell>
          <cell r="J806" t="str">
            <v>310117200001050619</v>
          </cell>
          <cell r="K806" t="str">
            <v>男</v>
          </cell>
          <cell r="L806">
            <v>23</v>
          </cell>
          <cell r="M806" t="str">
            <v>20000105</v>
          </cell>
        </row>
        <row r="806">
          <cell r="O806" t="str">
            <v>骨科</v>
          </cell>
          <cell r="P806" t="str">
            <v>骨科</v>
          </cell>
          <cell r="Q806" t="str">
            <v>18058306332</v>
          </cell>
          <cell r="R806">
            <v>3</v>
          </cell>
          <cell r="S806" t="str">
            <v>2023年</v>
          </cell>
          <cell r="T806" t="str">
            <v>王靖</v>
          </cell>
          <cell r="U806">
            <v>5693</v>
          </cell>
          <cell r="V806">
            <v>13858859829</v>
          </cell>
          <cell r="W806" t="str">
            <v>骨科</v>
          </cell>
          <cell r="X806" t="str">
            <v>规培研究生</v>
          </cell>
        </row>
        <row r="807">
          <cell r="F807" t="str">
            <v>7AP369</v>
          </cell>
          <cell r="G807">
            <v>-20470</v>
          </cell>
          <cell r="H807" t="str">
            <v>FX4</v>
          </cell>
          <cell r="I807">
            <v>690</v>
          </cell>
          <cell r="J807" t="str">
            <v>330702200007130013</v>
          </cell>
          <cell r="K807" t="str">
            <v>男</v>
          </cell>
          <cell r="L807">
            <v>23</v>
          </cell>
          <cell r="M807" t="str">
            <v>20000713</v>
          </cell>
        </row>
        <row r="807">
          <cell r="O807" t="str">
            <v>骨科</v>
          </cell>
          <cell r="P807" t="str">
            <v>骨科</v>
          </cell>
          <cell r="Q807">
            <v>13516970951</v>
          </cell>
          <cell r="R807">
            <v>3</v>
          </cell>
          <cell r="S807" t="str">
            <v>2023年</v>
          </cell>
          <cell r="T807" t="str">
            <v>滕红林</v>
          </cell>
          <cell r="U807">
            <v>19607</v>
          </cell>
          <cell r="V807">
            <v>13587688135</v>
          </cell>
          <cell r="W807" t="str">
            <v>骨科</v>
          </cell>
          <cell r="X807" t="str">
            <v>规培研究生</v>
          </cell>
        </row>
        <row r="808">
          <cell r="F808" t="str">
            <v>7AP370</v>
          </cell>
          <cell r="G808">
            <v>-20471</v>
          </cell>
          <cell r="H808" t="str">
            <v>FPX</v>
          </cell>
          <cell r="I808">
            <v>692</v>
          </cell>
          <cell r="J808" t="str">
            <v>36232219990117311X</v>
          </cell>
          <cell r="K808" t="str">
            <v>男</v>
          </cell>
          <cell r="L808">
            <v>24</v>
          </cell>
          <cell r="M808" t="str">
            <v>19990117</v>
          </cell>
        </row>
        <row r="808">
          <cell r="O808" t="str">
            <v>骨科</v>
          </cell>
          <cell r="P808" t="str">
            <v>骨科</v>
          </cell>
          <cell r="Q808" t="str">
            <v>18279374412</v>
          </cell>
          <cell r="R808">
            <v>3</v>
          </cell>
          <cell r="S808" t="str">
            <v>2023年</v>
          </cell>
          <cell r="T808" t="str">
            <v>王宇</v>
          </cell>
          <cell r="U808">
            <v>9907</v>
          </cell>
          <cell r="V808">
            <v>13600667903</v>
          </cell>
          <cell r="W808" t="str">
            <v>骨科</v>
          </cell>
          <cell r="X808" t="str">
            <v>规培研究生</v>
          </cell>
        </row>
        <row r="809">
          <cell r="F809" t="str">
            <v>7AP371</v>
          </cell>
          <cell r="G809">
            <v>-20472</v>
          </cell>
          <cell r="H809" t="str">
            <v>HRW4</v>
          </cell>
          <cell r="I809">
            <v>693</v>
          </cell>
          <cell r="J809" t="str">
            <v>460103199901141515</v>
          </cell>
          <cell r="K809" t="str">
            <v>男</v>
          </cell>
          <cell r="L809">
            <v>24</v>
          </cell>
          <cell r="M809" t="str">
            <v>19990114</v>
          </cell>
        </row>
        <row r="809">
          <cell r="O809" t="str">
            <v>骨科</v>
          </cell>
          <cell r="P809" t="str">
            <v>骨科</v>
          </cell>
          <cell r="Q809" t="str">
            <v>15108902923</v>
          </cell>
          <cell r="R809">
            <v>3</v>
          </cell>
          <cell r="S809" t="str">
            <v>2023年</v>
          </cell>
          <cell r="T809" t="str">
            <v>王健</v>
          </cell>
          <cell r="U809">
            <v>2608</v>
          </cell>
          <cell r="V809">
            <v>13676772997</v>
          </cell>
          <cell r="W809" t="str">
            <v>骨科</v>
          </cell>
          <cell r="X809" t="str">
            <v>规培研究生</v>
          </cell>
        </row>
        <row r="810">
          <cell r="F810" t="str">
            <v>7AP372</v>
          </cell>
          <cell r="G810">
            <v>-20473</v>
          </cell>
          <cell r="H810" t="str">
            <v>HK1</v>
          </cell>
          <cell r="I810">
            <v>696</v>
          </cell>
          <cell r="J810" t="str">
            <v>362522199911101516</v>
          </cell>
          <cell r="K810" t="str">
            <v>男</v>
          </cell>
          <cell r="L810">
            <v>24</v>
          </cell>
          <cell r="M810" t="str">
            <v>19991110</v>
          </cell>
        </row>
        <row r="810">
          <cell r="O810" t="str">
            <v>骨科</v>
          </cell>
          <cell r="P810" t="str">
            <v>骨科</v>
          </cell>
          <cell r="Q810" t="str">
            <v>13870494511</v>
          </cell>
          <cell r="R810">
            <v>3</v>
          </cell>
          <cell r="S810" t="str">
            <v>2023年</v>
          </cell>
          <cell r="T810" t="str">
            <v>王宇</v>
          </cell>
          <cell r="U810">
            <v>9907</v>
          </cell>
          <cell r="V810">
            <v>13600667903</v>
          </cell>
          <cell r="W810" t="str">
            <v>骨科</v>
          </cell>
          <cell r="X810" t="str">
            <v>规培研究生</v>
          </cell>
        </row>
        <row r="811">
          <cell r="F811" t="str">
            <v>7AP373</v>
          </cell>
          <cell r="G811">
            <v>-20474</v>
          </cell>
          <cell r="H811" t="str">
            <v>LJH32</v>
          </cell>
          <cell r="I811">
            <v>698</v>
          </cell>
          <cell r="J811" t="str">
            <v>330402200001083918</v>
          </cell>
          <cell r="K811" t="str">
            <v>男</v>
          </cell>
          <cell r="L811">
            <v>23</v>
          </cell>
          <cell r="M811" t="str">
            <v>20000108</v>
          </cell>
        </row>
        <row r="811">
          <cell r="O811" t="str">
            <v>骨科</v>
          </cell>
          <cell r="P811" t="str">
            <v>骨科</v>
          </cell>
          <cell r="Q811" t="str">
            <v>18757395961</v>
          </cell>
          <cell r="R811">
            <v>3</v>
          </cell>
          <cell r="S811" t="str">
            <v>2023年</v>
          </cell>
          <cell r="T811" t="str">
            <v>王健</v>
          </cell>
          <cell r="U811">
            <v>2608</v>
          </cell>
          <cell r="V811">
            <v>13676772997</v>
          </cell>
          <cell r="W811" t="str">
            <v>骨科</v>
          </cell>
          <cell r="X811" t="str">
            <v>规培研究生</v>
          </cell>
        </row>
        <row r="812">
          <cell r="F812" t="str">
            <v>7AP374</v>
          </cell>
          <cell r="G812">
            <v>-20475</v>
          </cell>
          <cell r="H812" t="str">
            <v>MZZ2</v>
          </cell>
          <cell r="I812">
            <v>700</v>
          </cell>
          <cell r="J812" t="str">
            <v>612724200009210057</v>
          </cell>
          <cell r="K812" t="str">
            <v>男</v>
          </cell>
          <cell r="L812">
            <v>23</v>
          </cell>
          <cell r="M812" t="str">
            <v>20000921</v>
          </cell>
        </row>
        <row r="812">
          <cell r="O812" t="str">
            <v>骨科</v>
          </cell>
          <cell r="P812" t="str">
            <v>骨科</v>
          </cell>
          <cell r="Q812" t="str">
            <v>13488084560</v>
          </cell>
          <cell r="R812">
            <v>3</v>
          </cell>
          <cell r="S812" t="str">
            <v>2023年</v>
          </cell>
          <cell r="T812" t="str">
            <v>王健</v>
          </cell>
          <cell r="U812">
            <v>2608</v>
          </cell>
          <cell r="V812">
            <v>13676772997</v>
          </cell>
          <cell r="W812" t="str">
            <v>骨科</v>
          </cell>
          <cell r="X812" t="str">
            <v>规培研究生</v>
          </cell>
        </row>
        <row r="813">
          <cell r="F813" t="str">
            <v>7AP375</v>
          </cell>
          <cell r="G813">
            <v>-20476</v>
          </cell>
          <cell r="H813" t="str">
            <v>WD18</v>
          </cell>
          <cell r="I813">
            <v>701</v>
          </cell>
          <cell r="J813" t="str">
            <v>330184199901130014</v>
          </cell>
          <cell r="K813" t="str">
            <v>男</v>
          </cell>
          <cell r="L813">
            <v>24</v>
          </cell>
          <cell r="M813" t="str">
            <v>19990113</v>
          </cell>
        </row>
        <row r="813">
          <cell r="O813" t="str">
            <v>骨科</v>
          </cell>
          <cell r="P813" t="str">
            <v>骨科</v>
          </cell>
          <cell r="Q813" t="str">
            <v>15906680777</v>
          </cell>
          <cell r="R813">
            <v>3</v>
          </cell>
          <cell r="S813" t="str">
            <v>2023年</v>
          </cell>
          <cell r="T813" t="str">
            <v>陈雷</v>
          </cell>
          <cell r="U813">
            <v>19003</v>
          </cell>
          <cell r="V813">
            <v>13957789595</v>
          </cell>
          <cell r="W813" t="str">
            <v>骨科</v>
          </cell>
          <cell r="X813" t="str">
            <v>规培研究生</v>
          </cell>
        </row>
        <row r="814">
          <cell r="F814" t="str">
            <v>7AP376</v>
          </cell>
          <cell r="G814">
            <v>-20477</v>
          </cell>
          <cell r="H814" t="str">
            <v>WXH30</v>
          </cell>
          <cell r="I814">
            <v>702</v>
          </cell>
          <cell r="J814" t="str">
            <v>330702200008016415</v>
          </cell>
          <cell r="K814" t="str">
            <v>男</v>
          </cell>
          <cell r="L814">
            <v>23</v>
          </cell>
          <cell r="M814" t="str">
            <v>20000801</v>
          </cell>
        </row>
        <row r="814">
          <cell r="O814" t="str">
            <v>骨科</v>
          </cell>
          <cell r="P814" t="str">
            <v>骨科</v>
          </cell>
          <cell r="Q814" t="str">
            <v>19975270910</v>
          </cell>
          <cell r="R814">
            <v>3</v>
          </cell>
          <cell r="S814" t="str">
            <v>2023年</v>
          </cell>
          <cell r="T814" t="str">
            <v>滕红林</v>
          </cell>
          <cell r="U814">
            <v>19607</v>
          </cell>
          <cell r="V814">
            <v>13587688135</v>
          </cell>
          <cell r="W814" t="str">
            <v>骨科</v>
          </cell>
          <cell r="X814" t="str">
            <v>规培研究生</v>
          </cell>
        </row>
        <row r="815">
          <cell r="F815" t="str">
            <v>7AP377</v>
          </cell>
          <cell r="G815">
            <v>-20478</v>
          </cell>
          <cell r="H815" t="str">
            <v>WSH9</v>
          </cell>
          <cell r="I815">
            <v>704</v>
          </cell>
          <cell r="J815" t="str">
            <v>330304200001065717</v>
          </cell>
          <cell r="K815" t="str">
            <v>男</v>
          </cell>
          <cell r="L815">
            <v>23</v>
          </cell>
          <cell r="M815" t="str">
            <v>20000106</v>
          </cell>
        </row>
        <row r="815">
          <cell r="O815" t="str">
            <v>骨科</v>
          </cell>
          <cell r="P815" t="str">
            <v>骨科</v>
          </cell>
          <cell r="Q815" t="str">
            <v>15058755948</v>
          </cell>
          <cell r="R815">
            <v>3</v>
          </cell>
          <cell r="S815" t="str">
            <v>2023年</v>
          </cell>
          <cell r="T815" t="str">
            <v>陈春</v>
          </cell>
          <cell r="U815">
            <v>10602</v>
          </cell>
          <cell r="V815">
            <v>18858703873</v>
          </cell>
          <cell r="W815" t="str">
            <v>骨科</v>
          </cell>
          <cell r="X815" t="str">
            <v>规培研究生</v>
          </cell>
        </row>
        <row r="816">
          <cell r="F816" t="str">
            <v>7AP378</v>
          </cell>
          <cell r="G816">
            <v>-20479</v>
          </cell>
          <cell r="H816" t="str">
            <v>YZJ12</v>
          </cell>
          <cell r="I816">
            <v>706</v>
          </cell>
          <cell r="J816" t="str">
            <v>330522199710103518</v>
          </cell>
          <cell r="K816" t="str">
            <v>男</v>
          </cell>
          <cell r="L816">
            <v>26</v>
          </cell>
          <cell r="M816" t="str">
            <v>19971010</v>
          </cell>
        </row>
        <row r="816">
          <cell r="O816" t="str">
            <v>骨科</v>
          </cell>
          <cell r="P816" t="str">
            <v>骨科</v>
          </cell>
          <cell r="Q816">
            <v>15706761997</v>
          </cell>
          <cell r="R816">
            <v>3</v>
          </cell>
          <cell r="S816" t="str">
            <v>2023年</v>
          </cell>
          <cell r="T816" t="str">
            <v>滕红林</v>
          </cell>
          <cell r="U816">
            <v>19607</v>
          </cell>
          <cell r="V816">
            <v>13587688135</v>
          </cell>
          <cell r="W816" t="str">
            <v>骨科</v>
          </cell>
          <cell r="X816" t="str">
            <v>规培研究生</v>
          </cell>
        </row>
        <row r="817">
          <cell r="F817" t="str">
            <v>7AP379</v>
          </cell>
          <cell r="G817">
            <v>-20480</v>
          </cell>
          <cell r="H817" t="str">
            <v>ZQR4</v>
          </cell>
          <cell r="I817">
            <v>727</v>
          </cell>
          <cell r="J817" t="str">
            <v>330302199909227618</v>
          </cell>
          <cell r="K817" t="str">
            <v>男</v>
          </cell>
          <cell r="L817">
            <v>24</v>
          </cell>
          <cell r="M817" t="str">
            <v>19990922</v>
          </cell>
        </row>
        <row r="817">
          <cell r="O817" t="str">
            <v>骨科</v>
          </cell>
          <cell r="P817" t="str">
            <v>骨科</v>
          </cell>
          <cell r="Q817" t="str">
            <v>15988893212</v>
          </cell>
          <cell r="R817">
            <v>3</v>
          </cell>
          <cell r="S817" t="str">
            <v>2023年</v>
          </cell>
          <cell r="T817" t="str">
            <v>陈雷</v>
          </cell>
          <cell r="U817">
            <v>19003</v>
          </cell>
          <cell r="V817">
            <v>13957789595</v>
          </cell>
          <cell r="W817" t="str">
            <v>骨科</v>
          </cell>
          <cell r="X817" t="str">
            <v>规培研究生</v>
          </cell>
        </row>
        <row r="818">
          <cell r="F818" t="str">
            <v>7AP380</v>
          </cell>
          <cell r="G818">
            <v>-20481</v>
          </cell>
          <cell r="H818" t="str">
            <v>ZGL15</v>
          </cell>
          <cell r="I818">
            <v>728</v>
          </cell>
          <cell r="J818" t="str">
            <v>330621200006053013</v>
          </cell>
          <cell r="K818" t="str">
            <v>男</v>
          </cell>
          <cell r="L818">
            <v>23</v>
          </cell>
          <cell r="M818" t="str">
            <v>20000605</v>
          </cell>
        </row>
        <row r="818">
          <cell r="O818" t="str">
            <v>骨科</v>
          </cell>
          <cell r="P818" t="str">
            <v>骨科</v>
          </cell>
          <cell r="Q818" t="str">
            <v>13588579489</v>
          </cell>
          <cell r="R818">
            <v>3</v>
          </cell>
          <cell r="S818" t="str">
            <v>2023年</v>
          </cell>
          <cell r="T818" t="str">
            <v>潘哲尔</v>
          </cell>
          <cell r="U818">
            <v>19508</v>
          </cell>
          <cell r="V818">
            <v>13957730696</v>
          </cell>
          <cell r="W818" t="str">
            <v>骨科</v>
          </cell>
          <cell r="X818" t="str">
            <v>规培研究生</v>
          </cell>
        </row>
        <row r="819">
          <cell r="F819" t="str">
            <v>7AP381</v>
          </cell>
          <cell r="G819">
            <v>-20482</v>
          </cell>
          <cell r="H819" t="str">
            <v>ZLY39</v>
          </cell>
          <cell r="I819">
            <v>729</v>
          </cell>
          <cell r="J819" t="str">
            <v>330382199909250051</v>
          </cell>
          <cell r="K819" t="str">
            <v>男</v>
          </cell>
          <cell r="L819">
            <v>24</v>
          </cell>
          <cell r="M819" t="str">
            <v>19990925</v>
          </cell>
        </row>
        <row r="819">
          <cell r="O819" t="str">
            <v>骨科</v>
          </cell>
          <cell r="P819" t="str">
            <v>骨科</v>
          </cell>
          <cell r="Q819">
            <v>13706773072</v>
          </cell>
          <cell r="R819">
            <v>3</v>
          </cell>
          <cell r="S819" t="str">
            <v>2023年</v>
          </cell>
          <cell r="T819" t="str">
            <v>朱旻宇</v>
          </cell>
          <cell r="U819">
            <v>3832</v>
          </cell>
          <cell r="V819">
            <v>13968801965</v>
          </cell>
          <cell r="W819" t="str">
            <v>骨科</v>
          </cell>
          <cell r="X819" t="str">
            <v>规培研究生</v>
          </cell>
        </row>
        <row r="820">
          <cell r="F820" t="str">
            <v>7AP511</v>
          </cell>
          <cell r="G820">
            <v>-20611</v>
          </cell>
          <cell r="H820" t="str">
            <v>ZCY29</v>
          </cell>
          <cell r="I820">
            <v>1142</v>
          </cell>
          <cell r="J820" t="str">
            <v>510502199910088031</v>
          </cell>
          <cell r="K820" t="str">
            <v>男</v>
          </cell>
          <cell r="L820">
            <v>24</v>
          </cell>
          <cell r="M820" t="str">
            <v>19991008</v>
          </cell>
        </row>
        <row r="820">
          <cell r="O820" t="str">
            <v>骨科</v>
          </cell>
          <cell r="P820" t="str">
            <v>骨科</v>
          </cell>
          <cell r="Q820">
            <v>13696100775</v>
          </cell>
          <cell r="R820">
            <v>3</v>
          </cell>
          <cell r="S820" t="str">
            <v>2023年</v>
          </cell>
          <cell r="T820" t="str">
            <v>杨国敬</v>
          </cell>
          <cell r="U820" t="str">
            <v> </v>
          </cell>
        </row>
        <row r="820">
          <cell r="X820" t="str">
            <v>规培研究生</v>
          </cell>
        </row>
        <row r="821">
          <cell r="F821" t="str">
            <v>7AP441</v>
          </cell>
          <cell r="G821">
            <v>-20542</v>
          </cell>
          <cell r="H821" t="str">
            <v>CFAS</v>
          </cell>
          <cell r="I821">
            <v>963</v>
          </cell>
          <cell r="J821" t="str">
            <v>330326200010102223</v>
          </cell>
          <cell r="K821" t="str">
            <v>女</v>
          </cell>
          <cell r="L821">
            <v>23</v>
          </cell>
          <cell r="M821" t="str">
            <v>20001010</v>
          </cell>
        </row>
        <row r="821">
          <cell r="O821" t="str">
            <v>核医学科</v>
          </cell>
          <cell r="P821" t="str">
            <v>核医学科</v>
          </cell>
          <cell r="Q821" t="str">
            <v>13957790383</v>
          </cell>
          <cell r="R821">
            <v>3</v>
          </cell>
          <cell r="S821" t="str">
            <v>2023年</v>
          </cell>
          <cell r="T821" t="str">
            <v>唐坤</v>
          </cell>
          <cell r="U821">
            <v>8135</v>
          </cell>
          <cell r="V821">
            <v>13777785264</v>
          </cell>
          <cell r="W821" t="str">
            <v>核医学科</v>
          </cell>
          <cell r="X821" t="str">
            <v>规培研究生</v>
          </cell>
        </row>
        <row r="822">
          <cell r="F822" t="str">
            <v>7AP297</v>
          </cell>
          <cell r="G822">
            <v>-20398</v>
          </cell>
          <cell r="H822" t="str">
            <v>BZL</v>
          </cell>
          <cell r="I822">
            <v>506</v>
          </cell>
          <cell r="J822" t="str">
            <v>330104200001131621</v>
          </cell>
          <cell r="K822" t="str">
            <v>女</v>
          </cell>
          <cell r="L822">
            <v>23</v>
          </cell>
          <cell r="M822" t="str">
            <v>20000113</v>
          </cell>
        </row>
        <row r="822">
          <cell r="O822" t="str">
            <v>急诊科</v>
          </cell>
          <cell r="P822" t="str">
            <v>急诊科</v>
          </cell>
          <cell r="Q822" t="str">
            <v>19884683727</v>
          </cell>
          <cell r="R822">
            <v>3</v>
          </cell>
          <cell r="S822" t="str">
            <v>2023年</v>
          </cell>
          <cell r="T822" t="str">
            <v>卢中秋</v>
          </cell>
          <cell r="U822">
            <v>18903</v>
          </cell>
          <cell r="V822">
            <v>13957759958</v>
          </cell>
          <cell r="W822" t="str">
            <v>党政综合办公室</v>
          </cell>
          <cell r="X822" t="str">
            <v>规培研究生</v>
          </cell>
        </row>
        <row r="823">
          <cell r="F823" t="str">
            <v>7AP298</v>
          </cell>
          <cell r="G823">
            <v>-20399</v>
          </cell>
          <cell r="H823" t="str">
            <v>GJJ6</v>
          </cell>
          <cell r="I823">
            <v>507</v>
          </cell>
          <cell r="J823" t="str">
            <v>330124199912231826</v>
          </cell>
          <cell r="K823" t="str">
            <v>女</v>
          </cell>
          <cell r="L823">
            <v>24</v>
          </cell>
          <cell r="M823" t="str">
            <v>19991223</v>
          </cell>
        </row>
        <row r="823">
          <cell r="O823" t="str">
            <v>急诊科</v>
          </cell>
          <cell r="P823" t="str">
            <v>急诊科</v>
          </cell>
          <cell r="Q823" t="str">
            <v>19858733890</v>
          </cell>
          <cell r="R823">
            <v>3</v>
          </cell>
          <cell r="S823" t="str">
            <v>2023年</v>
          </cell>
          <cell r="T823" t="str">
            <v>卢中秋</v>
          </cell>
          <cell r="U823">
            <v>18903</v>
          </cell>
          <cell r="V823">
            <v>13957759958</v>
          </cell>
          <cell r="W823" t="str">
            <v>党政综合办公室</v>
          </cell>
          <cell r="X823" t="str">
            <v>规培研究生</v>
          </cell>
        </row>
        <row r="824">
          <cell r="F824" t="str">
            <v>7AP299</v>
          </cell>
          <cell r="G824">
            <v>-20400</v>
          </cell>
          <cell r="H824" t="str">
            <v>LHQ12</v>
          </cell>
          <cell r="I824">
            <v>509</v>
          </cell>
          <cell r="J824" t="str">
            <v>430421200011162129</v>
          </cell>
          <cell r="K824" t="str">
            <v>女</v>
          </cell>
          <cell r="L824">
            <v>23</v>
          </cell>
          <cell r="M824" t="str">
            <v>20001116</v>
          </cell>
        </row>
        <row r="824">
          <cell r="O824" t="str">
            <v>急诊科</v>
          </cell>
          <cell r="P824" t="str">
            <v>急诊科</v>
          </cell>
          <cell r="Q824" t="str">
            <v>15874706731</v>
          </cell>
          <cell r="R824">
            <v>3</v>
          </cell>
          <cell r="S824" t="str">
            <v>2023年</v>
          </cell>
          <cell r="T824" t="str">
            <v>卢中秋</v>
          </cell>
          <cell r="U824">
            <v>18903</v>
          </cell>
          <cell r="V824">
            <v>13957759958</v>
          </cell>
          <cell r="W824" t="str">
            <v>党政综合办公室</v>
          </cell>
          <cell r="X824" t="str">
            <v>规培研究生</v>
          </cell>
        </row>
        <row r="825">
          <cell r="F825" t="str">
            <v>7AP301</v>
          </cell>
          <cell r="G825">
            <v>-20402</v>
          </cell>
          <cell r="H825" t="str">
            <v>SYH13</v>
          </cell>
          <cell r="I825">
            <v>511</v>
          </cell>
          <cell r="J825" t="str">
            <v>331021200004051274</v>
          </cell>
          <cell r="K825" t="str">
            <v>男</v>
          </cell>
          <cell r="L825">
            <v>23</v>
          </cell>
          <cell r="M825" t="str">
            <v>20000405</v>
          </cell>
        </row>
        <row r="825">
          <cell r="O825" t="str">
            <v>急诊科</v>
          </cell>
          <cell r="P825" t="str">
            <v>急诊科</v>
          </cell>
          <cell r="Q825" t="str">
            <v>17706765686</v>
          </cell>
          <cell r="R825">
            <v>3</v>
          </cell>
          <cell r="S825" t="str">
            <v>2023年</v>
          </cell>
          <cell r="T825" t="str">
            <v>卢中秋</v>
          </cell>
          <cell r="U825">
            <v>18903</v>
          </cell>
          <cell r="V825">
            <v>13957759958</v>
          </cell>
          <cell r="W825" t="str">
            <v>党政综合办公室</v>
          </cell>
          <cell r="X825" t="str">
            <v>规培研究生</v>
          </cell>
        </row>
        <row r="826">
          <cell r="F826" t="str">
            <v>7AP300</v>
          </cell>
          <cell r="G826">
            <v>-20401</v>
          </cell>
          <cell r="H826" t="str">
            <v>LLD</v>
          </cell>
          <cell r="I826">
            <v>510</v>
          </cell>
          <cell r="J826" t="str">
            <v>330782200008234123</v>
          </cell>
          <cell r="K826" t="str">
            <v>女</v>
          </cell>
          <cell r="L826">
            <v>23</v>
          </cell>
          <cell r="M826" t="str">
            <v>20000823</v>
          </cell>
        </row>
        <row r="826">
          <cell r="O826" t="str">
            <v>急诊科</v>
          </cell>
          <cell r="P826" t="str">
            <v>急诊科</v>
          </cell>
          <cell r="Q826" t="str">
            <v>15267357958</v>
          </cell>
          <cell r="R826">
            <v>3</v>
          </cell>
          <cell r="S826" t="str">
            <v>2023年</v>
          </cell>
          <cell r="T826" t="str">
            <v>赵光举</v>
          </cell>
          <cell r="U826">
            <v>7283</v>
          </cell>
          <cell r="V826">
            <v>13819740236</v>
          </cell>
          <cell r="W826" t="str">
            <v>急诊科</v>
          </cell>
          <cell r="X826" t="str">
            <v>规培研究生</v>
          </cell>
        </row>
        <row r="827">
          <cell r="F827" t="str">
            <v>7AP302</v>
          </cell>
          <cell r="G827">
            <v>-20403</v>
          </cell>
          <cell r="H827" t="str">
            <v>SPY1</v>
          </cell>
          <cell r="I827">
            <v>518</v>
          </cell>
          <cell r="J827" t="str">
            <v>330824200006060029</v>
          </cell>
          <cell r="K827" t="str">
            <v>女</v>
          </cell>
          <cell r="L827">
            <v>23</v>
          </cell>
          <cell r="M827" t="str">
            <v>20000606</v>
          </cell>
        </row>
        <row r="827">
          <cell r="O827" t="str">
            <v>急诊科</v>
          </cell>
          <cell r="P827" t="str">
            <v>急诊科</v>
          </cell>
          <cell r="Q827" t="str">
            <v>13958872240</v>
          </cell>
          <cell r="R827">
            <v>3</v>
          </cell>
          <cell r="S827" t="str">
            <v>2023年</v>
          </cell>
          <cell r="T827" t="str">
            <v>洪广亮</v>
          </cell>
          <cell r="U827">
            <v>2670</v>
          </cell>
          <cell r="V827">
            <v>13819710847</v>
          </cell>
          <cell r="W827" t="str">
            <v>急诊科</v>
          </cell>
          <cell r="X827" t="str">
            <v>规培研究生</v>
          </cell>
        </row>
        <row r="828">
          <cell r="F828" t="str">
            <v>7AP303</v>
          </cell>
          <cell r="G828">
            <v>-20404</v>
          </cell>
          <cell r="H828" t="str">
            <v>xmx2</v>
          </cell>
          <cell r="I828">
            <v>519</v>
          </cell>
          <cell r="J828" t="str">
            <v>32040219980906312X</v>
          </cell>
          <cell r="K828" t="str">
            <v>女</v>
          </cell>
          <cell r="L828">
            <v>25</v>
          </cell>
          <cell r="M828" t="str">
            <v>19980906</v>
          </cell>
        </row>
        <row r="828">
          <cell r="O828" t="str">
            <v>急诊科</v>
          </cell>
          <cell r="P828" t="str">
            <v>急诊科</v>
          </cell>
          <cell r="Q828" t="str">
            <v>15858583900</v>
          </cell>
          <cell r="R828">
            <v>3</v>
          </cell>
          <cell r="S828" t="str">
            <v>2023年</v>
          </cell>
          <cell r="T828" t="str">
            <v>洪广亮</v>
          </cell>
          <cell r="U828">
            <v>2670</v>
          </cell>
          <cell r="V828">
            <v>13819710847</v>
          </cell>
          <cell r="W828" t="str">
            <v>急诊科</v>
          </cell>
          <cell r="X828" t="str">
            <v>规培研究生</v>
          </cell>
        </row>
        <row r="829">
          <cell r="F829" t="str">
            <v>7AP304</v>
          </cell>
          <cell r="G829">
            <v>-20405</v>
          </cell>
          <cell r="H829" t="str">
            <v>ZYB3</v>
          </cell>
          <cell r="I829">
            <v>520</v>
          </cell>
          <cell r="J829" t="str">
            <v>339005199903295119</v>
          </cell>
          <cell r="K829" t="str">
            <v>男</v>
          </cell>
          <cell r="L829">
            <v>24</v>
          </cell>
          <cell r="M829" t="str">
            <v>19990329</v>
          </cell>
        </row>
        <row r="829">
          <cell r="O829" t="str">
            <v>急诊科</v>
          </cell>
          <cell r="P829" t="str">
            <v>急诊科</v>
          </cell>
          <cell r="Q829" t="str">
            <v>18768468030</v>
          </cell>
          <cell r="R829">
            <v>3</v>
          </cell>
          <cell r="S829" t="str">
            <v>2023年</v>
          </cell>
          <cell r="T829" t="str">
            <v>赵光举</v>
          </cell>
          <cell r="U829">
            <v>7283</v>
          </cell>
          <cell r="V829">
            <v>13819740236</v>
          </cell>
          <cell r="W829" t="str">
            <v>急诊科</v>
          </cell>
          <cell r="X829" t="str">
            <v>规培研究生</v>
          </cell>
        </row>
        <row r="830">
          <cell r="F830" t="str">
            <v>7AP415</v>
          </cell>
          <cell r="G830">
            <v>-20516</v>
          </cell>
          <cell r="H830" t="str">
            <v>HZT4</v>
          </cell>
          <cell r="I830">
            <v>887</v>
          </cell>
          <cell r="J830" t="str">
            <v>370683199810080013</v>
          </cell>
          <cell r="K830" t="str">
            <v>男</v>
          </cell>
          <cell r="L830">
            <v>25</v>
          </cell>
          <cell r="M830" t="str">
            <v>19981008</v>
          </cell>
        </row>
        <row r="830">
          <cell r="O830" t="str">
            <v>检验医学科</v>
          </cell>
          <cell r="P830" t="str">
            <v>检验医学科</v>
          </cell>
          <cell r="Q830" t="str">
            <v>15902012577</v>
          </cell>
          <cell r="R830">
            <v>3</v>
          </cell>
          <cell r="S830" t="str">
            <v>2023年</v>
          </cell>
          <cell r="T830" t="str">
            <v>王瑜敏</v>
          </cell>
          <cell r="U830">
            <v>1637</v>
          </cell>
          <cell r="V830">
            <v>13857798833</v>
          </cell>
          <cell r="W830" t="str">
            <v>检验科</v>
          </cell>
          <cell r="X830" t="str">
            <v>规培研究生</v>
          </cell>
        </row>
        <row r="831">
          <cell r="F831" t="str">
            <v>7AP416</v>
          </cell>
          <cell r="G831">
            <v>-20517</v>
          </cell>
          <cell r="H831" t="str">
            <v>LYF27</v>
          </cell>
          <cell r="I831">
            <v>889</v>
          </cell>
          <cell r="J831" t="str">
            <v>13040319990208062X</v>
          </cell>
          <cell r="K831" t="str">
            <v>女</v>
          </cell>
          <cell r="L831">
            <v>24</v>
          </cell>
          <cell r="M831" t="str">
            <v>19990208</v>
          </cell>
        </row>
        <row r="831">
          <cell r="O831" t="str">
            <v>检验医学科</v>
          </cell>
          <cell r="P831" t="str">
            <v>检验医学科</v>
          </cell>
          <cell r="Q831" t="str">
            <v>17331950382</v>
          </cell>
          <cell r="R831">
            <v>3</v>
          </cell>
          <cell r="S831" t="str">
            <v>2023年</v>
          </cell>
          <cell r="T831" t="str">
            <v>杨丽红</v>
          </cell>
          <cell r="U831">
            <v>989</v>
          </cell>
          <cell r="V831">
            <v>13706660969</v>
          </cell>
          <cell r="W831" t="str">
            <v>检验科</v>
          </cell>
          <cell r="X831" t="str">
            <v>规培研究生</v>
          </cell>
        </row>
        <row r="832">
          <cell r="F832" t="str">
            <v>7AP417</v>
          </cell>
          <cell r="G832">
            <v>-20518</v>
          </cell>
          <cell r="H832" t="str">
            <v>LXW20</v>
          </cell>
          <cell r="I832">
            <v>891</v>
          </cell>
          <cell r="J832" t="str">
            <v>510181199811265729</v>
          </cell>
          <cell r="K832" t="str">
            <v>女</v>
          </cell>
          <cell r="L832">
            <v>25</v>
          </cell>
          <cell r="M832" t="str">
            <v>19981126</v>
          </cell>
        </row>
        <row r="832">
          <cell r="O832" t="str">
            <v>检验医学科</v>
          </cell>
          <cell r="P832" t="str">
            <v>检验医学科</v>
          </cell>
          <cell r="Q832" t="str">
            <v>13540013726</v>
          </cell>
          <cell r="R832">
            <v>3</v>
          </cell>
          <cell r="S832" t="str">
            <v>2023年</v>
          </cell>
          <cell r="T832" t="str">
            <v>周铁丽</v>
          </cell>
          <cell r="U832">
            <v>18935</v>
          </cell>
          <cell r="V832">
            <v>13957745093</v>
          </cell>
          <cell r="W832" t="str">
            <v>检验科</v>
          </cell>
          <cell r="X832" t="str">
            <v>规培研究生</v>
          </cell>
        </row>
        <row r="833">
          <cell r="F833" t="str">
            <v>7AP418</v>
          </cell>
          <cell r="G833">
            <v>-20519</v>
          </cell>
          <cell r="H833" t="str">
            <v>QLY2</v>
          </cell>
          <cell r="I833">
            <v>893</v>
          </cell>
          <cell r="J833" t="str">
            <v>530111199810066562</v>
          </cell>
          <cell r="K833" t="str">
            <v>女</v>
          </cell>
          <cell r="L833">
            <v>25</v>
          </cell>
          <cell r="M833" t="str">
            <v>19981006</v>
          </cell>
        </row>
        <row r="833">
          <cell r="O833" t="str">
            <v>检验医学科</v>
          </cell>
          <cell r="P833" t="str">
            <v>检验医学科</v>
          </cell>
          <cell r="Q833" t="str">
            <v>13888396045</v>
          </cell>
          <cell r="R833">
            <v>3</v>
          </cell>
          <cell r="S833" t="str">
            <v>2023年</v>
          </cell>
          <cell r="T833" t="str">
            <v>王明山</v>
          </cell>
          <cell r="U833">
            <v>18212</v>
          </cell>
          <cell r="V833">
            <v>13806895011</v>
          </cell>
          <cell r="W833" t="str">
            <v>检验科</v>
          </cell>
          <cell r="X833" t="str">
            <v>规培研究生</v>
          </cell>
        </row>
        <row r="834">
          <cell r="F834" t="str">
            <v>7AP419</v>
          </cell>
          <cell r="G834">
            <v>-20520</v>
          </cell>
          <cell r="H834" t="str">
            <v>WMJ13</v>
          </cell>
          <cell r="I834">
            <v>894</v>
          </cell>
          <cell r="J834" t="str">
            <v>142623199905310021</v>
          </cell>
          <cell r="K834" t="str">
            <v>女</v>
          </cell>
          <cell r="L834">
            <v>24</v>
          </cell>
          <cell r="M834" t="str">
            <v>19990531</v>
          </cell>
        </row>
        <row r="834">
          <cell r="O834" t="str">
            <v>检验医学科</v>
          </cell>
          <cell r="P834" t="str">
            <v>检验医学科</v>
          </cell>
          <cell r="Q834" t="str">
            <v>15735023050</v>
          </cell>
          <cell r="R834">
            <v>3</v>
          </cell>
          <cell r="S834" t="str">
            <v>2023年</v>
          </cell>
          <cell r="T834" t="str">
            <v>周铁丽</v>
          </cell>
          <cell r="U834">
            <v>18935</v>
          </cell>
          <cell r="V834">
            <v>13957745093</v>
          </cell>
          <cell r="W834" t="str">
            <v>检验科</v>
          </cell>
          <cell r="X834" t="str">
            <v>规培研究生</v>
          </cell>
        </row>
        <row r="835">
          <cell r="F835" t="str">
            <v>7AP420</v>
          </cell>
          <cell r="G835">
            <v>-20521</v>
          </cell>
          <cell r="H835" t="str">
            <v>YPH</v>
          </cell>
          <cell r="I835">
            <v>898</v>
          </cell>
          <cell r="J835" t="str">
            <v>320923199810294821</v>
          </cell>
          <cell r="K835" t="str">
            <v>女</v>
          </cell>
          <cell r="L835">
            <v>25</v>
          </cell>
          <cell r="M835" t="str">
            <v>19981029</v>
          </cell>
        </row>
        <row r="835">
          <cell r="O835" t="str">
            <v>检验医学科</v>
          </cell>
          <cell r="P835" t="str">
            <v>检验医学科</v>
          </cell>
          <cell r="Q835" t="str">
            <v>13063531077</v>
          </cell>
          <cell r="R835">
            <v>3</v>
          </cell>
          <cell r="S835" t="str">
            <v>2023年</v>
          </cell>
          <cell r="T835" t="str">
            <v>陆红</v>
          </cell>
          <cell r="U835">
            <v>3829</v>
          </cell>
          <cell r="V835">
            <v>13566204645</v>
          </cell>
          <cell r="W835" t="str">
            <v>检验科</v>
          </cell>
          <cell r="X835" t="str">
            <v>规培研究生</v>
          </cell>
        </row>
        <row r="836">
          <cell r="F836" t="str">
            <v>7AP421</v>
          </cell>
          <cell r="G836">
            <v>-20522</v>
          </cell>
          <cell r="H836" t="str">
            <v>YF19</v>
          </cell>
          <cell r="I836">
            <v>902</v>
          </cell>
          <cell r="J836" t="str">
            <v>330182199810033128</v>
          </cell>
          <cell r="K836" t="str">
            <v>女</v>
          </cell>
          <cell r="L836">
            <v>25</v>
          </cell>
          <cell r="M836" t="str">
            <v>19981003</v>
          </cell>
        </row>
        <row r="836">
          <cell r="O836" t="str">
            <v>检验医学科</v>
          </cell>
          <cell r="P836" t="str">
            <v>检验医学科</v>
          </cell>
          <cell r="Q836" t="str">
            <v>13588336103</v>
          </cell>
          <cell r="R836">
            <v>3</v>
          </cell>
          <cell r="S836" t="str">
            <v>2023年</v>
          </cell>
          <cell r="T836" t="str">
            <v>周铁丽</v>
          </cell>
          <cell r="U836">
            <v>18935</v>
          </cell>
          <cell r="V836">
            <v>13957745093</v>
          </cell>
          <cell r="W836" t="str">
            <v>检验科</v>
          </cell>
          <cell r="X836" t="str">
            <v>规培研究生</v>
          </cell>
        </row>
        <row r="837">
          <cell r="F837" t="str">
            <v>7AP422</v>
          </cell>
          <cell r="G837">
            <v>-20523</v>
          </cell>
          <cell r="H837" t="str">
            <v>ZZY32</v>
          </cell>
          <cell r="I837">
            <v>903</v>
          </cell>
          <cell r="J837" t="str">
            <v>360802200011254423</v>
          </cell>
          <cell r="K837" t="str">
            <v>女</v>
          </cell>
          <cell r="L837">
            <v>23</v>
          </cell>
          <cell r="M837" t="str">
            <v>20001125</v>
          </cell>
        </row>
        <row r="837">
          <cell r="O837" t="str">
            <v>检验医学科</v>
          </cell>
          <cell r="P837" t="str">
            <v>检验医学科</v>
          </cell>
          <cell r="Q837" t="str">
            <v>18333327605</v>
          </cell>
          <cell r="R837">
            <v>3</v>
          </cell>
          <cell r="S837" t="str">
            <v>2023年</v>
          </cell>
          <cell r="T837" t="str">
            <v>周铁丽</v>
          </cell>
          <cell r="U837">
            <v>18935</v>
          </cell>
          <cell r="V837">
            <v>13957745093</v>
          </cell>
          <cell r="W837" t="str">
            <v>检验科</v>
          </cell>
          <cell r="X837" t="str">
            <v>规培研究生</v>
          </cell>
        </row>
        <row r="838">
          <cell r="F838" t="str">
            <v>7AP414</v>
          </cell>
          <cell r="G838">
            <v>-20515</v>
          </cell>
          <cell r="H838" t="str">
            <v>CXF27</v>
          </cell>
          <cell r="I838">
            <v>886</v>
          </cell>
          <cell r="J838" t="str">
            <v>420302199601120314</v>
          </cell>
          <cell r="K838" t="str">
            <v>男</v>
          </cell>
          <cell r="L838">
            <v>27</v>
          </cell>
          <cell r="M838" t="str">
            <v>19960112</v>
          </cell>
        </row>
        <row r="838">
          <cell r="O838" t="str">
            <v>检验医学科</v>
          </cell>
          <cell r="P838" t="str">
            <v>检验医学科</v>
          </cell>
          <cell r="Q838" t="str">
            <v>18884161996</v>
          </cell>
          <cell r="R838">
            <v>3</v>
          </cell>
          <cell r="S838" t="str">
            <v>2023年</v>
          </cell>
          <cell r="T838" t="str">
            <v>朱丽青</v>
          </cell>
          <cell r="U838">
            <v>1675</v>
          </cell>
          <cell r="V838">
            <v>13858885821</v>
          </cell>
          <cell r="W838" t="str">
            <v>教育处</v>
          </cell>
          <cell r="X838" t="str">
            <v>规培研究生</v>
          </cell>
        </row>
        <row r="839">
          <cell r="F839" t="str">
            <v>7AP509</v>
          </cell>
          <cell r="G839">
            <v>-20609</v>
          </cell>
          <cell r="H839" t="str">
            <v>SXY34</v>
          </cell>
          <cell r="I839">
            <v>1139</v>
          </cell>
          <cell r="J839" t="str">
            <v>370104199811280022</v>
          </cell>
          <cell r="K839" t="str">
            <v>女</v>
          </cell>
          <cell r="L839">
            <v>25</v>
          </cell>
          <cell r="M839" t="str">
            <v>19981128</v>
          </cell>
        </row>
        <row r="839">
          <cell r="O839" t="str">
            <v>精神科</v>
          </cell>
          <cell r="P839" t="str">
            <v>精神科</v>
          </cell>
          <cell r="Q839">
            <v>15066137353</v>
          </cell>
          <cell r="R839">
            <v>3</v>
          </cell>
          <cell r="S839" t="str">
            <v>2023年</v>
          </cell>
          <cell r="T839" t="str">
            <v>潘景业</v>
          </cell>
          <cell r="U839">
            <v>19001</v>
          </cell>
          <cell r="V839">
            <v>13566289666</v>
          </cell>
          <cell r="W839" t="str">
            <v>党政综合办公室</v>
          </cell>
          <cell r="X839" t="str">
            <v>规培研究生</v>
          </cell>
        </row>
        <row r="840">
          <cell r="F840" t="str">
            <v>7AP041</v>
          </cell>
          <cell r="G840">
            <v>-20142</v>
          </cell>
          <cell r="H840" t="str">
            <v>YJY19</v>
          </cell>
          <cell r="I840" t="str">
            <v>y52</v>
          </cell>
          <cell r="J840" t="str">
            <v>330681200006140025</v>
          </cell>
          <cell r="K840" t="str">
            <v>女</v>
          </cell>
          <cell r="L840">
            <v>23</v>
          </cell>
          <cell r="M840" t="str">
            <v>20000614</v>
          </cell>
        </row>
        <row r="840">
          <cell r="O840" t="str">
            <v>精神科</v>
          </cell>
          <cell r="P840" t="str">
            <v>精神科</v>
          </cell>
          <cell r="Q840" t="str">
            <v>18858859649</v>
          </cell>
          <cell r="R840">
            <v>3</v>
          </cell>
          <cell r="S840" t="str">
            <v>2023年</v>
          </cell>
          <cell r="T840" t="str">
            <v>杨闯</v>
          </cell>
          <cell r="U840">
            <v>4519</v>
          </cell>
          <cell r="V840">
            <v>13857752070</v>
          </cell>
          <cell r="W840" t="str">
            <v>精神卫生科</v>
          </cell>
          <cell r="X840" t="str">
            <v>规培研究生</v>
          </cell>
        </row>
        <row r="841">
          <cell r="F841" t="str">
            <v>7AP507</v>
          </cell>
          <cell r="G841">
            <v>-20607</v>
          </cell>
          <cell r="H841" t="str">
            <v>ZT23</v>
          </cell>
          <cell r="I841">
            <v>1137</v>
          </cell>
          <cell r="J841" t="str">
            <v>330283200003070042</v>
          </cell>
          <cell r="K841" t="str">
            <v>女</v>
          </cell>
          <cell r="L841">
            <v>23</v>
          </cell>
          <cell r="M841" t="str">
            <v>20000307</v>
          </cell>
        </row>
        <row r="841">
          <cell r="O841" t="str">
            <v>精神科</v>
          </cell>
          <cell r="P841" t="str">
            <v>精神科</v>
          </cell>
          <cell r="Q841">
            <v>19858733226</v>
          </cell>
          <cell r="R841">
            <v>3</v>
          </cell>
          <cell r="S841" t="str">
            <v>2023年</v>
          </cell>
          <cell r="T841" t="str">
            <v>杨闯</v>
          </cell>
          <cell r="U841">
            <v>4519</v>
          </cell>
          <cell r="V841">
            <v>13857752070</v>
          </cell>
          <cell r="W841" t="str">
            <v>精神卫生科</v>
          </cell>
          <cell r="X841" t="str">
            <v>规培研究生</v>
          </cell>
        </row>
        <row r="842">
          <cell r="F842" t="str">
            <v>7AP510</v>
          </cell>
          <cell r="G842">
            <v>-20610</v>
          </cell>
          <cell r="H842" t="str">
            <v>ZJQ12</v>
          </cell>
          <cell r="I842">
            <v>1140</v>
          </cell>
          <cell r="J842" t="str">
            <v>330683200003317422</v>
          </cell>
          <cell r="K842" t="str">
            <v>女</v>
          </cell>
          <cell r="L842">
            <v>23</v>
          </cell>
          <cell r="M842" t="str">
            <v>20000331</v>
          </cell>
        </row>
        <row r="842">
          <cell r="O842" t="str">
            <v>精神科</v>
          </cell>
          <cell r="P842" t="str">
            <v>精神科</v>
          </cell>
          <cell r="Q842">
            <v>13656648459</v>
          </cell>
          <cell r="R842">
            <v>3</v>
          </cell>
          <cell r="S842" t="str">
            <v>2023年</v>
          </cell>
          <cell r="T842" t="str">
            <v>杨闯</v>
          </cell>
          <cell r="U842">
            <v>4519</v>
          </cell>
          <cell r="V842">
            <v>13857752070</v>
          </cell>
          <cell r="W842" t="str">
            <v>精神卫生科</v>
          </cell>
          <cell r="X842" t="str">
            <v>规培研究生</v>
          </cell>
        </row>
        <row r="843">
          <cell r="F843" t="str">
            <v>7AP508</v>
          </cell>
          <cell r="G843">
            <v>-20608</v>
          </cell>
          <cell r="H843" t="str">
            <v>QJJ2</v>
          </cell>
          <cell r="I843">
            <v>1138</v>
          </cell>
          <cell r="J843" t="str">
            <v>330825199807150025</v>
          </cell>
          <cell r="K843" t="str">
            <v>女</v>
          </cell>
          <cell r="L843">
            <v>25</v>
          </cell>
          <cell r="M843" t="str">
            <v>19980715</v>
          </cell>
        </row>
        <row r="843">
          <cell r="O843" t="str">
            <v>精神科</v>
          </cell>
          <cell r="P843" t="str">
            <v>精神科</v>
          </cell>
          <cell r="Q843">
            <v>18758955977</v>
          </cell>
          <cell r="R843">
            <v>3</v>
          </cell>
          <cell r="S843" t="str">
            <v>2023年</v>
          </cell>
          <cell r="T843" t="str">
            <v>王贞</v>
          </cell>
          <cell r="U843">
            <v>1601</v>
          </cell>
          <cell r="V843">
            <v>13858868961</v>
          </cell>
          <cell r="W843" t="str">
            <v>神经内科</v>
          </cell>
          <cell r="X843" t="str">
            <v>规培研究生</v>
          </cell>
        </row>
        <row r="844">
          <cell r="F844" t="str">
            <v>7AP315</v>
          </cell>
          <cell r="G844">
            <v>-20416</v>
          </cell>
          <cell r="H844" t="str">
            <v>LLX6</v>
          </cell>
          <cell r="I844">
            <v>541</v>
          </cell>
          <cell r="J844" t="str">
            <v>510802199803134131</v>
          </cell>
          <cell r="K844" t="str">
            <v>男</v>
          </cell>
          <cell r="L844">
            <v>25</v>
          </cell>
          <cell r="M844" t="str">
            <v>19980313</v>
          </cell>
        </row>
        <row r="844">
          <cell r="O844" t="str">
            <v>康复医学科</v>
          </cell>
          <cell r="P844" t="str">
            <v>康复医学科</v>
          </cell>
          <cell r="Q844" t="str">
            <v>17395024513</v>
          </cell>
          <cell r="R844">
            <v>3</v>
          </cell>
          <cell r="S844" t="str">
            <v>2023年</v>
          </cell>
          <cell r="T844" t="str">
            <v>张纯武</v>
          </cell>
          <cell r="U844">
            <v>19439</v>
          </cell>
          <cell r="V844">
            <v>13957776681</v>
          </cell>
          <cell r="W844" t="str">
            <v>党政综合办公室</v>
          </cell>
          <cell r="X844" t="str">
            <v>规培研究生</v>
          </cell>
        </row>
        <row r="845">
          <cell r="F845" t="str">
            <v>7AP313</v>
          </cell>
          <cell r="G845">
            <v>-20414</v>
          </cell>
          <cell r="H845" t="str">
            <v>DY6</v>
          </cell>
          <cell r="I845">
            <v>538</v>
          </cell>
          <cell r="J845" t="str">
            <v>352203199908250521</v>
          </cell>
          <cell r="K845" t="str">
            <v>女</v>
          </cell>
          <cell r="L845">
            <v>24</v>
          </cell>
          <cell r="M845" t="str">
            <v>19990825</v>
          </cell>
        </row>
        <row r="845">
          <cell r="O845" t="str">
            <v>康复医学科</v>
          </cell>
          <cell r="P845" t="str">
            <v>康复医学科</v>
          </cell>
          <cell r="Q845" t="str">
            <v>17366690802</v>
          </cell>
          <cell r="R845">
            <v>3</v>
          </cell>
          <cell r="S845" t="str">
            <v>2023年</v>
          </cell>
          <cell r="T845" t="str">
            <v>周成业</v>
          </cell>
          <cell r="U845">
            <v>18601</v>
          </cell>
          <cell r="V845">
            <v>13857711616</v>
          </cell>
          <cell r="W845" t="str">
            <v>康复科</v>
          </cell>
          <cell r="X845" t="str">
            <v>规培研究生</v>
          </cell>
        </row>
        <row r="846">
          <cell r="F846" t="str">
            <v>7AP316</v>
          </cell>
          <cell r="G846">
            <v>-20417</v>
          </cell>
          <cell r="H846" t="str">
            <v>XJH14</v>
          </cell>
          <cell r="I846">
            <v>543</v>
          </cell>
          <cell r="J846" t="str">
            <v>330304199901226015</v>
          </cell>
          <cell r="K846" t="str">
            <v>男</v>
          </cell>
          <cell r="L846">
            <v>24</v>
          </cell>
          <cell r="M846" t="str">
            <v>19990122</v>
          </cell>
        </row>
        <row r="846">
          <cell r="O846" t="str">
            <v>康复医学科</v>
          </cell>
          <cell r="P846" t="str">
            <v>康复医学科</v>
          </cell>
          <cell r="Q846" t="str">
            <v>15067721053</v>
          </cell>
          <cell r="R846">
            <v>3</v>
          </cell>
          <cell r="S846" t="str">
            <v>2023年</v>
          </cell>
          <cell r="T846" t="str">
            <v>李海燕2</v>
          </cell>
          <cell r="U846">
            <v>1728</v>
          </cell>
          <cell r="V846">
            <v>15968798980</v>
          </cell>
          <cell r="W846" t="str">
            <v>康复科</v>
          </cell>
          <cell r="X846" t="str">
            <v>规培研究生</v>
          </cell>
        </row>
        <row r="847">
          <cell r="F847" t="str">
            <v>7AP027</v>
          </cell>
          <cell r="G847">
            <v>-20128</v>
          </cell>
          <cell r="H847" t="str">
            <v>WJX4</v>
          </cell>
          <cell r="I847" t="str">
            <v>y34</v>
          </cell>
          <cell r="J847" t="str">
            <v>330203200002010628</v>
          </cell>
          <cell r="K847" t="str">
            <v>女</v>
          </cell>
          <cell r="L847">
            <v>23</v>
          </cell>
          <cell r="M847" t="str">
            <v>20000201</v>
          </cell>
        </row>
        <row r="847">
          <cell r="O847" t="str">
            <v>康复医学科</v>
          </cell>
          <cell r="P847" t="str">
            <v>康复医学科</v>
          </cell>
          <cell r="Q847" t="str">
            <v>18815092092</v>
          </cell>
          <cell r="R847">
            <v>3</v>
          </cell>
          <cell r="S847" t="str">
            <v>2023年</v>
          </cell>
          <cell r="T847" t="str">
            <v>叶天申</v>
          </cell>
          <cell r="U847">
            <v>18932</v>
          </cell>
          <cell r="V847">
            <v>13706660570</v>
          </cell>
          <cell r="W847" t="str">
            <v>针推理疗科</v>
          </cell>
          <cell r="X847" t="str">
            <v>规培研究生</v>
          </cell>
        </row>
        <row r="848">
          <cell r="F848" t="str">
            <v>7AP312</v>
          </cell>
          <cell r="G848">
            <v>-20413</v>
          </cell>
          <cell r="H848" t="str">
            <v>CYP9</v>
          </cell>
          <cell r="I848">
            <v>537</v>
          </cell>
          <cell r="J848" t="str">
            <v>320482199912194904</v>
          </cell>
          <cell r="K848" t="str">
            <v>女</v>
          </cell>
          <cell r="L848">
            <v>24</v>
          </cell>
          <cell r="M848" t="str">
            <v>19991219</v>
          </cell>
        </row>
        <row r="848">
          <cell r="O848" t="str">
            <v>康复医学科</v>
          </cell>
          <cell r="P848" t="str">
            <v>康复医学科</v>
          </cell>
          <cell r="Q848">
            <v>19817579872</v>
          </cell>
          <cell r="R848">
            <v>3</v>
          </cell>
          <cell r="S848" t="str">
            <v>2023年</v>
          </cell>
          <cell r="T848" t="str">
            <v>叶天申</v>
          </cell>
          <cell r="U848">
            <v>18932</v>
          </cell>
          <cell r="V848">
            <v>13706660570</v>
          </cell>
          <cell r="W848" t="str">
            <v>针推理疗科</v>
          </cell>
          <cell r="X848" t="str">
            <v>规培研究生</v>
          </cell>
        </row>
        <row r="849">
          <cell r="F849" t="str">
            <v>7AP314</v>
          </cell>
          <cell r="G849">
            <v>-20415</v>
          </cell>
          <cell r="H849" t="str">
            <v>LQ47</v>
          </cell>
          <cell r="I849">
            <v>539</v>
          </cell>
          <cell r="J849" t="str">
            <v>330124199903104649</v>
          </cell>
          <cell r="K849" t="str">
            <v>女</v>
          </cell>
          <cell r="L849">
            <v>24</v>
          </cell>
          <cell r="M849" t="str">
            <v>19990310</v>
          </cell>
        </row>
        <row r="849">
          <cell r="O849" t="str">
            <v>康复医学科</v>
          </cell>
          <cell r="P849" t="str">
            <v>康复医学科</v>
          </cell>
          <cell r="Q849" t="str">
            <v>13067979976</v>
          </cell>
          <cell r="R849">
            <v>3</v>
          </cell>
          <cell r="S849" t="str">
            <v>2023年</v>
          </cell>
          <cell r="T849" t="str">
            <v>谢文霞</v>
          </cell>
          <cell r="U849">
            <v>19127</v>
          </cell>
          <cell r="V849">
            <v>13868653068</v>
          </cell>
          <cell r="W849" t="str">
            <v>针推理疗科</v>
          </cell>
          <cell r="X849" t="str">
            <v>规培研究生</v>
          </cell>
        </row>
        <row r="850">
          <cell r="F850" t="str">
            <v>7AP442</v>
          </cell>
          <cell r="G850">
            <v>-20543</v>
          </cell>
          <cell r="H850" t="str">
            <v>SSQ5</v>
          </cell>
          <cell r="I850">
            <v>964</v>
          </cell>
          <cell r="J850" t="str">
            <v>330621200008217149</v>
          </cell>
          <cell r="K850" t="str">
            <v>女</v>
          </cell>
          <cell r="L850">
            <v>23</v>
          </cell>
          <cell r="M850" t="str">
            <v>20000821</v>
          </cell>
        </row>
        <row r="850">
          <cell r="O850" t="str">
            <v>口腔全科</v>
          </cell>
          <cell r="P850" t="str">
            <v>口腔全科</v>
          </cell>
          <cell r="Q850" t="str">
            <v>18709513485</v>
          </cell>
          <cell r="R850">
            <v>3</v>
          </cell>
          <cell r="S850" t="str">
            <v>2023年</v>
          </cell>
          <cell r="T850" t="str">
            <v>丁熙</v>
          </cell>
          <cell r="U850">
            <v>1543</v>
          </cell>
          <cell r="V850">
            <v>13857707636</v>
          </cell>
          <cell r="W850" t="str">
            <v>口腔科</v>
          </cell>
          <cell r="X850" t="str">
            <v>规培研究生</v>
          </cell>
        </row>
        <row r="851">
          <cell r="F851" t="str">
            <v>7AP443</v>
          </cell>
          <cell r="G851">
            <v>-20544</v>
          </cell>
          <cell r="H851" t="str">
            <v>XXM9</v>
          </cell>
          <cell r="I851">
            <v>965</v>
          </cell>
          <cell r="J851" t="str">
            <v>330324200006170036</v>
          </cell>
          <cell r="K851" t="str">
            <v>男</v>
          </cell>
          <cell r="L851">
            <v>23</v>
          </cell>
          <cell r="M851" t="str">
            <v>20000617</v>
          </cell>
        </row>
        <row r="851">
          <cell r="O851" t="str">
            <v>口腔全科</v>
          </cell>
          <cell r="P851" t="str">
            <v>口腔全科</v>
          </cell>
          <cell r="Q851" t="str">
            <v>17305878797</v>
          </cell>
          <cell r="R851">
            <v>3</v>
          </cell>
          <cell r="S851" t="str">
            <v>2023年</v>
          </cell>
          <cell r="T851" t="str">
            <v>丁熙</v>
          </cell>
          <cell r="U851">
            <v>1543</v>
          </cell>
          <cell r="V851">
            <v>13857707636</v>
          </cell>
          <cell r="W851" t="str">
            <v>口腔科</v>
          </cell>
          <cell r="X851" t="str">
            <v>规培研究生</v>
          </cell>
        </row>
        <row r="852">
          <cell r="F852" t="str">
            <v>7AP444</v>
          </cell>
          <cell r="G852">
            <v>-20545</v>
          </cell>
          <cell r="H852" t="str">
            <v>YTJ</v>
          </cell>
          <cell r="I852">
            <v>966</v>
          </cell>
          <cell r="J852" t="str">
            <v>331022200008040018</v>
          </cell>
          <cell r="K852" t="str">
            <v>男</v>
          </cell>
          <cell r="L852">
            <v>23</v>
          </cell>
          <cell r="M852" t="str">
            <v>20000804</v>
          </cell>
        </row>
        <row r="852">
          <cell r="O852" t="str">
            <v>口腔全科</v>
          </cell>
          <cell r="P852" t="str">
            <v>口腔全科</v>
          </cell>
          <cell r="Q852" t="str">
            <v>15372108844</v>
          </cell>
          <cell r="R852">
            <v>3</v>
          </cell>
          <cell r="S852" t="str">
            <v>2023年</v>
          </cell>
          <cell r="T852" t="str">
            <v>王靖虓</v>
          </cell>
          <cell r="U852">
            <v>19712</v>
          </cell>
          <cell r="V852">
            <v>13506665145</v>
          </cell>
          <cell r="W852" t="str">
            <v>口腔科</v>
          </cell>
          <cell r="X852" t="str">
            <v>规培研究生</v>
          </cell>
        </row>
        <row r="853">
          <cell r="F853" t="str">
            <v>7AP409</v>
          </cell>
          <cell r="G853">
            <v>-20510</v>
          </cell>
          <cell r="H853" t="str">
            <v>CYJ24</v>
          </cell>
          <cell r="I853">
            <v>877</v>
          </cell>
          <cell r="J853" t="str">
            <v>330302199906035629</v>
          </cell>
          <cell r="K853" t="str">
            <v>女</v>
          </cell>
          <cell r="L853">
            <v>24</v>
          </cell>
          <cell r="M853" t="str">
            <v>19990603</v>
          </cell>
        </row>
        <row r="853">
          <cell r="O853" t="str">
            <v>临床病理科</v>
          </cell>
          <cell r="P853" t="str">
            <v>临床病理科</v>
          </cell>
          <cell r="Q853" t="str">
            <v>15558817611</v>
          </cell>
          <cell r="R853">
            <v>3</v>
          </cell>
          <cell r="S853" t="str">
            <v>2023年</v>
          </cell>
          <cell r="T853" t="str">
            <v>李剑敏</v>
          </cell>
          <cell r="U853">
            <v>80024</v>
          </cell>
          <cell r="V853">
            <v>13757891098</v>
          </cell>
          <cell r="W853" t="str">
            <v>病理科</v>
          </cell>
          <cell r="X853" t="str">
            <v>规培研究生</v>
          </cell>
        </row>
        <row r="854">
          <cell r="F854" t="str">
            <v>7AP410</v>
          </cell>
          <cell r="G854">
            <v>-20511</v>
          </cell>
          <cell r="H854" t="str">
            <v>DXY17</v>
          </cell>
          <cell r="I854">
            <v>879</v>
          </cell>
          <cell r="J854" t="str">
            <v>331004200011032243</v>
          </cell>
          <cell r="K854" t="str">
            <v>女</v>
          </cell>
          <cell r="L854">
            <v>23</v>
          </cell>
          <cell r="M854" t="str">
            <v>20001103</v>
          </cell>
        </row>
        <row r="854">
          <cell r="O854" t="str">
            <v>临床病理科</v>
          </cell>
          <cell r="P854" t="str">
            <v>临床病理科</v>
          </cell>
          <cell r="Q854" t="str">
            <v>18358609721</v>
          </cell>
          <cell r="R854">
            <v>3</v>
          </cell>
          <cell r="S854" t="str">
            <v>2023年</v>
          </cell>
          <cell r="T854" t="str">
            <v>陈国荣</v>
          </cell>
          <cell r="U854">
            <v>68308</v>
          </cell>
          <cell r="V854">
            <v>13819738583</v>
          </cell>
          <cell r="W854" t="str">
            <v>病理科</v>
          </cell>
          <cell r="X854" t="str">
            <v>规培研究生</v>
          </cell>
        </row>
        <row r="855">
          <cell r="F855" t="str">
            <v>7AP411</v>
          </cell>
          <cell r="G855">
            <v>-20512</v>
          </cell>
          <cell r="H855" t="str">
            <v>HZY26</v>
          </cell>
          <cell r="I855">
            <v>881</v>
          </cell>
          <cell r="J855" t="str">
            <v>421125199907293327</v>
          </cell>
          <cell r="K855" t="str">
            <v>女</v>
          </cell>
          <cell r="L855">
            <v>24</v>
          </cell>
          <cell r="M855" t="str">
            <v>19990729</v>
          </cell>
        </row>
        <row r="855">
          <cell r="O855" t="str">
            <v>临床病理科</v>
          </cell>
          <cell r="P855" t="str">
            <v>临床病理科</v>
          </cell>
          <cell r="Q855" t="str">
            <v>18371405705</v>
          </cell>
          <cell r="R855">
            <v>3</v>
          </cell>
          <cell r="S855" t="str">
            <v>2023年</v>
          </cell>
          <cell r="T855" t="str">
            <v>陈国荣</v>
          </cell>
          <cell r="U855">
            <v>68308</v>
          </cell>
          <cell r="V855">
            <v>13819738583</v>
          </cell>
          <cell r="W855" t="str">
            <v>病理科</v>
          </cell>
          <cell r="X855" t="str">
            <v>规培研究生</v>
          </cell>
        </row>
        <row r="856">
          <cell r="F856" t="str">
            <v>7AP412</v>
          </cell>
          <cell r="G856">
            <v>-20513</v>
          </cell>
          <cell r="H856" t="str">
            <v>XYJ15</v>
          </cell>
          <cell r="I856">
            <v>884</v>
          </cell>
          <cell r="J856" t="str">
            <v>330682199410157225</v>
          </cell>
          <cell r="K856" t="str">
            <v>女</v>
          </cell>
          <cell r="L856">
            <v>29</v>
          </cell>
          <cell r="M856" t="str">
            <v>19941015</v>
          </cell>
        </row>
        <row r="856">
          <cell r="O856" t="str">
            <v>临床病理科</v>
          </cell>
          <cell r="P856" t="str">
            <v>临床病理科</v>
          </cell>
          <cell r="Q856" t="str">
            <v>13858481510</v>
          </cell>
          <cell r="R856">
            <v>3</v>
          </cell>
          <cell r="S856" t="str">
            <v>2023年</v>
          </cell>
          <cell r="T856" t="str">
            <v>申屠杨萍</v>
          </cell>
          <cell r="U856">
            <v>12767</v>
          </cell>
          <cell r="V856">
            <v>13806544945</v>
          </cell>
          <cell r="W856" t="str">
            <v>病理科</v>
          </cell>
          <cell r="X856" t="str">
            <v>规培研究生</v>
          </cell>
        </row>
        <row r="857">
          <cell r="F857" t="str">
            <v>7AP413</v>
          </cell>
          <cell r="G857">
            <v>-20514</v>
          </cell>
          <cell r="H857" t="str">
            <v>ZH72</v>
          </cell>
          <cell r="I857">
            <v>885</v>
          </cell>
          <cell r="J857" t="str">
            <v>330501200004131021</v>
          </cell>
          <cell r="K857" t="str">
            <v>女</v>
          </cell>
          <cell r="L857">
            <v>23</v>
          </cell>
          <cell r="M857" t="str">
            <v>20000413</v>
          </cell>
        </row>
        <row r="857">
          <cell r="O857" t="str">
            <v>临床病理科</v>
          </cell>
          <cell r="P857" t="str">
            <v>临床病理科</v>
          </cell>
          <cell r="Q857" t="str">
            <v>15268201726</v>
          </cell>
          <cell r="R857">
            <v>3</v>
          </cell>
          <cell r="S857" t="str">
            <v>2023年</v>
          </cell>
          <cell r="T857" t="str">
            <v>申屠杨萍</v>
          </cell>
          <cell r="U857">
            <v>12767</v>
          </cell>
          <cell r="V857">
            <v>13806544945</v>
          </cell>
          <cell r="W857" t="str">
            <v>病理科</v>
          </cell>
          <cell r="X857" t="str">
            <v>规培研究生</v>
          </cell>
        </row>
        <row r="858">
          <cell r="F858" t="str">
            <v>7AP394</v>
          </cell>
          <cell r="G858">
            <v>-20495</v>
          </cell>
          <cell r="H858" t="str">
            <v>CRX4</v>
          </cell>
          <cell r="I858">
            <v>830</v>
          </cell>
          <cell r="J858" t="str">
            <v>610526200009195520</v>
          </cell>
          <cell r="K858" t="str">
            <v>女</v>
          </cell>
          <cell r="L858">
            <v>23</v>
          </cell>
          <cell r="M858" t="str">
            <v>20000919</v>
          </cell>
        </row>
        <row r="858">
          <cell r="O858" t="str">
            <v>麻醉科</v>
          </cell>
          <cell r="P858" t="str">
            <v>麻醉科</v>
          </cell>
          <cell r="Q858" t="str">
            <v>17829915074</v>
          </cell>
          <cell r="R858">
            <v>3</v>
          </cell>
          <cell r="S858" t="str">
            <v>2023年</v>
          </cell>
          <cell r="T858" t="str">
            <v>陈鸿飞</v>
          </cell>
          <cell r="U858">
            <v>8206</v>
          </cell>
          <cell r="V858">
            <v>13695802515</v>
          </cell>
          <cell r="W858" t="str">
            <v>麻醉科</v>
          </cell>
          <cell r="X858" t="str">
            <v>规培研究生</v>
          </cell>
        </row>
        <row r="859">
          <cell r="F859" t="str">
            <v>7AP395</v>
          </cell>
          <cell r="G859">
            <v>-20496</v>
          </cell>
          <cell r="H859" t="str">
            <v>CYT11</v>
          </cell>
          <cell r="I859">
            <v>839</v>
          </cell>
          <cell r="J859" t="str">
            <v>330727199904060424</v>
          </cell>
          <cell r="K859" t="str">
            <v>女</v>
          </cell>
          <cell r="L859">
            <v>24</v>
          </cell>
          <cell r="M859" t="str">
            <v>19990406</v>
          </cell>
        </row>
        <row r="859">
          <cell r="O859" t="str">
            <v>麻醉科</v>
          </cell>
          <cell r="P859" t="str">
            <v>麻醉科</v>
          </cell>
          <cell r="Q859" t="str">
            <v>13587882638</v>
          </cell>
          <cell r="R859">
            <v>3</v>
          </cell>
          <cell r="S859" t="str">
            <v>2023年</v>
          </cell>
          <cell r="T859" t="str">
            <v>莫云长</v>
          </cell>
          <cell r="U859">
            <v>5204</v>
          </cell>
          <cell r="V859">
            <v>13736924260</v>
          </cell>
          <cell r="W859" t="str">
            <v>麻醉科</v>
          </cell>
          <cell r="X859" t="str">
            <v>规培研究生</v>
          </cell>
        </row>
        <row r="860">
          <cell r="F860" t="str">
            <v>7AP397</v>
          </cell>
          <cell r="G860">
            <v>-20498</v>
          </cell>
          <cell r="H860" t="str">
            <v>GLL1</v>
          </cell>
          <cell r="I860">
            <v>849</v>
          </cell>
          <cell r="J860" t="str">
            <v>330184200009290020</v>
          </cell>
          <cell r="K860" t="str">
            <v>女</v>
          </cell>
          <cell r="L860">
            <v>23</v>
          </cell>
          <cell r="M860" t="str">
            <v>20000929</v>
          </cell>
        </row>
        <row r="860">
          <cell r="O860" t="str">
            <v>麻醉科</v>
          </cell>
          <cell r="P860" t="str">
            <v>麻醉科</v>
          </cell>
          <cell r="Q860" t="str">
            <v>18758256991</v>
          </cell>
          <cell r="R860">
            <v>3</v>
          </cell>
          <cell r="S860" t="str">
            <v>2023年</v>
          </cell>
          <cell r="T860" t="str">
            <v>孙捷豪</v>
          </cell>
          <cell r="U860">
            <v>6587</v>
          </cell>
          <cell r="V860">
            <v>13676721930</v>
          </cell>
          <cell r="W860" t="str">
            <v>麻醉科</v>
          </cell>
          <cell r="X860" t="str">
            <v>规培研究生</v>
          </cell>
        </row>
        <row r="861">
          <cell r="F861" t="str">
            <v>7AP398</v>
          </cell>
          <cell r="G861">
            <v>-20499</v>
          </cell>
          <cell r="H861" t="str">
            <v>GHB1</v>
          </cell>
          <cell r="I861">
            <v>856</v>
          </cell>
          <cell r="J861" t="str">
            <v>410426200010307056</v>
          </cell>
          <cell r="K861" t="str">
            <v>男</v>
          </cell>
          <cell r="L861">
            <v>23</v>
          </cell>
          <cell r="M861" t="str">
            <v>20001030</v>
          </cell>
        </row>
        <row r="861">
          <cell r="O861" t="str">
            <v>麻醉科</v>
          </cell>
          <cell r="P861" t="str">
            <v>麻醉科</v>
          </cell>
          <cell r="Q861" t="str">
            <v>18037396081</v>
          </cell>
          <cell r="R861">
            <v>3</v>
          </cell>
          <cell r="S861" t="str">
            <v>2023年</v>
          </cell>
          <cell r="T861" t="str">
            <v>戴勤学</v>
          </cell>
          <cell r="U861">
            <v>8208</v>
          </cell>
          <cell r="V861">
            <v>13695842272</v>
          </cell>
          <cell r="W861" t="str">
            <v>麻醉科</v>
          </cell>
          <cell r="X861" t="str">
            <v>规培研究生</v>
          </cell>
        </row>
        <row r="862">
          <cell r="F862" t="str">
            <v>7AP399</v>
          </cell>
          <cell r="G862">
            <v>-20500</v>
          </cell>
          <cell r="H862" t="str">
            <v>HSY18</v>
          </cell>
          <cell r="I862">
            <v>857</v>
          </cell>
          <cell r="J862" t="str">
            <v>330382200007057127</v>
          </cell>
          <cell r="K862" t="str">
            <v>女</v>
          </cell>
          <cell r="L862">
            <v>23</v>
          </cell>
          <cell r="M862" t="str">
            <v>20000705</v>
          </cell>
        </row>
        <row r="862">
          <cell r="O862" t="str">
            <v>麻醉科</v>
          </cell>
          <cell r="P862" t="str">
            <v>麻醉科</v>
          </cell>
          <cell r="Q862" t="str">
            <v>19817582396</v>
          </cell>
          <cell r="R862">
            <v>3</v>
          </cell>
          <cell r="S862" t="str">
            <v>2023年</v>
          </cell>
          <cell r="T862" t="str">
            <v>王良荣</v>
          </cell>
          <cell r="U862">
            <v>7285</v>
          </cell>
          <cell r="V862">
            <v>13587884540</v>
          </cell>
          <cell r="W862" t="str">
            <v>麻醉科</v>
          </cell>
          <cell r="X862" t="str">
            <v>规培研究生</v>
          </cell>
        </row>
        <row r="863">
          <cell r="F863" t="str">
            <v>7AP401</v>
          </cell>
          <cell r="G863">
            <v>-20502</v>
          </cell>
          <cell r="H863" t="str">
            <v>LYL39</v>
          </cell>
          <cell r="I863">
            <v>861</v>
          </cell>
          <cell r="J863" t="str">
            <v>331024200102064385</v>
          </cell>
          <cell r="K863" t="str">
            <v>女</v>
          </cell>
          <cell r="L863">
            <v>22</v>
          </cell>
          <cell r="M863" t="str">
            <v>20010206</v>
          </cell>
        </row>
        <row r="863">
          <cell r="O863" t="str">
            <v>麻醉科</v>
          </cell>
          <cell r="P863" t="str">
            <v>麻醉科</v>
          </cell>
          <cell r="Q863" t="str">
            <v>19817593092</v>
          </cell>
          <cell r="R863">
            <v>3</v>
          </cell>
          <cell r="S863" t="str">
            <v>2023年</v>
          </cell>
          <cell r="T863" t="str">
            <v>王权光</v>
          </cell>
          <cell r="U863">
            <v>6607</v>
          </cell>
          <cell r="V863">
            <v>13736935500</v>
          </cell>
          <cell r="W863" t="str">
            <v>麻醉科</v>
          </cell>
          <cell r="X863" t="str">
            <v>规培研究生</v>
          </cell>
        </row>
        <row r="864">
          <cell r="F864" t="str">
            <v>7AP402</v>
          </cell>
          <cell r="G864">
            <v>-20503</v>
          </cell>
          <cell r="H864" t="str">
            <v>LCF7</v>
          </cell>
          <cell r="I864">
            <v>862</v>
          </cell>
          <cell r="J864" t="str">
            <v>330226200006175600</v>
          </cell>
          <cell r="K864" t="str">
            <v>女</v>
          </cell>
          <cell r="L864">
            <v>23</v>
          </cell>
          <cell r="M864" t="str">
            <v>20000617</v>
          </cell>
        </row>
        <row r="864">
          <cell r="O864" t="str">
            <v>麻醉科</v>
          </cell>
          <cell r="P864" t="str">
            <v>麻醉科</v>
          </cell>
          <cell r="Q864" t="str">
            <v>17366690657</v>
          </cell>
          <cell r="R864">
            <v>3</v>
          </cell>
          <cell r="S864" t="str">
            <v>2023年</v>
          </cell>
          <cell r="T864" t="str">
            <v>陈鸿飞</v>
          </cell>
          <cell r="U864">
            <v>8206</v>
          </cell>
          <cell r="V864">
            <v>13695802515</v>
          </cell>
          <cell r="W864" t="str">
            <v>麻醉科</v>
          </cell>
          <cell r="X864" t="str">
            <v>规培研究生</v>
          </cell>
        </row>
        <row r="865">
          <cell r="F865" t="str">
            <v>7AP403</v>
          </cell>
          <cell r="G865">
            <v>-20504</v>
          </cell>
          <cell r="H865" t="str">
            <v>LSS53</v>
          </cell>
          <cell r="I865">
            <v>864</v>
          </cell>
          <cell r="J865" t="str">
            <v>341323200007131529</v>
          </cell>
          <cell r="K865" t="str">
            <v>女</v>
          </cell>
          <cell r="L865">
            <v>23</v>
          </cell>
          <cell r="M865" t="str">
            <v>20000713</v>
          </cell>
        </row>
        <row r="865">
          <cell r="O865" t="str">
            <v>麻醉科</v>
          </cell>
          <cell r="P865" t="str">
            <v>麻醉科</v>
          </cell>
          <cell r="Q865" t="str">
            <v>19858304356</v>
          </cell>
          <cell r="R865">
            <v>3</v>
          </cell>
          <cell r="S865" t="str">
            <v>2023年</v>
          </cell>
          <cell r="T865" t="str">
            <v>王均炉</v>
          </cell>
          <cell r="U865">
            <v>18938</v>
          </cell>
          <cell r="V865">
            <v>13806689854</v>
          </cell>
          <cell r="W865" t="str">
            <v>麻醉科</v>
          </cell>
          <cell r="X865" t="str">
            <v>规培研究生</v>
          </cell>
        </row>
        <row r="866">
          <cell r="F866" t="str">
            <v>7AP405</v>
          </cell>
          <cell r="G866">
            <v>-20506</v>
          </cell>
          <cell r="H866" t="str">
            <v>WX31</v>
          </cell>
          <cell r="I866">
            <v>866</v>
          </cell>
          <cell r="J866" t="str">
            <v>430124200101163312</v>
          </cell>
          <cell r="K866" t="str">
            <v>男</v>
          </cell>
          <cell r="L866">
            <v>22</v>
          </cell>
          <cell r="M866" t="str">
            <v>20010116</v>
          </cell>
        </row>
        <row r="866">
          <cell r="O866" t="str">
            <v>麻醉科</v>
          </cell>
          <cell r="P866" t="str">
            <v>麻醉科</v>
          </cell>
          <cell r="Q866" t="str">
            <v>15084790818</v>
          </cell>
          <cell r="R866">
            <v>3</v>
          </cell>
          <cell r="S866" t="str">
            <v>2023年</v>
          </cell>
          <cell r="T866" t="str">
            <v>熊响清</v>
          </cell>
          <cell r="U866">
            <v>1326</v>
          </cell>
          <cell r="V866">
            <v>13906631675</v>
          </cell>
          <cell r="W866" t="str">
            <v>麻醉科</v>
          </cell>
          <cell r="X866" t="str">
            <v>规培研究生</v>
          </cell>
        </row>
        <row r="867">
          <cell r="F867" t="str">
            <v>7AP406</v>
          </cell>
          <cell r="G867">
            <v>-20507</v>
          </cell>
          <cell r="H867" t="str">
            <v>YYL17</v>
          </cell>
          <cell r="I867">
            <v>868</v>
          </cell>
          <cell r="J867" t="str">
            <v>330681199910280346</v>
          </cell>
          <cell r="K867" t="str">
            <v>女</v>
          </cell>
          <cell r="L867">
            <v>24</v>
          </cell>
          <cell r="M867" t="str">
            <v>19991028</v>
          </cell>
        </row>
        <row r="867">
          <cell r="O867" t="str">
            <v>麻醉科</v>
          </cell>
          <cell r="P867" t="str">
            <v>麻醉科</v>
          </cell>
          <cell r="Q867" t="str">
            <v>18067796130</v>
          </cell>
          <cell r="R867">
            <v>3</v>
          </cell>
          <cell r="S867" t="str">
            <v>2023年</v>
          </cell>
          <cell r="T867" t="str">
            <v>汪炜健</v>
          </cell>
          <cell r="U867">
            <v>19224</v>
          </cell>
          <cell r="V867">
            <v>13806683232</v>
          </cell>
          <cell r="W867" t="str">
            <v>麻醉科</v>
          </cell>
          <cell r="X867" t="str">
            <v>规培研究生</v>
          </cell>
        </row>
        <row r="868">
          <cell r="F868" t="str">
            <v>7AP407</v>
          </cell>
          <cell r="G868">
            <v>-20508</v>
          </cell>
          <cell r="H868" t="str">
            <v>ZY149</v>
          </cell>
          <cell r="I868">
            <v>869</v>
          </cell>
          <cell r="J868" t="str">
            <v>330183200012070022</v>
          </cell>
          <cell r="K868" t="str">
            <v>女</v>
          </cell>
          <cell r="L868">
            <v>23</v>
          </cell>
          <cell r="M868" t="str">
            <v>20001207</v>
          </cell>
        </row>
        <row r="868">
          <cell r="O868" t="str">
            <v>麻醉科</v>
          </cell>
          <cell r="P868" t="str">
            <v>麻醉科</v>
          </cell>
          <cell r="Q868" t="str">
            <v>18258289218</v>
          </cell>
          <cell r="R868">
            <v>3</v>
          </cell>
          <cell r="S868" t="str">
            <v>2023年</v>
          </cell>
          <cell r="T868" t="str">
            <v>王均炉</v>
          </cell>
          <cell r="U868">
            <v>18938</v>
          </cell>
          <cell r="V868">
            <v>13806689854</v>
          </cell>
          <cell r="W868" t="str">
            <v>麻醉科</v>
          </cell>
          <cell r="X868" t="str">
            <v>规培研究生</v>
          </cell>
        </row>
        <row r="869">
          <cell r="F869" t="str">
            <v>7AP396</v>
          </cell>
          <cell r="G869">
            <v>-20497</v>
          </cell>
          <cell r="H869" t="str">
            <v>DY5</v>
          </cell>
          <cell r="I869">
            <v>844</v>
          </cell>
          <cell r="J869" t="str">
            <v>330326199811160014</v>
          </cell>
          <cell r="K869" t="str">
            <v>男</v>
          </cell>
          <cell r="L869">
            <v>25</v>
          </cell>
          <cell r="M869" t="str">
            <v>19981116</v>
          </cell>
        </row>
        <row r="869">
          <cell r="O869" t="str">
            <v>麻醉科</v>
          </cell>
          <cell r="P869" t="str">
            <v>麻醉科</v>
          </cell>
          <cell r="Q869" t="str">
            <v>19957791628</v>
          </cell>
          <cell r="R869">
            <v>3</v>
          </cell>
          <cell r="S869" t="str">
            <v>2023年</v>
          </cell>
          <cell r="T869" t="str">
            <v>耿武军</v>
          </cell>
          <cell r="U869">
            <v>1567</v>
          </cell>
          <cell r="V869">
            <v>13587430257</v>
          </cell>
          <cell r="W869" t="str">
            <v>学科规划与科技处</v>
          </cell>
          <cell r="X869" t="str">
            <v>规培研究生</v>
          </cell>
        </row>
        <row r="870">
          <cell r="F870" t="str">
            <v>7AP400</v>
          </cell>
          <cell r="G870">
            <v>-20501</v>
          </cell>
          <cell r="H870" t="str">
            <v>LZL10</v>
          </cell>
          <cell r="I870">
            <v>859</v>
          </cell>
          <cell r="J870" t="str">
            <v>511521199807292691</v>
          </cell>
          <cell r="K870" t="str">
            <v>男</v>
          </cell>
          <cell r="L870">
            <v>25</v>
          </cell>
          <cell r="M870" t="str">
            <v>19980729</v>
          </cell>
        </row>
        <row r="870">
          <cell r="O870" t="str">
            <v>麻醉科</v>
          </cell>
          <cell r="P870" t="str">
            <v>麻醉科</v>
          </cell>
          <cell r="Q870" t="str">
            <v>13408215837</v>
          </cell>
          <cell r="R870">
            <v>3</v>
          </cell>
          <cell r="S870" t="str">
            <v>2023年</v>
          </cell>
          <cell r="T870" t="str">
            <v>耿武军</v>
          </cell>
          <cell r="U870">
            <v>1567</v>
          </cell>
          <cell r="V870">
            <v>13587430257</v>
          </cell>
          <cell r="W870" t="str">
            <v>学科规划与科技处</v>
          </cell>
          <cell r="X870" t="str">
            <v>规培研究生</v>
          </cell>
        </row>
        <row r="871">
          <cell r="F871" t="str">
            <v>7AP404</v>
          </cell>
          <cell r="G871">
            <v>-20505</v>
          </cell>
          <cell r="H871" t="str">
            <v>WCY26</v>
          </cell>
          <cell r="I871">
            <v>865</v>
          </cell>
          <cell r="J871" t="str">
            <v>43132120010618334X</v>
          </cell>
          <cell r="K871" t="str">
            <v>女</v>
          </cell>
          <cell r="L871">
            <v>22</v>
          </cell>
          <cell r="M871" t="str">
            <v>20010618</v>
          </cell>
        </row>
        <row r="871">
          <cell r="O871" t="str">
            <v>麻醉科</v>
          </cell>
          <cell r="P871" t="str">
            <v>麻醉科</v>
          </cell>
          <cell r="Q871" t="str">
            <v>17363808754</v>
          </cell>
          <cell r="R871">
            <v>3</v>
          </cell>
          <cell r="S871" t="str">
            <v>2023年</v>
          </cell>
          <cell r="T871" t="str">
            <v>耿武军</v>
          </cell>
          <cell r="U871">
            <v>1567</v>
          </cell>
          <cell r="V871">
            <v>13587430257</v>
          </cell>
          <cell r="W871" t="str">
            <v>学科规划与科技处</v>
          </cell>
          <cell r="X871" t="str">
            <v>规培研究生</v>
          </cell>
        </row>
        <row r="872">
          <cell r="F872" t="str">
            <v>7AP408</v>
          </cell>
          <cell r="G872">
            <v>-20509</v>
          </cell>
          <cell r="H872">
            <v>0</v>
          </cell>
          <cell r="I872">
            <v>873</v>
          </cell>
          <cell r="J872" t="str">
            <v>511381199906120022</v>
          </cell>
          <cell r="K872" t="str">
            <v>女</v>
          </cell>
          <cell r="L872">
            <v>24</v>
          </cell>
          <cell r="M872" t="str">
            <v>19990612</v>
          </cell>
        </row>
        <row r="872">
          <cell r="O872" t="str">
            <v>麻醉科</v>
          </cell>
          <cell r="P872" t="str">
            <v>麻醉科</v>
          </cell>
          <cell r="Q872" t="str">
            <v>15328888611</v>
          </cell>
          <cell r="R872">
            <v>3</v>
          </cell>
          <cell r="S872" t="str">
            <v>2023年</v>
          </cell>
          <cell r="T872" t="str">
            <v>耿武军</v>
          </cell>
          <cell r="U872">
            <v>1567</v>
          </cell>
          <cell r="V872">
            <v>13587430257</v>
          </cell>
          <cell r="W872" t="str">
            <v>学科规划与科技处</v>
          </cell>
          <cell r="X872" t="str">
            <v>规培研究生</v>
          </cell>
        </row>
        <row r="873">
          <cell r="F873" t="str">
            <v>7AP053</v>
          </cell>
          <cell r="G873">
            <v>-20154</v>
          </cell>
          <cell r="H873" t="str">
            <v>LSN3</v>
          </cell>
          <cell r="I873" t="str">
            <v>y746</v>
          </cell>
          <cell r="J873" t="str">
            <v>33032620000915072X</v>
          </cell>
          <cell r="K873" t="str">
            <v>女</v>
          </cell>
          <cell r="L873">
            <v>23</v>
          </cell>
          <cell r="M873" t="str">
            <v>20000915</v>
          </cell>
        </row>
        <row r="873">
          <cell r="O873" t="str">
            <v>内科</v>
          </cell>
          <cell r="P873" t="str">
            <v>内科</v>
          </cell>
          <cell r="Q873" t="str">
            <v>13506770622</v>
          </cell>
          <cell r="R873">
            <v>3</v>
          </cell>
          <cell r="S873" t="str">
            <v>2023年</v>
          </cell>
          <cell r="T873" t="str">
            <v>黄晓颖</v>
          </cell>
          <cell r="U873">
            <v>1566</v>
          </cell>
          <cell r="V873">
            <v>13819711719</v>
          </cell>
          <cell r="W873" t="str">
            <v>党政综合办公室</v>
          </cell>
          <cell r="X873" t="str">
            <v>规培研究生</v>
          </cell>
        </row>
        <row r="874">
          <cell r="F874" t="str">
            <v>7AP220</v>
          </cell>
          <cell r="G874">
            <v>-20321</v>
          </cell>
          <cell r="H874" t="str">
            <v>GPY</v>
          </cell>
          <cell r="I874">
            <v>374</v>
          </cell>
          <cell r="J874" t="str">
            <v>430482200011155589</v>
          </cell>
          <cell r="K874" t="str">
            <v>女</v>
          </cell>
          <cell r="L874">
            <v>23</v>
          </cell>
          <cell r="M874" t="str">
            <v>20001115</v>
          </cell>
        </row>
        <row r="874">
          <cell r="O874" t="str">
            <v>内科</v>
          </cell>
          <cell r="P874" t="str">
            <v>内科</v>
          </cell>
          <cell r="Q874" t="str">
            <v>18274782545</v>
          </cell>
          <cell r="R874">
            <v>3</v>
          </cell>
          <cell r="S874" t="str">
            <v>2023年</v>
          </cell>
          <cell r="T874" t="str">
            <v>夏景林</v>
          </cell>
          <cell r="U874">
            <v>14153</v>
          </cell>
          <cell r="V874">
            <v>19822887789</v>
          </cell>
          <cell r="W874" t="str">
            <v>党政综合办公室</v>
          </cell>
          <cell r="X874" t="str">
            <v>规培研究生</v>
          </cell>
        </row>
        <row r="875">
          <cell r="F875" t="str">
            <v>7AP234</v>
          </cell>
          <cell r="G875">
            <v>-20335</v>
          </cell>
          <cell r="H875" t="str">
            <v>LTY3</v>
          </cell>
          <cell r="I875">
            <v>397</v>
          </cell>
          <cell r="J875" t="str">
            <v>330802200008243218</v>
          </cell>
          <cell r="K875" t="str">
            <v>男</v>
          </cell>
          <cell r="L875">
            <v>23</v>
          </cell>
          <cell r="M875" t="str">
            <v>20000824</v>
          </cell>
        </row>
        <row r="875">
          <cell r="O875" t="str">
            <v>内科</v>
          </cell>
          <cell r="P875" t="str">
            <v>内科</v>
          </cell>
          <cell r="Q875" t="str">
            <v>13325879208</v>
          </cell>
          <cell r="R875">
            <v>3</v>
          </cell>
          <cell r="S875" t="str">
            <v>2023年</v>
          </cell>
          <cell r="T875" t="str">
            <v>陈成水</v>
          </cell>
          <cell r="U875">
            <v>68901</v>
          </cell>
          <cell r="V875">
            <v>13968846798</v>
          </cell>
          <cell r="W875" t="str">
            <v>党政综合办公室</v>
          </cell>
          <cell r="X875" t="str">
            <v>规培研究生</v>
          </cell>
        </row>
        <row r="876">
          <cell r="F876" t="str">
            <v>7AP246</v>
          </cell>
          <cell r="G876">
            <v>-20347</v>
          </cell>
          <cell r="H876" t="str">
            <v>SJR1</v>
          </cell>
          <cell r="I876">
            <v>415</v>
          </cell>
          <cell r="J876" t="str">
            <v>330302200007072026</v>
          </cell>
          <cell r="K876" t="str">
            <v>女</v>
          </cell>
          <cell r="L876">
            <v>23</v>
          </cell>
          <cell r="M876" t="str">
            <v>20000707</v>
          </cell>
        </row>
        <row r="876">
          <cell r="O876" t="str">
            <v>内科</v>
          </cell>
          <cell r="P876" t="str">
            <v>内科</v>
          </cell>
          <cell r="Q876" t="str">
            <v>13587605901</v>
          </cell>
          <cell r="R876">
            <v>3</v>
          </cell>
          <cell r="S876" t="str">
            <v>2023年</v>
          </cell>
          <cell r="T876" t="str">
            <v>陈成水</v>
          </cell>
          <cell r="U876">
            <v>68901</v>
          </cell>
          <cell r="V876">
            <v>13968846798</v>
          </cell>
          <cell r="W876" t="str">
            <v>党政综合办公室</v>
          </cell>
          <cell r="X876" t="str">
            <v>规培研究生</v>
          </cell>
        </row>
        <row r="877">
          <cell r="F877" t="str">
            <v>7AP248</v>
          </cell>
          <cell r="G877">
            <v>-20349</v>
          </cell>
          <cell r="H877" t="str">
            <v>SLM1</v>
          </cell>
          <cell r="I877">
            <v>417</v>
          </cell>
          <cell r="J877" t="str">
            <v>330381200007141824</v>
          </cell>
          <cell r="K877" t="str">
            <v>女</v>
          </cell>
          <cell r="L877">
            <v>23</v>
          </cell>
          <cell r="M877" t="str">
            <v>20000714</v>
          </cell>
        </row>
        <row r="877">
          <cell r="O877" t="str">
            <v>内科</v>
          </cell>
          <cell r="P877" t="str">
            <v>内科</v>
          </cell>
          <cell r="Q877" t="str">
            <v>15088988716</v>
          </cell>
          <cell r="R877">
            <v>3</v>
          </cell>
          <cell r="S877" t="str">
            <v>2023年</v>
          </cell>
          <cell r="T877" t="str">
            <v>陈成水</v>
          </cell>
          <cell r="U877">
            <v>68901</v>
          </cell>
          <cell r="V877">
            <v>13968846798</v>
          </cell>
          <cell r="W877" t="str">
            <v>党政综合办公室</v>
          </cell>
          <cell r="X877" t="str">
            <v>规培研究生</v>
          </cell>
        </row>
        <row r="878">
          <cell r="F878" t="str">
            <v>7AP252</v>
          </cell>
          <cell r="G878">
            <v>-20353</v>
          </cell>
          <cell r="H878" t="str">
            <v>WQR3</v>
          </cell>
          <cell r="I878">
            <v>427</v>
          </cell>
          <cell r="J878" t="str">
            <v>612401200008162785</v>
          </cell>
          <cell r="K878" t="str">
            <v>女</v>
          </cell>
          <cell r="L878">
            <v>23</v>
          </cell>
          <cell r="M878" t="str">
            <v>20000816</v>
          </cell>
        </row>
        <row r="878">
          <cell r="O878" t="str">
            <v>内科</v>
          </cell>
          <cell r="P878" t="str">
            <v>内科</v>
          </cell>
          <cell r="Q878" t="str">
            <v>13819145161</v>
          </cell>
          <cell r="R878">
            <v>3</v>
          </cell>
          <cell r="S878" t="str">
            <v>2023年</v>
          </cell>
          <cell r="T878" t="str">
            <v>吴高俊</v>
          </cell>
          <cell r="U878">
            <v>19348</v>
          </cell>
          <cell r="V878">
            <v>13758715199</v>
          </cell>
          <cell r="W878" t="str">
            <v>党政综合办公室</v>
          </cell>
          <cell r="X878" t="str">
            <v>规培研究生</v>
          </cell>
        </row>
        <row r="879">
          <cell r="F879" t="str">
            <v>7AP257</v>
          </cell>
          <cell r="G879">
            <v>-20358</v>
          </cell>
          <cell r="H879" t="str">
            <v>WJ53</v>
          </cell>
          <cell r="I879">
            <v>438</v>
          </cell>
          <cell r="J879" t="str">
            <v>330382200008277949</v>
          </cell>
          <cell r="K879" t="str">
            <v>女</v>
          </cell>
          <cell r="L879">
            <v>23</v>
          </cell>
          <cell r="M879" t="str">
            <v>20000827</v>
          </cell>
        </row>
        <row r="879">
          <cell r="O879" t="str">
            <v>内科</v>
          </cell>
          <cell r="P879" t="str">
            <v>内科</v>
          </cell>
          <cell r="Q879">
            <v>19817580982</v>
          </cell>
          <cell r="R879">
            <v>3</v>
          </cell>
          <cell r="S879" t="str">
            <v>2023年</v>
          </cell>
          <cell r="T879" t="str">
            <v>黄晓颖</v>
          </cell>
          <cell r="U879">
            <v>1566</v>
          </cell>
          <cell r="V879">
            <v>13819711719</v>
          </cell>
          <cell r="W879" t="str">
            <v>党政综合办公室</v>
          </cell>
          <cell r="X879" t="str">
            <v>规培研究生</v>
          </cell>
        </row>
        <row r="880">
          <cell r="F880" t="str">
            <v>7AP263</v>
          </cell>
          <cell r="G880">
            <v>-20364</v>
          </cell>
          <cell r="H880" t="str">
            <v>YHY14</v>
          </cell>
          <cell r="I880">
            <v>447</v>
          </cell>
          <cell r="J880" t="str">
            <v>330782200005090646</v>
          </cell>
          <cell r="K880" t="str">
            <v>女</v>
          </cell>
          <cell r="L880">
            <v>23</v>
          </cell>
          <cell r="M880" t="str">
            <v>20000509</v>
          </cell>
        </row>
        <row r="880">
          <cell r="O880" t="str">
            <v>内科</v>
          </cell>
          <cell r="P880" t="str">
            <v>内科</v>
          </cell>
          <cell r="Q880" t="str">
            <v>13957912891</v>
          </cell>
          <cell r="R880">
            <v>3</v>
          </cell>
          <cell r="S880" t="str">
            <v>2023年</v>
          </cell>
          <cell r="T880" t="str">
            <v>陈成水</v>
          </cell>
          <cell r="U880">
            <v>68901</v>
          </cell>
          <cell r="V880">
            <v>13968846798</v>
          </cell>
          <cell r="W880" t="str">
            <v>党政综合办公室</v>
          </cell>
          <cell r="X880" t="str">
            <v>规培研究生</v>
          </cell>
        </row>
        <row r="881">
          <cell r="F881" t="str">
            <v>7AP266</v>
          </cell>
          <cell r="G881">
            <v>-20367</v>
          </cell>
          <cell r="H881" t="str">
            <v>ZXX57</v>
          </cell>
          <cell r="I881">
            <v>452</v>
          </cell>
          <cell r="J881" t="str">
            <v>330682200003131226</v>
          </cell>
          <cell r="K881" t="str">
            <v>女</v>
          </cell>
          <cell r="L881">
            <v>23</v>
          </cell>
          <cell r="M881" t="str">
            <v>20000313</v>
          </cell>
        </row>
        <row r="881">
          <cell r="O881" t="str">
            <v>内科</v>
          </cell>
          <cell r="P881" t="str">
            <v>内科</v>
          </cell>
          <cell r="Q881" t="str">
            <v>19858186256</v>
          </cell>
          <cell r="R881">
            <v>3</v>
          </cell>
          <cell r="S881" t="str">
            <v>2023年</v>
          </cell>
          <cell r="T881" t="str">
            <v>黄晓颖</v>
          </cell>
          <cell r="U881">
            <v>1566</v>
          </cell>
          <cell r="V881">
            <v>13819711719</v>
          </cell>
          <cell r="W881" t="str">
            <v>党政综合办公室</v>
          </cell>
          <cell r="X881" t="str">
            <v>规培研究生</v>
          </cell>
        </row>
        <row r="882">
          <cell r="F882" t="str">
            <v>7AP267</v>
          </cell>
          <cell r="G882">
            <v>-20368</v>
          </cell>
          <cell r="H882" t="str">
            <v>ZZJ15</v>
          </cell>
          <cell r="I882">
            <v>457</v>
          </cell>
          <cell r="J882" t="str">
            <v>361121199809090524</v>
          </cell>
          <cell r="K882" t="str">
            <v>女</v>
          </cell>
          <cell r="L882">
            <v>25</v>
          </cell>
          <cell r="M882" t="str">
            <v>19980909</v>
          </cell>
        </row>
        <row r="882">
          <cell r="O882" t="str">
            <v>内科</v>
          </cell>
          <cell r="P882" t="str">
            <v>内科</v>
          </cell>
          <cell r="Q882" t="str">
            <v>19979359934</v>
          </cell>
          <cell r="R882">
            <v>3</v>
          </cell>
          <cell r="S882" t="str">
            <v>2023年</v>
          </cell>
          <cell r="T882" t="str">
            <v>夏景林</v>
          </cell>
          <cell r="U882">
            <v>14153</v>
          </cell>
          <cell r="V882">
            <v>19822887789</v>
          </cell>
          <cell r="W882" t="str">
            <v>党政综合办公室</v>
          </cell>
          <cell r="X882" t="str">
            <v>规培研究生</v>
          </cell>
        </row>
        <row r="883">
          <cell r="F883" t="str">
            <v>7AP273</v>
          </cell>
          <cell r="G883">
            <v>-20374</v>
          </cell>
          <cell r="H883" t="str">
            <v>ZYJ33</v>
          </cell>
          <cell r="I883">
            <v>465</v>
          </cell>
          <cell r="J883" t="str">
            <v>330304199911290344</v>
          </cell>
          <cell r="K883" t="str">
            <v>女</v>
          </cell>
          <cell r="L883">
            <v>24</v>
          </cell>
          <cell r="M883" t="str">
            <v>19991129</v>
          </cell>
        </row>
        <row r="883">
          <cell r="O883" t="str">
            <v>内科</v>
          </cell>
          <cell r="P883" t="str">
            <v>内科</v>
          </cell>
          <cell r="Q883">
            <v>15868710047</v>
          </cell>
          <cell r="R883">
            <v>3</v>
          </cell>
          <cell r="S883" t="str">
            <v>2023年</v>
          </cell>
          <cell r="T883" t="str">
            <v>黄晓颖</v>
          </cell>
          <cell r="U883">
            <v>1566</v>
          </cell>
          <cell r="V883">
            <v>13819711719</v>
          </cell>
          <cell r="W883" t="str">
            <v>党政综合办公室</v>
          </cell>
          <cell r="X883" t="str">
            <v>规培研究生</v>
          </cell>
        </row>
        <row r="884">
          <cell r="F884" t="str">
            <v>7AP221</v>
          </cell>
          <cell r="G884">
            <v>-20322</v>
          </cell>
          <cell r="H884" t="str">
            <v>GZY2</v>
          </cell>
          <cell r="I884">
            <v>375</v>
          </cell>
          <cell r="J884" t="str">
            <v>331081199912219408</v>
          </cell>
          <cell r="K884" t="str">
            <v>女</v>
          </cell>
          <cell r="L884">
            <v>24</v>
          </cell>
          <cell r="M884" t="str">
            <v>19991221</v>
          </cell>
        </row>
        <row r="884">
          <cell r="O884" t="str">
            <v>内科</v>
          </cell>
          <cell r="P884" t="str">
            <v>内科</v>
          </cell>
          <cell r="Q884" t="str">
            <v>13586199429</v>
          </cell>
          <cell r="R884">
            <v>3</v>
          </cell>
          <cell r="S884" t="str">
            <v>2023年</v>
          </cell>
          <cell r="T884" t="str">
            <v>夏晓茹</v>
          </cell>
          <cell r="U884">
            <v>5652</v>
          </cell>
          <cell r="V884">
            <v>13868311216</v>
          </cell>
          <cell r="W884" t="str">
            <v>风湿免疫科</v>
          </cell>
          <cell r="X884" t="str">
            <v>规培研究生</v>
          </cell>
        </row>
        <row r="885">
          <cell r="F885" t="str">
            <v>7AP268</v>
          </cell>
          <cell r="G885">
            <v>-20369</v>
          </cell>
          <cell r="H885" t="str">
            <v>ZMY23</v>
          </cell>
          <cell r="I885">
            <v>458</v>
          </cell>
          <cell r="J885" t="str">
            <v>330327200006290029</v>
          </cell>
          <cell r="K885" t="str">
            <v>女</v>
          </cell>
          <cell r="L885">
            <v>23</v>
          </cell>
          <cell r="M885" t="str">
            <v>20000629</v>
          </cell>
        </row>
        <row r="885">
          <cell r="O885" t="str">
            <v>内科</v>
          </cell>
          <cell r="P885" t="str">
            <v>内科</v>
          </cell>
          <cell r="Q885" t="str">
            <v>13326196178</v>
          </cell>
          <cell r="R885">
            <v>3</v>
          </cell>
          <cell r="S885" t="str">
            <v>2023年</v>
          </cell>
          <cell r="T885" t="str">
            <v>孙莉</v>
          </cell>
          <cell r="U885">
            <v>19722</v>
          </cell>
          <cell r="V885">
            <v>13777750055</v>
          </cell>
          <cell r="W885" t="str">
            <v>风湿免疫科</v>
          </cell>
          <cell r="X885" t="str">
            <v>规培研究生</v>
          </cell>
        </row>
        <row r="886">
          <cell r="F886" t="str">
            <v>7AP210</v>
          </cell>
          <cell r="G886">
            <v>-20311</v>
          </cell>
          <cell r="H886" t="str">
            <v>CYY59</v>
          </cell>
          <cell r="I886">
            <v>358</v>
          </cell>
          <cell r="J886" t="str">
            <v>330621199812292662</v>
          </cell>
          <cell r="K886" t="str">
            <v>女</v>
          </cell>
          <cell r="L886">
            <v>25</v>
          </cell>
          <cell r="M886" t="str">
            <v>19981229</v>
          </cell>
        </row>
        <row r="886">
          <cell r="O886" t="str">
            <v>内科</v>
          </cell>
          <cell r="P886" t="str">
            <v>内科</v>
          </cell>
          <cell r="Q886" t="str">
            <v>13867552770</v>
          </cell>
          <cell r="R886">
            <v>3</v>
          </cell>
          <cell r="S886" t="str">
            <v>2023年</v>
          </cell>
          <cell r="T886" t="str">
            <v>郑明华</v>
          </cell>
          <cell r="U886">
            <v>2663</v>
          </cell>
          <cell r="V886">
            <v>13967781644</v>
          </cell>
          <cell r="W886" t="str">
            <v>感染科</v>
          </cell>
          <cell r="X886" t="str">
            <v>规培研究生</v>
          </cell>
        </row>
        <row r="887">
          <cell r="F887" t="str">
            <v>7AP213</v>
          </cell>
          <cell r="G887">
            <v>-20314</v>
          </cell>
          <cell r="H887" t="str">
            <v>CX46</v>
          </cell>
          <cell r="I887">
            <v>362</v>
          </cell>
          <cell r="J887" t="str">
            <v>330326200003134323</v>
          </cell>
          <cell r="K887" t="str">
            <v>女</v>
          </cell>
          <cell r="L887">
            <v>23</v>
          </cell>
          <cell r="M887" t="str">
            <v>20000313</v>
          </cell>
        </row>
        <row r="887">
          <cell r="O887" t="str">
            <v>内科</v>
          </cell>
          <cell r="P887" t="str">
            <v>内科</v>
          </cell>
          <cell r="Q887" t="str">
            <v>19858193973</v>
          </cell>
          <cell r="R887">
            <v>3</v>
          </cell>
          <cell r="S887" t="str">
            <v>2023年</v>
          </cell>
          <cell r="T887" t="str">
            <v>陈永平</v>
          </cell>
          <cell r="U887">
            <v>68201</v>
          </cell>
          <cell r="V887">
            <v>13505777281</v>
          </cell>
          <cell r="W887" t="str">
            <v>感染科</v>
          </cell>
          <cell r="X887" t="str">
            <v>规培研究生</v>
          </cell>
        </row>
        <row r="888">
          <cell r="F888" t="str">
            <v>7AP223</v>
          </cell>
          <cell r="G888">
            <v>-20324</v>
          </cell>
          <cell r="H888" t="str">
            <v>HCX13</v>
          </cell>
          <cell r="I888">
            <v>380</v>
          </cell>
          <cell r="J888" t="str">
            <v>330481200004080021</v>
          </cell>
          <cell r="K888" t="str">
            <v>女</v>
          </cell>
          <cell r="L888">
            <v>23</v>
          </cell>
          <cell r="M888" t="str">
            <v>20000408</v>
          </cell>
        </row>
        <row r="888">
          <cell r="O888" t="str">
            <v>内科</v>
          </cell>
          <cell r="P888" t="str">
            <v>内科</v>
          </cell>
          <cell r="Q888" t="str">
            <v>17857309377</v>
          </cell>
          <cell r="R888">
            <v>3</v>
          </cell>
          <cell r="S888" t="str">
            <v>2023年</v>
          </cell>
          <cell r="T888" t="str">
            <v>郑明华</v>
          </cell>
          <cell r="U888">
            <v>2663</v>
          </cell>
          <cell r="V888">
            <v>13967781644</v>
          </cell>
          <cell r="W888" t="str">
            <v>感染科</v>
          </cell>
          <cell r="X888" t="str">
            <v>规培研究生</v>
          </cell>
        </row>
        <row r="889">
          <cell r="F889" t="str">
            <v>7AP225</v>
          </cell>
          <cell r="G889">
            <v>-20326</v>
          </cell>
          <cell r="H889" t="str">
            <v>HSY24</v>
          </cell>
          <cell r="I889">
            <v>382</v>
          </cell>
          <cell r="J889" t="str">
            <v>330521199910201749</v>
          </cell>
          <cell r="K889" t="str">
            <v>女</v>
          </cell>
          <cell r="L889">
            <v>24</v>
          </cell>
          <cell r="M889" t="str">
            <v>19991020</v>
          </cell>
        </row>
        <row r="889">
          <cell r="O889" t="str">
            <v>内科</v>
          </cell>
          <cell r="P889" t="str">
            <v>内科</v>
          </cell>
          <cell r="Q889" t="str">
            <v>13957757390</v>
          </cell>
          <cell r="R889">
            <v>3</v>
          </cell>
          <cell r="S889" t="str">
            <v>2023年</v>
          </cell>
          <cell r="T889" t="str">
            <v>郑明华</v>
          </cell>
          <cell r="U889">
            <v>2663</v>
          </cell>
          <cell r="V889">
            <v>13967781644</v>
          </cell>
          <cell r="W889" t="str">
            <v>感染科</v>
          </cell>
          <cell r="X889" t="str">
            <v>规培研究生</v>
          </cell>
        </row>
        <row r="890">
          <cell r="F890" t="str">
            <v>7AP231</v>
          </cell>
          <cell r="G890">
            <v>-20332</v>
          </cell>
          <cell r="H890" t="str">
            <v>LJB1</v>
          </cell>
          <cell r="I890" t="str">
            <v>Y528</v>
          </cell>
          <cell r="J890" t="str">
            <v>330324200004100392</v>
          </cell>
          <cell r="K890" t="str">
            <v>男</v>
          </cell>
          <cell r="L890">
            <v>23</v>
          </cell>
          <cell r="M890" t="str">
            <v>20000410</v>
          </cell>
        </row>
        <row r="890">
          <cell r="O890" t="str">
            <v>内科</v>
          </cell>
          <cell r="P890" t="str">
            <v>内科</v>
          </cell>
          <cell r="Q890" t="str">
            <v>13676491328</v>
          </cell>
          <cell r="R890">
            <v>3</v>
          </cell>
          <cell r="S890" t="str">
            <v>2023年</v>
          </cell>
          <cell r="T890" t="str">
            <v>陈永平</v>
          </cell>
          <cell r="U890">
            <v>68201</v>
          </cell>
          <cell r="V890">
            <v>13505777281</v>
          </cell>
          <cell r="W890" t="str">
            <v>感染科</v>
          </cell>
          <cell r="X890" t="str">
            <v>规培研究生</v>
          </cell>
        </row>
        <row r="891">
          <cell r="F891" t="str">
            <v>7AP235</v>
          </cell>
          <cell r="G891">
            <v>-20336</v>
          </cell>
          <cell r="H891" t="str">
            <v>LCY36</v>
          </cell>
          <cell r="I891">
            <v>398</v>
          </cell>
          <cell r="J891" t="str">
            <v>331023199901125322</v>
          </cell>
          <cell r="K891" t="str">
            <v>女</v>
          </cell>
          <cell r="L891">
            <v>24</v>
          </cell>
          <cell r="M891" t="str">
            <v>19990112</v>
          </cell>
        </row>
        <row r="891">
          <cell r="O891" t="str">
            <v>内科</v>
          </cell>
          <cell r="P891" t="str">
            <v>内科</v>
          </cell>
          <cell r="Q891" t="str">
            <v>13736320012</v>
          </cell>
          <cell r="R891">
            <v>3</v>
          </cell>
          <cell r="S891" t="str">
            <v>2023年</v>
          </cell>
          <cell r="T891" t="str">
            <v>卢明芹</v>
          </cell>
          <cell r="U891">
            <v>19302</v>
          </cell>
          <cell r="V891">
            <v>13968761155</v>
          </cell>
          <cell r="W891" t="str">
            <v>感染科</v>
          </cell>
          <cell r="X891" t="str">
            <v>规培研究生</v>
          </cell>
        </row>
        <row r="892">
          <cell r="F892" t="str">
            <v>7AP256</v>
          </cell>
          <cell r="G892">
            <v>-20357</v>
          </cell>
          <cell r="H892" t="str">
            <v>WYX32</v>
          </cell>
          <cell r="I892">
            <v>437</v>
          </cell>
          <cell r="J892" t="str">
            <v>330724199911181663</v>
          </cell>
          <cell r="K892" t="str">
            <v>女</v>
          </cell>
          <cell r="L892">
            <v>24</v>
          </cell>
          <cell r="M892" t="str">
            <v>19991118</v>
          </cell>
        </row>
        <row r="892">
          <cell r="O892" t="str">
            <v>内科</v>
          </cell>
          <cell r="P892" t="str">
            <v>内科</v>
          </cell>
          <cell r="Q892" t="str">
            <v>17857315311</v>
          </cell>
          <cell r="R892">
            <v>3</v>
          </cell>
          <cell r="S892" t="str">
            <v>2023年</v>
          </cell>
          <cell r="T892" t="str">
            <v>郑明华</v>
          </cell>
          <cell r="U892">
            <v>2663</v>
          </cell>
          <cell r="V892">
            <v>13967781644</v>
          </cell>
          <cell r="W892" t="str">
            <v>感染科</v>
          </cell>
          <cell r="X892" t="str">
            <v>规培研究生</v>
          </cell>
        </row>
        <row r="893">
          <cell r="F893" t="str">
            <v>7AP259</v>
          </cell>
          <cell r="G893">
            <v>-20360</v>
          </cell>
          <cell r="H893" t="str">
            <v>XWQ</v>
          </cell>
          <cell r="I893">
            <v>443</v>
          </cell>
          <cell r="J893" t="str">
            <v>332522199911255691</v>
          </cell>
          <cell r="K893" t="str">
            <v>男</v>
          </cell>
          <cell r="L893">
            <v>24</v>
          </cell>
          <cell r="M893" t="str">
            <v>19991125</v>
          </cell>
        </row>
        <row r="893">
          <cell r="O893" t="str">
            <v>内科</v>
          </cell>
          <cell r="P893" t="str">
            <v>内科</v>
          </cell>
          <cell r="Q893" t="str">
            <v>17815729685</v>
          </cell>
          <cell r="R893">
            <v>3</v>
          </cell>
          <cell r="S893" t="str">
            <v>2023年</v>
          </cell>
          <cell r="T893" t="str">
            <v>陈永平</v>
          </cell>
          <cell r="U893">
            <v>68201</v>
          </cell>
          <cell r="V893">
            <v>13505777281</v>
          </cell>
          <cell r="W893" t="str">
            <v>感染科</v>
          </cell>
          <cell r="X893" t="str">
            <v>规培研究生</v>
          </cell>
        </row>
        <row r="894">
          <cell r="F894" t="str">
            <v>7AP009</v>
          </cell>
          <cell r="G894">
            <v>-20110</v>
          </cell>
          <cell r="H894" t="str">
            <v>TGP</v>
          </cell>
          <cell r="I894" t="str">
            <v>y10</v>
          </cell>
          <cell r="J894" t="str">
            <v>330326200010240036</v>
          </cell>
          <cell r="K894" t="str">
            <v>男</v>
          </cell>
          <cell r="L894">
            <v>23</v>
          </cell>
          <cell r="M894" t="str">
            <v>20001024</v>
          </cell>
        </row>
        <row r="894">
          <cell r="O894" t="str">
            <v>内科</v>
          </cell>
          <cell r="P894" t="str">
            <v>内科</v>
          </cell>
          <cell r="Q894" t="str">
            <v>15167734546</v>
          </cell>
          <cell r="R894">
            <v>3</v>
          </cell>
          <cell r="S894" t="str">
            <v>2023年</v>
          </cell>
          <cell r="T894" t="str">
            <v>李玉苹</v>
          </cell>
          <cell r="U894">
            <v>18906</v>
          </cell>
          <cell r="V894">
            <v>13587600968</v>
          </cell>
          <cell r="W894" t="str">
            <v>呼吸与危重症医学科</v>
          </cell>
          <cell r="X894" t="str">
            <v>规培研究生</v>
          </cell>
        </row>
        <row r="895">
          <cell r="F895" t="str">
            <v>7AP010</v>
          </cell>
          <cell r="G895">
            <v>-20111</v>
          </cell>
          <cell r="H895" t="str">
            <v>ZLW5</v>
          </cell>
          <cell r="I895" t="str">
            <v>y12</v>
          </cell>
          <cell r="J895" t="str">
            <v>330781199911105588</v>
          </cell>
          <cell r="K895" t="str">
            <v>女</v>
          </cell>
          <cell r="L895">
            <v>24</v>
          </cell>
          <cell r="M895" t="str">
            <v>19991110</v>
          </cell>
        </row>
        <row r="895">
          <cell r="O895" t="str">
            <v>内科</v>
          </cell>
          <cell r="P895" t="str">
            <v>内科</v>
          </cell>
          <cell r="Q895">
            <v>15397329178</v>
          </cell>
          <cell r="R895">
            <v>3</v>
          </cell>
          <cell r="S895" t="str">
            <v>2023年</v>
          </cell>
          <cell r="T895" t="str">
            <v>李玉苹</v>
          </cell>
          <cell r="U895">
            <v>18906</v>
          </cell>
          <cell r="V895">
            <v>13587600968</v>
          </cell>
          <cell r="W895" t="str">
            <v>呼吸与危重症医学科</v>
          </cell>
          <cell r="X895" t="str">
            <v>规培研究生</v>
          </cell>
        </row>
        <row r="896">
          <cell r="F896" t="str">
            <v>7AP016</v>
          </cell>
          <cell r="G896">
            <v>-20117</v>
          </cell>
          <cell r="H896" t="str">
            <v>YW7</v>
          </cell>
          <cell r="I896" t="str">
            <v>y20</v>
          </cell>
          <cell r="J896" t="str">
            <v>330621200007081198</v>
          </cell>
          <cell r="K896" t="str">
            <v>男</v>
          </cell>
          <cell r="L896">
            <v>23</v>
          </cell>
          <cell r="M896" t="str">
            <v>20000708</v>
          </cell>
        </row>
        <row r="896">
          <cell r="O896" t="str">
            <v>内科</v>
          </cell>
          <cell r="P896" t="str">
            <v>内科</v>
          </cell>
          <cell r="Q896" t="str">
            <v>13757507212</v>
          </cell>
          <cell r="R896">
            <v>3</v>
          </cell>
          <cell r="S896" t="str">
            <v>2023年</v>
          </cell>
          <cell r="T896" t="str">
            <v>蔡畅</v>
          </cell>
          <cell r="U896">
            <v>5142</v>
          </cell>
          <cell r="V896">
            <v>13857721376</v>
          </cell>
          <cell r="W896" t="str">
            <v>呼吸与危重症医学科</v>
          </cell>
          <cell r="X896" t="str">
            <v>规培研究生</v>
          </cell>
        </row>
        <row r="897">
          <cell r="F897" t="str">
            <v>7AP215</v>
          </cell>
          <cell r="G897">
            <v>-20316</v>
          </cell>
          <cell r="H897" t="str">
            <v>CYX21</v>
          </cell>
          <cell r="I897">
            <v>367</v>
          </cell>
          <cell r="J897" t="str">
            <v>33108220000228187X</v>
          </cell>
          <cell r="K897" t="str">
            <v>男</v>
          </cell>
          <cell r="L897">
            <v>23</v>
          </cell>
          <cell r="M897" t="str">
            <v>20000228</v>
          </cell>
        </row>
        <row r="897">
          <cell r="O897" t="str">
            <v>内科</v>
          </cell>
          <cell r="P897" t="str">
            <v>内科</v>
          </cell>
          <cell r="Q897" t="str">
            <v>13819608867</v>
          </cell>
          <cell r="R897">
            <v>3</v>
          </cell>
          <cell r="S897" t="str">
            <v>2023年</v>
          </cell>
          <cell r="T897" t="str">
            <v>陈彦凡</v>
          </cell>
          <cell r="U897">
            <v>19459</v>
          </cell>
          <cell r="V897">
            <v>13600666600</v>
          </cell>
          <cell r="W897" t="str">
            <v>呼吸与危重症医学科</v>
          </cell>
          <cell r="X897" t="str">
            <v>规培研究生</v>
          </cell>
        </row>
        <row r="898">
          <cell r="F898" t="str">
            <v>7AP217</v>
          </cell>
          <cell r="G898">
            <v>-20318</v>
          </cell>
          <cell r="H898" t="str">
            <v>DYB1</v>
          </cell>
          <cell r="I898">
            <v>370</v>
          </cell>
          <cell r="J898" t="str">
            <v>330602200002277010</v>
          </cell>
          <cell r="K898" t="str">
            <v>男</v>
          </cell>
          <cell r="L898">
            <v>23</v>
          </cell>
          <cell r="M898" t="str">
            <v>20000227</v>
          </cell>
        </row>
        <row r="898">
          <cell r="O898" t="str">
            <v>内科</v>
          </cell>
          <cell r="P898" t="str">
            <v>内科</v>
          </cell>
          <cell r="Q898">
            <v>13957763962</v>
          </cell>
          <cell r="R898">
            <v>3</v>
          </cell>
          <cell r="S898" t="str">
            <v>2023年</v>
          </cell>
          <cell r="T898" t="str">
            <v>王良兴</v>
          </cell>
          <cell r="U898">
            <v>68802</v>
          </cell>
          <cell r="V898">
            <v>13600679923</v>
          </cell>
          <cell r="W898" t="str">
            <v>呼吸与危重症医学科</v>
          </cell>
          <cell r="X898" t="str">
            <v>规培研究生</v>
          </cell>
        </row>
        <row r="899">
          <cell r="F899" t="str">
            <v>7AP226</v>
          </cell>
          <cell r="G899">
            <v>-20327</v>
          </cell>
          <cell r="H899" t="str">
            <v>JCJ1</v>
          </cell>
          <cell r="I899">
            <v>383</v>
          </cell>
          <cell r="J899" t="str">
            <v>330324200006150027</v>
          </cell>
          <cell r="K899" t="str">
            <v>女</v>
          </cell>
          <cell r="L899">
            <v>23</v>
          </cell>
          <cell r="M899" t="str">
            <v>20000615</v>
          </cell>
        </row>
        <row r="899">
          <cell r="O899" t="str">
            <v>内科</v>
          </cell>
          <cell r="P899" t="str">
            <v>内科</v>
          </cell>
          <cell r="Q899" t="str">
            <v>13588381624</v>
          </cell>
          <cell r="R899">
            <v>3</v>
          </cell>
          <cell r="S899" t="str">
            <v>2023年</v>
          </cell>
          <cell r="T899" t="str">
            <v>张丹</v>
          </cell>
          <cell r="U899">
            <v>9915</v>
          </cell>
          <cell r="V899">
            <v>15906493566</v>
          </cell>
          <cell r="W899" t="str">
            <v>呼吸与危重症医学科</v>
          </cell>
          <cell r="X899" t="str">
            <v>规培研究生</v>
          </cell>
        </row>
        <row r="900">
          <cell r="F900" t="str">
            <v>7AP236</v>
          </cell>
          <cell r="G900">
            <v>-20337</v>
          </cell>
          <cell r="H900" t="str">
            <v>LYN14</v>
          </cell>
          <cell r="I900">
            <v>401</v>
          </cell>
          <cell r="J900" t="str">
            <v>330329200008190024</v>
          </cell>
          <cell r="K900" t="str">
            <v>女</v>
          </cell>
          <cell r="L900">
            <v>23</v>
          </cell>
          <cell r="M900" t="str">
            <v>20000819</v>
          </cell>
        </row>
        <row r="900">
          <cell r="O900" t="str">
            <v>内科</v>
          </cell>
          <cell r="P900" t="str">
            <v>内科</v>
          </cell>
          <cell r="Q900" t="str">
            <v>18806510896</v>
          </cell>
          <cell r="R900">
            <v>3</v>
          </cell>
          <cell r="S900" t="str">
            <v>2023年</v>
          </cell>
          <cell r="T900" t="str">
            <v>吴佩亮</v>
          </cell>
          <cell r="U900">
            <v>11816</v>
          </cell>
          <cell r="V900">
            <v>13587699620</v>
          </cell>
          <cell r="W900" t="str">
            <v>呼吸与危重症医学科</v>
          </cell>
          <cell r="X900" t="str">
            <v>规培研究生</v>
          </cell>
        </row>
        <row r="901">
          <cell r="F901" t="str">
            <v>7AP244</v>
          </cell>
          <cell r="G901">
            <v>-20345</v>
          </cell>
          <cell r="H901" t="str">
            <v>QC4</v>
          </cell>
          <cell r="I901">
            <v>413</v>
          </cell>
          <cell r="J901" t="str">
            <v>330501200007131027</v>
          </cell>
          <cell r="K901" t="str">
            <v>女</v>
          </cell>
          <cell r="L901">
            <v>23</v>
          </cell>
          <cell r="M901" t="str">
            <v>20000713</v>
          </cell>
        </row>
        <row r="901">
          <cell r="O901" t="str">
            <v>内科</v>
          </cell>
          <cell r="P901" t="str">
            <v>内科</v>
          </cell>
          <cell r="Q901" t="str">
            <v>17357260213</v>
          </cell>
          <cell r="R901">
            <v>3</v>
          </cell>
          <cell r="S901" t="str">
            <v>2023年</v>
          </cell>
          <cell r="T901" t="str">
            <v>王良兴</v>
          </cell>
          <cell r="U901">
            <v>68802</v>
          </cell>
          <cell r="V901">
            <v>13600679923</v>
          </cell>
          <cell r="W901" t="str">
            <v>呼吸与危重症医学科</v>
          </cell>
          <cell r="X901" t="str">
            <v>规培研究生</v>
          </cell>
        </row>
        <row r="902">
          <cell r="F902" t="str">
            <v>7AP247</v>
          </cell>
          <cell r="G902">
            <v>-20348</v>
          </cell>
          <cell r="H902" t="str">
            <v>SHM7</v>
          </cell>
          <cell r="I902">
            <v>416</v>
          </cell>
          <cell r="J902" t="str">
            <v>330681200004085501</v>
          </cell>
          <cell r="K902" t="str">
            <v>女</v>
          </cell>
          <cell r="L902">
            <v>23</v>
          </cell>
          <cell r="M902" t="str">
            <v>20000408</v>
          </cell>
        </row>
        <row r="902">
          <cell r="O902" t="str">
            <v>内科</v>
          </cell>
          <cell r="P902" t="str">
            <v>内科</v>
          </cell>
          <cell r="Q902" t="str">
            <v>18857554366</v>
          </cell>
          <cell r="R902">
            <v>3</v>
          </cell>
          <cell r="S902" t="str">
            <v>2023年</v>
          </cell>
          <cell r="T902" t="str">
            <v>李玉苹</v>
          </cell>
          <cell r="U902">
            <v>18906</v>
          </cell>
          <cell r="V902">
            <v>13587600968</v>
          </cell>
          <cell r="W902" t="str">
            <v>呼吸与危重症医学科</v>
          </cell>
          <cell r="X902" t="str">
            <v>规培研究生</v>
          </cell>
        </row>
        <row r="903">
          <cell r="F903" t="str">
            <v>7AP261</v>
          </cell>
          <cell r="G903">
            <v>-20362</v>
          </cell>
          <cell r="H903" t="str">
            <v>XWF</v>
          </cell>
          <cell r="I903">
            <v>445</v>
          </cell>
          <cell r="J903" t="str">
            <v>330381199911132613</v>
          </cell>
          <cell r="K903" t="str">
            <v>男</v>
          </cell>
          <cell r="L903">
            <v>24</v>
          </cell>
          <cell r="M903" t="str">
            <v>19991113</v>
          </cell>
        </row>
        <row r="903">
          <cell r="O903" t="str">
            <v>内科</v>
          </cell>
          <cell r="P903" t="str">
            <v>内科</v>
          </cell>
          <cell r="Q903" t="str">
            <v>13676778395</v>
          </cell>
          <cell r="R903">
            <v>3</v>
          </cell>
          <cell r="S903" t="str">
            <v>2023年</v>
          </cell>
          <cell r="T903" t="str">
            <v>王良兴</v>
          </cell>
          <cell r="U903">
            <v>68802</v>
          </cell>
          <cell r="V903">
            <v>13600679923</v>
          </cell>
          <cell r="W903" t="str">
            <v>呼吸与危重症医学科</v>
          </cell>
          <cell r="X903" t="str">
            <v>规培研究生</v>
          </cell>
        </row>
        <row r="904">
          <cell r="F904" t="str">
            <v>7AP277</v>
          </cell>
          <cell r="G904">
            <v>-20378</v>
          </cell>
          <cell r="H904" t="str">
            <v>HY47</v>
          </cell>
          <cell r="I904">
            <v>469</v>
          </cell>
          <cell r="J904" t="str">
            <v>500234199711129446</v>
          </cell>
          <cell r="K904" t="str">
            <v>女</v>
          </cell>
          <cell r="L904">
            <v>26</v>
          </cell>
          <cell r="M904" t="str">
            <v>19971112</v>
          </cell>
        </row>
        <row r="904">
          <cell r="O904" t="str">
            <v>内科</v>
          </cell>
          <cell r="P904" t="str">
            <v>内科</v>
          </cell>
          <cell r="Q904" t="str">
            <v>17725167010</v>
          </cell>
          <cell r="R904">
            <v>3</v>
          </cell>
          <cell r="S904" t="str">
            <v>2023年</v>
          </cell>
          <cell r="T904" t="str">
            <v>陈婵</v>
          </cell>
          <cell r="U904">
            <v>3836</v>
          </cell>
          <cell r="V904">
            <v>13968871092</v>
          </cell>
          <cell r="W904" t="str">
            <v>老年医学科(干部保健)</v>
          </cell>
          <cell r="X904" t="str">
            <v>规培研究生</v>
          </cell>
        </row>
        <row r="905">
          <cell r="F905" t="str">
            <v>7AP278</v>
          </cell>
          <cell r="G905">
            <v>-20379</v>
          </cell>
          <cell r="H905" t="str">
            <v>HY46</v>
          </cell>
          <cell r="I905">
            <v>470</v>
          </cell>
          <cell r="J905" t="str">
            <v>330182199806200421</v>
          </cell>
          <cell r="K905" t="str">
            <v>女</v>
          </cell>
          <cell r="L905">
            <v>25</v>
          </cell>
          <cell r="M905" t="str">
            <v>19980620</v>
          </cell>
        </row>
        <row r="905">
          <cell r="O905" t="str">
            <v>内科</v>
          </cell>
          <cell r="P905" t="str">
            <v>内科</v>
          </cell>
          <cell r="Q905" t="str">
            <v>15858837291</v>
          </cell>
          <cell r="R905">
            <v>3</v>
          </cell>
          <cell r="S905" t="str">
            <v>2023年</v>
          </cell>
          <cell r="T905" t="str">
            <v>陈婵</v>
          </cell>
          <cell r="U905">
            <v>3836</v>
          </cell>
          <cell r="V905">
            <v>13968871092</v>
          </cell>
          <cell r="W905" t="str">
            <v>老年医学科(干部保健)</v>
          </cell>
          <cell r="X905" t="str">
            <v>规培研究生</v>
          </cell>
        </row>
        <row r="906">
          <cell r="F906" t="str">
            <v>7AP026</v>
          </cell>
          <cell r="G906">
            <v>-20127</v>
          </cell>
          <cell r="H906" t="str">
            <v>WHL7</v>
          </cell>
          <cell r="I906" t="str">
            <v>y33</v>
          </cell>
          <cell r="J906" t="str">
            <v>500227200010130462</v>
          </cell>
          <cell r="K906" t="str">
            <v>女</v>
          </cell>
          <cell r="L906">
            <v>23</v>
          </cell>
          <cell r="M906" t="str">
            <v>20001013</v>
          </cell>
        </row>
        <row r="906">
          <cell r="O906" t="str">
            <v>内科</v>
          </cell>
          <cell r="P906" t="str">
            <v>内科</v>
          </cell>
          <cell r="Q906" t="str">
            <v>18223373056</v>
          </cell>
          <cell r="R906">
            <v>3</v>
          </cell>
          <cell r="S906" t="str">
            <v>2023年</v>
          </cell>
          <cell r="T906" t="str">
            <v>顾雪疆</v>
          </cell>
          <cell r="U906">
            <v>6257</v>
          </cell>
          <cell r="V906">
            <v>13906658910</v>
          </cell>
          <cell r="W906" t="str">
            <v>内分泌科</v>
          </cell>
          <cell r="X906" t="str">
            <v>规培研究生</v>
          </cell>
        </row>
        <row r="907">
          <cell r="F907" t="str">
            <v>7AP043</v>
          </cell>
          <cell r="G907">
            <v>-20144</v>
          </cell>
          <cell r="H907" t="str">
            <v>ZQX6</v>
          </cell>
          <cell r="I907" t="str">
            <v>y54</v>
          </cell>
          <cell r="J907" t="str">
            <v>33022719991228536X</v>
          </cell>
          <cell r="K907" t="str">
            <v>女</v>
          </cell>
          <cell r="L907">
            <v>24</v>
          </cell>
          <cell r="M907" t="str">
            <v>19991228</v>
          </cell>
        </row>
        <row r="907">
          <cell r="O907" t="str">
            <v>内科</v>
          </cell>
          <cell r="P907" t="str">
            <v>内科</v>
          </cell>
          <cell r="Q907" t="str">
            <v>19817598903</v>
          </cell>
          <cell r="R907">
            <v>3</v>
          </cell>
          <cell r="S907" t="str">
            <v>2023年</v>
          </cell>
          <cell r="T907" t="str">
            <v>谷雪梅</v>
          </cell>
          <cell r="U907">
            <v>7093</v>
          </cell>
          <cell r="V907">
            <v>15858519793</v>
          </cell>
          <cell r="W907" t="str">
            <v>内分泌科</v>
          </cell>
          <cell r="X907" t="str">
            <v>规培研究生</v>
          </cell>
        </row>
        <row r="908">
          <cell r="F908" t="str">
            <v>7AP044</v>
          </cell>
          <cell r="G908">
            <v>-20145</v>
          </cell>
          <cell r="H908" t="str">
            <v>CMY13</v>
          </cell>
          <cell r="I908" t="str">
            <v>y55</v>
          </cell>
          <cell r="J908" t="str">
            <v>330281200003135229</v>
          </cell>
          <cell r="K908" t="str">
            <v>女</v>
          </cell>
          <cell r="L908">
            <v>23</v>
          </cell>
          <cell r="M908" t="str">
            <v>20000313</v>
          </cell>
        </row>
        <row r="908">
          <cell r="O908" t="str">
            <v>内科</v>
          </cell>
          <cell r="P908" t="str">
            <v>内科</v>
          </cell>
          <cell r="Q908" t="str">
            <v>17857540106</v>
          </cell>
          <cell r="R908">
            <v>3</v>
          </cell>
          <cell r="S908" t="str">
            <v>2023年</v>
          </cell>
          <cell r="T908" t="str">
            <v>胡珦</v>
          </cell>
          <cell r="U908">
            <v>11795</v>
          </cell>
          <cell r="V908">
            <v>13646549932</v>
          </cell>
          <cell r="W908" t="str">
            <v>内分泌科</v>
          </cell>
          <cell r="X908" t="str">
            <v>规培研究生</v>
          </cell>
        </row>
        <row r="909">
          <cell r="F909" t="str">
            <v>7AP214</v>
          </cell>
          <cell r="G909">
            <v>-20315</v>
          </cell>
          <cell r="H909" t="str">
            <v>CYP10</v>
          </cell>
          <cell r="I909">
            <v>366</v>
          </cell>
          <cell r="J909" t="str">
            <v>330682199912158228</v>
          </cell>
          <cell r="K909" t="str">
            <v>女</v>
          </cell>
          <cell r="L909">
            <v>24</v>
          </cell>
          <cell r="M909" t="str">
            <v>19991215</v>
          </cell>
        </row>
        <row r="909">
          <cell r="O909" t="str">
            <v>内科</v>
          </cell>
          <cell r="P909" t="str">
            <v>内科</v>
          </cell>
          <cell r="Q909" t="str">
            <v>19817591579</v>
          </cell>
          <cell r="R909">
            <v>3</v>
          </cell>
          <cell r="S909" t="str">
            <v>2023年</v>
          </cell>
          <cell r="T909" t="str">
            <v>朱虹</v>
          </cell>
          <cell r="U909">
            <v>19719</v>
          </cell>
          <cell r="V909">
            <v>13758712421</v>
          </cell>
          <cell r="W909" t="str">
            <v>内分泌科</v>
          </cell>
          <cell r="X909" t="str">
            <v>规培研究生</v>
          </cell>
        </row>
        <row r="910">
          <cell r="F910" t="str">
            <v>7AP216</v>
          </cell>
          <cell r="G910">
            <v>-20317</v>
          </cell>
          <cell r="H910" t="str">
            <v>CJH28</v>
          </cell>
          <cell r="I910">
            <v>368</v>
          </cell>
          <cell r="J910" t="str">
            <v>331002200002052514</v>
          </cell>
          <cell r="K910" t="str">
            <v>男</v>
          </cell>
          <cell r="L910">
            <v>23</v>
          </cell>
          <cell r="M910" t="str">
            <v>20000205</v>
          </cell>
        </row>
        <row r="910">
          <cell r="O910" t="str">
            <v>内科</v>
          </cell>
          <cell r="P910" t="str">
            <v>内科</v>
          </cell>
          <cell r="Q910" t="str">
            <v>15167654353</v>
          </cell>
          <cell r="R910">
            <v>3</v>
          </cell>
          <cell r="S910" t="str">
            <v>2023年</v>
          </cell>
          <cell r="T910" t="str">
            <v>虞伟慧</v>
          </cell>
          <cell r="U910">
            <v>9155</v>
          </cell>
          <cell r="V910">
            <v>15888267868</v>
          </cell>
          <cell r="W910" t="str">
            <v>内分泌科</v>
          </cell>
          <cell r="X910" t="str">
            <v>规培研究生</v>
          </cell>
        </row>
        <row r="911">
          <cell r="F911" t="str">
            <v>7AP239</v>
          </cell>
          <cell r="G911">
            <v>-20340</v>
          </cell>
          <cell r="H911" t="str">
            <v>LY131</v>
          </cell>
          <cell r="I911">
            <v>404</v>
          </cell>
          <cell r="J911" t="str">
            <v>33082120000523602X</v>
          </cell>
          <cell r="K911" t="str">
            <v>女</v>
          </cell>
          <cell r="L911">
            <v>23</v>
          </cell>
          <cell r="M911" t="str">
            <v>20000523</v>
          </cell>
        </row>
        <row r="911">
          <cell r="O911" t="str">
            <v>内科</v>
          </cell>
          <cell r="P911" t="str">
            <v>内科</v>
          </cell>
          <cell r="Q911" t="str">
            <v>15105701336</v>
          </cell>
          <cell r="R911">
            <v>3</v>
          </cell>
          <cell r="S911" t="str">
            <v>2023年</v>
          </cell>
          <cell r="T911" t="str">
            <v>吴文俊</v>
          </cell>
          <cell r="U911">
            <v>1646</v>
          </cell>
          <cell r="V911">
            <v>13758711832</v>
          </cell>
          <cell r="W911" t="str">
            <v>内分泌科</v>
          </cell>
          <cell r="X911" t="str">
            <v>规培研究生</v>
          </cell>
        </row>
        <row r="912">
          <cell r="F912" t="str">
            <v>7AP249</v>
          </cell>
          <cell r="G912">
            <v>-20350</v>
          </cell>
          <cell r="H912" t="str">
            <v>SJW5</v>
          </cell>
          <cell r="I912">
            <v>418</v>
          </cell>
          <cell r="J912" t="str">
            <v>330482200005171845</v>
          </cell>
          <cell r="K912" t="str">
            <v>女</v>
          </cell>
          <cell r="L912">
            <v>23</v>
          </cell>
          <cell r="M912" t="str">
            <v>20000517</v>
          </cell>
        </row>
        <row r="912">
          <cell r="O912" t="str">
            <v>内科</v>
          </cell>
          <cell r="P912" t="str">
            <v>内科</v>
          </cell>
          <cell r="Q912" t="str">
            <v>13819146992</v>
          </cell>
          <cell r="R912">
            <v>3</v>
          </cell>
          <cell r="S912" t="str">
            <v>2023年</v>
          </cell>
          <cell r="T912" t="str">
            <v>朱虹</v>
          </cell>
          <cell r="U912">
            <v>19719</v>
          </cell>
          <cell r="V912">
            <v>13758712421</v>
          </cell>
          <cell r="W912" t="str">
            <v>内分泌科</v>
          </cell>
          <cell r="X912" t="str">
            <v>规培研究生</v>
          </cell>
        </row>
        <row r="913">
          <cell r="F913" t="str">
            <v>7AP250</v>
          </cell>
          <cell r="G913">
            <v>-20351</v>
          </cell>
          <cell r="H913" t="str">
            <v>TZZ</v>
          </cell>
          <cell r="I913">
            <v>420</v>
          </cell>
          <cell r="J913" t="str">
            <v>330324200008088167</v>
          </cell>
          <cell r="K913" t="str">
            <v>女</v>
          </cell>
          <cell r="L913">
            <v>23</v>
          </cell>
          <cell r="M913" t="str">
            <v>20000808</v>
          </cell>
        </row>
        <row r="913">
          <cell r="O913" t="str">
            <v>内科</v>
          </cell>
          <cell r="P913" t="str">
            <v>内科</v>
          </cell>
          <cell r="Q913" t="str">
            <v>15830929283</v>
          </cell>
          <cell r="R913">
            <v>3</v>
          </cell>
          <cell r="S913" t="str">
            <v>2023年</v>
          </cell>
          <cell r="T913" t="str">
            <v>胡珦</v>
          </cell>
          <cell r="U913">
            <v>11795</v>
          </cell>
          <cell r="V913">
            <v>13646549932</v>
          </cell>
          <cell r="W913" t="str">
            <v>内分泌科</v>
          </cell>
          <cell r="X913" t="str">
            <v>规培研究生</v>
          </cell>
        </row>
        <row r="914">
          <cell r="F914" t="str">
            <v>7AP254</v>
          </cell>
          <cell r="G914">
            <v>-20355</v>
          </cell>
          <cell r="H914" t="str">
            <v>WXL28</v>
          </cell>
          <cell r="I914">
            <v>430</v>
          </cell>
          <cell r="J914" t="str">
            <v>33012719980826642X</v>
          </cell>
          <cell r="K914" t="str">
            <v>女</v>
          </cell>
          <cell r="L914">
            <v>25</v>
          </cell>
          <cell r="M914" t="str">
            <v>19980826</v>
          </cell>
        </row>
        <row r="914">
          <cell r="O914" t="str">
            <v>内科</v>
          </cell>
          <cell r="P914" t="str">
            <v>内科</v>
          </cell>
          <cell r="Q914" t="str">
            <v>15167352168</v>
          </cell>
          <cell r="R914">
            <v>3</v>
          </cell>
          <cell r="S914" t="str">
            <v>2023年</v>
          </cell>
          <cell r="T914" t="str">
            <v>陈雄</v>
          </cell>
          <cell r="U914">
            <v>5843</v>
          </cell>
          <cell r="V914">
            <v>13758711528</v>
          </cell>
          <cell r="W914" t="str">
            <v>内分泌科</v>
          </cell>
          <cell r="X914" t="str">
            <v>规培研究生</v>
          </cell>
        </row>
        <row r="915">
          <cell r="F915" t="str">
            <v>7AP270</v>
          </cell>
          <cell r="G915">
            <v>-20371</v>
          </cell>
          <cell r="H915" t="str">
            <v>ZYY93</v>
          </cell>
          <cell r="I915">
            <v>460</v>
          </cell>
          <cell r="J915" t="str">
            <v>330281199908313020</v>
          </cell>
          <cell r="K915" t="str">
            <v>女</v>
          </cell>
          <cell r="L915">
            <v>24</v>
          </cell>
          <cell r="M915" t="str">
            <v>19990831</v>
          </cell>
        </row>
        <row r="915">
          <cell r="O915" t="str">
            <v>内科</v>
          </cell>
          <cell r="P915" t="str">
            <v>内科</v>
          </cell>
          <cell r="Q915" t="str">
            <v>13516749080</v>
          </cell>
          <cell r="R915">
            <v>3</v>
          </cell>
          <cell r="S915" t="str">
            <v>2023年</v>
          </cell>
          <cell r="T915" t="str">
            <v>朱虹</v>
          </cell>
          <cell r="U915">
            <v>19719</v>
          </cell>
          <cell r="V915">
            <v>13758712421</v>
          </cell>
          <cell r="W915" t="str">
            <v>内分泌科</v>
          </cell>
          <cell r="X915" t="str">
            <v>规培研究生</v>
          </cell>
        </row>
        <row r="916">
          <cell r="F916" t="str">
            <v>7AP046</v>
          </cell>
          <cell r="G916">
            <v>-20147</v>
          </cell>
          <cell r="H916" t="str">
            <v>WLH13</v>
          </cell>
          <cell r="I916" t="str">
            <v>y57</v>
          </cell>
          <cell r="J916" t="str">
            <v>332522199909235325</v>
          </cell>
          <cell r="K916" t="str">
            <v>女</v>
          </cell>
          <cell r="L916">
            <v>24</v>
          </cell>
          <cell r="M916" t="str">
            <v>19990923</v>
          </cell>
        </row>
        <row r="916">
          <cell r="O916" t="str">
            <v>内科</v>
          </cell>
          <cell r="P916" t="str">
            <v>内科</v>
          </cell>
          <cell r="Q916" t="str">
            <v>15906413653</v>
          </cell>
          <cell r="R916">
            <v>3</v>
          </cell>
          <cell r="S916" t="str">
            <v>2023年</v>
          </cell>
          <cell r="T916" t="str">
            <v>周莹</v>
          </cell>
          <cell r="U916">
            <v>6593</v>
          </cell>
          <cell r="V916">
            <v>13626530377</v>
          </cell>
          <cell r="W916" t="str">
            <v>肾内科</v>
          </cell>
          <cell r="X916" t="str">
            <v>规培研究生</v>
          </cell>
        </row>
        <row r="917">
          <cell r="F917" t="str">
            <v>7AP054</v>
          </cell>
          <cell r="G917">
            <v>-20155</v>
          </cell>
          <cell r="H917" t="str">
            <v>XZX9</v>
          </cell>
          <cell r="I917" t="str">
            <v>y747</v>
          </cell>
          <cell r="J917" t="str">
            <v>370687200006091564</v>
          </cell>
          <cell r="K917" t="str">
            <v>女</v>
          </cell>
          <cell r="L917">
            <v>23</v>
          </cell>
          <cell r="M917" t="str">
            <v>20000609</v>
          </cell>
        </row>
        <row r="917">
          <cell r="O917" t="str">
            <v>内科</v>
          </cell>
          <cell r="P917" t="str">
            <v>内科</v>
          </cell>
          <cell r="Q917" t="str">
            <v>18058306792</v>
          </cell>
          <cell r="R917">
            <v>3</v>
          </cell>
          <cell r="S917" t="str">
            <v>2023年</v>
          </cell>
          <cell r="T917" t="str">
            <v>章慧娣</v>
          </cell>
          <cell r="U917">
            <v>5703</v>
          </cell>
          <cell r="V917">
            <v>15968752778</v>
          </cell>
          <cell r="W917" t="str">
            <v>肾内科</v>
          </cell>
          <cell r="X917" t="str">
            <v>规培研究生</v>
          </cell>
        </row>
        <row r="918">
          <cell r="F918" t="str">
            <v>7AP211</v>
          </cell>
          <cell r="G918">
            <v>-20312</v>
          </cell>
          <cell r="H918" t="str">
            <v>CJN1</v>
          </cell>
          <cell r="I918">
            <v>359</v>
          </cell>
          <cell r="J918" t="str">
            <v>330424199811053422</v>
          </cell>
          <cell r="K918" t="str">
            <v>女</v>
          </cell>
          <cell r="L918">
            <v>25</v>
          </cell>
          <cell r="M918" t="str">
            <v>19981105</v>
          </cell>
        </row>
        <row r="918">
          <cell r="O918" t="str">
            <v>内科</v>
          </cell>
          <cell r="P918" t="str">
            <v>内科</v>
          </cell>
          <cell r="Q918" t="str">
            <v>15968783773</v>
          </cell>
          <cell r="R918">
            <v>3</v>
          </cell>
          <cell r="S918" t="str">
            <v>2023年</v>
          </cell>
          <cell r="T918" t="str">
            <v>陈薪薪</v>
          </cell>
          <cell r="U918">
            <v>4958</v>
          </cell>
          <cell r="V918">
            <v>13968830932</v>
          </cell>
          <cell r="W918" t="str">
            <v>肾内科</v>
          </cell>
          <cell r="X918" t="str">
            <v>规培研究生</v>
          </cell>
        </row>
        <row r="919">
          <cell r="F919" t="str">
            <v>7AP228</v>
          </cell>
          <cell r="G919">
            <v>-20329</v>
          </cell>
          <cell r="H919" t="str">
            <v>JHY14</v>
          </cell>
          <cell r="I919">
            <v>386</v>
          </cell>
          <cell r="J919" t="str">
            <v>330211199910280038</v>
          </cell>
          <cell r="K919" t="str">
            <v>男</v>
          </cell>
          <cell r="L919">
            <v>24</v>
          </cell>
          <cell r="M919" t="str">
            <v>19991028</v>
          </cell>
        </row>
        <row r="919">
          <cell r="O919" t="str">
            <v>内科</v>
          </cell>
          <cell r="P919" t="str">
            <v>内科</v>
          </cell>
          <cell r="Q919" t="str">
            <v>13373889161</v>
          </cell>
          <cell r="R919">
            <v>3</v>
          </cell>
          <cell r="S919" t="str">
            <v>2023年</v>
          </cell>
          <cell r="T919" t="str">
            <v>苏震</v>
          </cell>
          <cell r="U919">
            <v>19205</v>
          </cell>
          <cell r="V919">
            <v>13738309187</v>
          </cell>
          <cell r="W919" t="str">
            <v>肾内科</v>
          </cell>
          <cell r="X919" t="str">
            <v>规培研究生</v>
          </cell>
        </row>
        <row r="920">
          <cell r="F920" t="str">
            <v>7AP233</v>
          </cell>
          <cell r="G920">
            <v>-20334</v>
          </cell>
          <cell r="H920" t="str">
            <v>LXT10</v>
          </cell>
          <cell r="I920">
            <v>395</v>
          </cell>
          <cell r="J920" t="str">
            <v>331003200003063721</v>
          </cell>
          <cell r="K920" t="str">
            <v>女</v>
          </cell>
          <cell r="L920">
            <v>23</v>
          </cell>
          <cell r="M920" t="str">
            <v>20000306</v>
          </cell>
        </row>
        <row r="920">
          <cell r="O920" t="str">
            <v>内科</v>
          </cell>
          <cell r="P920" t="str">
            <v>内科</v>
          </cell>
          <cell r="Q920" t="str">
            <v>17857688270</v>
          </cell>
          <cell r="R920">
            <v>3</v>
          </cell>
          <cell r="S920" t="str">
            <v>2023年</v>
          </cell>
          <cell r="T920" t="str">
            <v>章慧娣</v>
          </cell>
          <cell r="U920">
            <v>5703</v>
          </cell>
          <cell r="V920">
            <v>15968752778</v>
          </cell>
          <cell r="W920" t="str">
            <v>肾内科</v>
          </cell>
          <cell r="X920" t="str">
            <v>规培研究生</v>
          </cell>
        </row>
        <row r="921">
          <cell r="F921" t="str">
            <v>7AP265</v>
          </cell>
          <cell r="G921">
            <v>-20366</v>
          </cell>
          <cell r="H921" t="str">
            <v>ZNS3</v>
          </cell>
          <cell r="I921">
            <v>451</v>
          </cell>
          <cell r="J921" t="str">
            <v>331003199812010042</v>
          </cell>
          <cell r="K921" t="str">
            <v>女</v>
          </cell>
          <cell r="L921">
            <v>25</v>
          </cell>
          <cell r="M921" t="str">
            <v>19981201</v>
          </cell>
        </row>
        <row r="921">
          <cell r="O921" t="str">
            <v>内科</v>
          </cell>
          <cell r="P921" t="str">
            <v>内科</v>
          </cell>
          <cell r="Q921" t="str">
            <v>15267206852</v>
          </cell>
          <cell r="R921">
            <v>3</v>
          </cell>
          <cell r="S921" t="str">
            <v>2023年</v>
          </cell>
          <cell r="T921" t="str">
            <v>陈朝生</v>
          </cell>
          <cell r="U921">
            <v>2486</v>
          </cell>
          <cell r="V921">
            <v>13857756102</v>
          </cell>
          <cell r="W921" t="str">
            <v>肾内科</v>
          </cell>
          <cell r="X921" t="str">
            <v>规培研究生</v>
          </cell>
        </row>
        <row r="922">
          <cell r="F922" t="str">
            <v>7AP006</v>
          </cell>
          <cell r="G922">
            <v>-20107</v>
          </cell>
          <cell r="H922" t="str">
            <v>ZRR7</v>
          </cell>
          <cell r="I922" t="str">
            <v>y7</v>
          </cell>
          <cell r="J922" t="str">
            <v>330304200004181545</v>
          </cell>
          <cell r="K922" t="str">
            <v>女</v>
          </cell>
          <cell r="L922">
            <v>23</v>
          </cell>
          <cell r="M922" t="str">
            <v>20000418</v>
          </cell>
        </row>
        <row r="922">
          <cell r="O922" t="str">
            <v>内科</v>
          </cell>
          <cell r="P922" t="str">
            <v>内科</v>
          </cell>
          <cell r="Q922" t="str">
            <v>13587696393</v>
          </cell>
          <cell r="R922">
            <v>3</v>
          </cell>
          <cell r="S922" t="str">
            <v>2023年</v>
          </cell>
          <cell r="T922" t="str">
            <v>俞富军</v>
          </cell>
          <cell r="U922">
            <v>2617</v>
          </cell>
          <cell r="V922">
            <v>13858871942</v>
          </cell>
          <cell r="W922" t="str">
            <v>消化内科</v>
          </cell>
          <cell r="X922" t="str">
            <v>规培研究生</v>
          </cell>
        </row>
        <row r="923">
          <cell r="F923" t="str">
            <v>7AP014</v>
          </cell>
          <cell r="G923">
            <v>-20115</v>
          </cell>
          <cell r="H923" t="str">
            <v>BWX</v>
          </cell>
          <cell r="I923" t="str">
            <v>y18</v>
          </cell>
          <cell r="J923" t="str">
            <v>332525200002010982</v>
          </cell>
          <cell r="K923" t="str">
            <v>女</v>
          </cell>
          <cell r="L923">
            <v>23</v>
          </cell>
          <cell r="M923" t="str">
            <v>20000201</v>
          </cell>
        </row>
        <row r="923">
          <cell r="O923" t="str">
            <v>内科</v>
          </cell>
          <cell r="P923" t="str">
            <v>内科</v>
          </cell>
          <cell r="Q923" t="str">
            <v>19817585203</v>
          </cell>
          <cell r="R923">
            <v>3</v>
          </cell>
          <cell r="S923" t="str">
            <v>2023年</v>
          </cell>
          <cell r="T923" t="str">
            <v>吴金明</v>
          </cell>
          <cell r="U923">
            <v>1544</v>
          </cell>
          <cell r="V923">
            <v>13587694167</v>
          </cell>
          <cell r="W923" t="str">
            <v>消化内科</v>
          </cell>
          <cell r="X923" t="str">
            <v>规培研究生</v>
          </cell>
        </row>
        <row r="924">
          <cell r="F924" t="str">
            <v>7AP015</v>
          </cell>
          <cell r="G924">
            <v>-20116</v>
          </cell>
          <cell r="H924" t="str">
            <v>YKL1</v>
          </cell>
          <cell r="I924" t="str">
            <v>y19</v>
          </cell>
          <cell r="J924" t="str">
            <v>330722200002287914</v>
          </cell>
          <cell r="K924" t="str">
            <v>男</v>
          </cell>
          <cell r="L924">
            <v>23</v>
          </cell>
          <cell r="M924" t="str">
            <v>20000228</v>
          </cell>
        </row>
        <row r="924">
          <cell r="O924" t="str">
            <v>内科</v>
          </cell>
          <cell r="P924" t="str">
            <v>内科</v>
          </cell>
          <cell r="Q924" t="str">
            <v>15268672992</v>
          </cell>
          <cell r="R924">
            <v>3</v>
          </cell>
          <cell r="S924" t="str">
            <v>2023年</v>
          </cell>
          <cell r="T924" t="str">
            <v>俞富军</v>
          </cell>
          <cell r="U924">
            <v>2617</v>
          </cell>
          <cell r="V924">
            <v>13858871942</v>
          </cell>
          <cell r="W924" t="str">
            <v>消化内科</v>
          </cell>
          <cell r="X924" t="str">
            <v>规培研究生</v>
          </cell>
        </row>
        <row r="925">
          <cell r="F925" t="str">
            <v>7AP036</v>
          </cell>
          <cell r="G925">
            <v>-20137</v>
          </cell>
          <cell r="H925" t="str">
            <v>YXK1</v>
          </cell>
          <cell r="I925" t="str">
            <v>y46</v>
          </cell>
          <cell r="J925" t="str">
            <v>330326200011170017</v>
          </cell>
          <cell r="K925" t="str">
            <v>男</v>
          </cell>
          <cell r="L925">
            <v>23</v>
          </cell>
          <cell r="M925" t="str">
            <v>20001117</v>
          </cell>
        </row>
        <row r="925">
          <cell r="O925" t="str">
            <v>内科</v>
          </cell>
          <cell r="P925" t="str">
            <v>内科</v>
          </cell>
          <cell r="Q925" t="str">
            <v>13958903690</v>
          </cell>
          <cell r="R925">
            <v>3</v>
          </cell>
          <cell r="S925" t="str">
            <v>2023年</v>
          </cell>
          <cell r="T925" t="str">
            <v>黄智铭</v>
          </cell>
          <cell r="U925">
            <v>18701</v>
          </cell>
          <cell r="V925">
            <v>13706658620</v>
          </cell>
          <cell r="W925" t="str">
            <v>消化内科</v>
          </cell>
          <cell r="X925" t="str">
            <v>规培研究生</v>
          </cell>
        </row>
        <row r="926">
          <cell r="F926" t="str">
            <v>7AP042</v>
          </cell>
          <cell r="G926">
            <v>-20143</v>
          </cell>
          <cell r="H926" t="str">
            <v>HC3</v>
          </cell>
          <cell r="I926" t="str">
            <v>y53</v>
          </cell>
          <cell r="J926" t="str">
            <v>330225199911237718</v>
          </cell>
          <cell r="K926" t="str">
            <v>男</v>
          </cell>
          <cell r="L926">
            <v>24</v>
          </cell>
          <cell r="M926" t="str">
            <v>19991123</v>
          </cell>
        </row>
        <row r="926">
          <cell r="O926" t="str">
            <v>内科</v>
          </cell>
          <cell r="P926" t="str">
            <v>内科</v>
          </cell>
          <cell r="Q926" t="str">
            <v>13486476912</v>
          </cell>
          <cell r="R926">
            <v>3</v>
          </cell>
          <cell r="S926" t="str">
            <v>2023年</v>
          </cell>
          <cell r="T926" t="str">
            <v>吴小丽</v>
          </cell>
          <cell r="U926">
            <v>201</v>
          </cell>
          <cell r="V926">
            <v>13706660933</v>
          </cell>
          <cell r="W926" t="str">
            <v>消化内科</v>
          </cell>
          <cell r="X926" t="str">
            <v>规培研究生</v>
          </cell>
        </row>
        <row r="927">
          <cell r="F927" t="str">
            <v>7AP049</v>
          </cell>
          <cell r="G927">
            <v>-20150</v>
          </cell>
          <cell r="H927" t="str">
            <v>QMM1</v>
          </cell>
          <cell r="I927" t="str">
            <v>y61</v>
          </cell>
          <cell r="J927" t="str">
            <v>33072320001213431X</v>
          </cell>
          <cell r="K927" t="str">
            <v>男</v>
          </cell>
          <cell r="L927">
            <v>23</v>
          </cell>
          <cell r="M927" t="str">
            <v>20001213</v>
          </cell>
        </row>
        <row r="927">
          <cell r="O927" t="str">
            <v>内科</v>
          </cell>
          <cell r="P927" t="str">
            <v>内科</v>
          </cell>
          <cell r="Q927" t="str">
            <v>15858910408</v>
          </cell>
          <cell r="R927">
            <v>3</v>
          </cell>
          <cell r="S927" t="str">
            <v>2023年</v>
          </cell>
          <cell r="T927" t="str">
            <v>洪万东</v>
          </cell>
          <cell r="U927">
            <v>1593</v>
          </cell>
          <cell r="V927">
            <v>13868465258</v>
          </cell>
          <cell r="W927" t="str">
            <v>消化内科</v>
          </cell>
          <cell r="X927" t="str">
            <v>规培研究生</v>
          </cell>
        </row>
        <row r="928">
          <cell r="F928" t="str">
            <v>7AP224</v>
          </cell>
          <cell r="G928">
            <v>-20325</v>
          </cell>
          <cell r="H928" t="str">
            <v>HYN5</v>
          </cell>
          <cell r="I928">
            <v>381</v>
          </cell>
          <cell r="J928" t="str">
            <v>330282200004031321</v>
          </cell>
          <cell r="K928" t="str">
            <v>女</v>
          </cell>
          <cell r="L928">
            <v>23</v>
          </cell>
          <cell r="M928" t="str">
            <v>20000403</v>
          </cell>
        </row>
        <row r="928">
          <cell r="O928" t="str">
            <v>内科</v>
          </cell>
          <cell r="P928" t="str">
            <v>内科</v>
          </cell>
          <cell r="Q928" t="str">
            <v>13958293032</v>
          </cell>
          <cell r="R928">
            <v>3</v>
          </cell>
          <cell r="S928" t="str">
            <v>2023年</v>
          </cell>
          <cell r="T928" t="str">
            <v>洪万东</v>
          </cell>
          <cell r="U928">
            <v>1593</v>
          </cell>
          <cell r="V928">
            <v>13868465258</v>
          </cell>
          <cell r="W928" t="str">
            <v>消化内科</v>
          </cell>
          <cell r="X928" t="str">
            <v>规培研究生</v>
          </cell>
        </row>
        <row r="929">
          <cell r="F929" t="str">
            <v>7AP240</v>
          </cell>
          <cell r="G929">
            <v>-20341</v>
          </cell>
          <cell r="H929" t="str">
            <v>LBL10</v>
          </cell>
          <cell r="I929">
            <v>408</v>
          </cell>
          <cell r="J929" t="str">
            <v>330681200004132080</v>
          </cell>
          <cell r="K929" t="str">
            <v>女</v>
          </cell>
          <cell r="L929">
            <v>23</v>
          </cell>
          <cell r="M929" t="str">
            <v>20000413</v>
          </cell>
        </row>
        <row r="929">
          <cell r="O929" t="str">
            <v>内科</v>
          </cell>
          <cell r="P929" t="str">
            <v>内科</v>
          </cell>
          <cell r="Q929" t="str">
            <v>15215911855</v>
          </cell>
          <cell r="R929">
            <v>3</v>
          </cell>
          <cell r="S929" t="str">
            <v>2023年</v>
          </cell>
          <cell r="T929" t="str">
            <v>黄智铭</v>
          </cell>
          <cell r="U929">
            <v>18701</v>
          </cell>
          <cell r="V929">
            <v>13706658620</v>
          </cell>
          <cell r="W929" t="str">
            <v>消化内科</v>
          </cell>
          <cell r="X929" t="str">
            <v>规培研究生</v>
          </cell>
        </row>
        <row r="930">
          <cell r="F930" t="str">
            <v>7AP241</v>
          </cell>
          <cell r="G930">
            <v>-20342</v>
          </cell>
          <cell r="H930" t="str">
            <v>LMM31</v>
          </cell>
          <cell r="I930">
            <v>409</v>
          </cell>
          <cell r="J930" t="str">
            <v>330382199903037823</v>
          </cell>
          <cell r="K930" t="str">
            <v>女</v>
          </cell>
          <cell r="L930">
            <v>24</v>
          </cell>
          <cell r="M930" t="str">
            <v>19990303</v>
          </cell>
        </row>
        <row r="930">
          <cell r="O930" t="str">
            <v>内科</v>
          </cell>
          <cell r="P930" t="str">
            <v>内科</v>
          </cell>
          <cell r="Q930" t="str">
            <v>15356238155</v>
          </cell>
          <cell r="R930">
            <v>3</v>
          </cell>
          <cell r="S930" t="str">
            <v>2023年</v>
          </cell>
          <cell r="T930" t="str">
            <v>吴芳</v>
          </cell>
          <cell r="U930">
            <v>6611</v>
          </cell>
          <cell r="V930">
            <v>13857709707</v>
          </cell>
          <cell r="W930" t="str">
            <v>消化内科</v>
          </cell>
          <cell r="X930" t="str">
            <v>规培研究生</v>
          </cell>
        </row>
        <row r="931">
          <cell r="F931" t="str">
            <v>7AP264</v>
          </cell>
          <cell r="G931">
            <v>-20365</v>
          </cell>
          <cell r="H931" t="str">
            <v>YCR</v>
          </cell>
          <cell r="I931">
            <v>450</v>
          </cell>
          <cell r="J931" t="str">
            <v>330402200005270315</v>
          </cell>
          <cell r="K931" t="str">
            <v>男</v>
          </cell>
          <cell r="L931">
            <v>23</v>
          </cell>
          <cell r="M931" t="str">
            <v>20000527</v>
          </cell>
        </row>
        <row r="931">
          <cell r="O931" t="str">
            <v>内科</v>
          </cell>
          <cell r="P931" t="str">
            <v>内科</v>
          </cell>
          <cell r="Q931" t="str">
            <v>13676703682</v>
          </cell>
          <cell r="R931">
            <v>3</v>
          </cell>
          <cell r="S931" t="str">
            <v>2023年</v>
          </cell>
          <cell r="T931" t="str">
            <v>俞富军</v>
          </cell>
          <cell r="U931">
            <v>2617</v>
          </cell>
          <cell r="V931">
            <v>13858871942</v>
          </cell>
          <cell r="W931" t="str">
            <v>消化内科</v>
          </cell>
          <cell r="X931" t="str">
            <v>规培研究生</v>
          </cell>
        </row>
        <row r="932">
          <cell r="F932" t="str">
            <v>7AP011</v>
          </cell>
          <cell r="G932">
            <v>-20112</v>
          </cell>
          <cell r="H932" t="str">
            <v>ZP21</v>
          </cell>
          <cell r="I932" t="str">
            <v>y13</v>
          </cell>
          <cell r="J932" t="str">
            <v>330282200001189190</v>
          </cell>
          <cell r="K932" t="str">
            <v>男</v>
          </cell>
          <cell r="L932">
            <v>23</v>
          </cell>
          <cell r="M932" t="str">
            <v>20000118</v>
          </cell>
        </row>
        <row r="932">
          <cell r="O932" t="str">
            <v>内科</v>
          </cell>
          <cell r="P932" t="str">
            <v>内科</v>
          </cell>
          <cell r="Q932" t="str">
            <v>19817591556</v>
          </cell>
          <cell r="R932">
            <v>3</v>
          </cell>
          <cell r="S932" t="str">
            <v>2023年</v>
          </cell>
          <cell r="T932" t="str">
            <v>单培仁</v>
          </cell>
          <cell r="U932">
            <v>6203</v>
          </cell>
          <cell r="V932">
            <v>13867709618</v>
          </cell>
          <cell r="W932" t="str">
            <v>心血管内科</v>
          </cell>
          <cell r="X932" t="str">
            <v>规培研究生</v>
          </cell>
        </row>
        <row r="933">
          <cell r="F933" t="str">
            <v>7AP058</v>
          </cell>
          <cell r="G933">
            <v>-20159</v>
          </cell>
          <cell r="H933" t="str">
            <v>SWX3</v>
          </cell>
          <cell r="I933" t="str">
            <v>y754</v>
          </cell>
          <cell r="J933" t="str">
            <v>411282199903182639</v>
          </cell>
          <cell r="K933" t="str">
            <v>男</v>
          </cell>
          <cell r="L933">
            <v>24</v>
          </cell>
          <cell r="M933" t="str">
            <v>19990318</v>
          </cell>
        </row>
        <row r="933">
          <cell r="O933" t="str">
            <v>内科</v>
          </cell>
          <cell r="P933" t="str">
            <v>内科</v>
          </cell>
          <cell r="Q933">
            <v>18939092635</v>
          </cell>
          <cell r="R933">
            <v>3</v>
          </cell>
          <cell r="S933" t="str">
            <v>2023年</v>
          </cell>
          <cell r="T933" t="str">
            <v>黄伟剑</v>
          </cell>
          <cell r="U933">
            <v>18404</v>
          </cell>
          <cell r="V933">
            <v>13806691086</v>
          </cell>
          <cell r="W933" t="str">
            <v>心血管内科</v>
          </cell>
          <cell r="X933" t="str">
            <v>规培研究生</v>
          </cell>
        </row>
        <row r="934">
          <cell r="F934" t="str">
            <v>7AP212</v>
          </cell>
          <cell r="G934">
            <v>-20313</v>
          </cell>
          <cell r="H934" t="str">
            <v>CTT26</v>
          </cell>
          <cell r="I934">
            <v>361</v>
          </cell>
          <cell r="J934" t="str">
            <v>330621199907135424</v>
          </cell>
          <cell r="K934" t="str">
            <v>女</v>
          </cell>
          <cell r="L934">
            <v>24</v>
          </cell>
          <cell r="M934" t="str">
            <v>19990713</v>
          </cell>
        </row>
        <row r="934">
          <cell r="O934" t="str">
            <v>内科</v>
          </cell>
          <cell r="P934" t="str">
            <v>内科</v>
          </cell>
          <cell r="Q934">
            <v>13587846950</v>
          </cell>
          <cell r="R934">
            <v>3</v>
          </cell>
          <cell r="S934" t="str">
            <v>2023年</v>
          </cell>
          <cell r="T934" t="str">
            <v>苏蓝</v>
          </cell>
          <cell r="U934">
            <v>5083</v>
          </cell>
          <cell r="V934">
            <v>13738742616</v>
          </cell>
          <cell r="W934" t="str">
            <v>心血管内科</v>
          </cell>
          <cell r="X934" t="str">
            <v>规培研究生</v>
          </cell>
        </row>
        <row r="935">
          <cell r="F935" t="str">
            <v>7AP218</v>
          </cell>
          <cell r="G935">
            <v>-20319</v>
          </cell>
          <cell r="H935" t="str">
            <v>FYC</v>
          </cell>
          <cell r="I935">
            <v>372</v>
          </cell>
          <cell r="J935" t="str">
            <v>330681199911232354</v>
          </cell>
          <cell r="K935" t="str">
            <v>男</v>
          </cell>
          <cell r="L935">
            <v>24</v>
          </cell>
          <cell r="M935" t="str">
            <v>19991123</v>
          </cell>
        </row>
        <row r="935">
          <cell r="O935" t="str">
            <v>内科</v>
          </cell>
          <cell r="P935" t="str">
            <v>内科</v>
          </cell>
          <cell r="Q935" t="str">
            <v>15215918628</v>
          </cell>
          <cell r="R935">
            <v>3</v>
          </cell>
          <cell r="S935" t="str">
            <v>2023年</v>
          </cell>
          <cell r="T935" t="str">
            <v>黄伟剑</v>
          </cell>
          <cell r="U935">
            <v>18404</v>
          </cell>
          <cell r="V935">
            <v>13806691086</v>
          </cell>
          <cell r="W935" t="str">
            <v>心血管内科</v>
          </cell>
          <cell r="X935" t="str">
            <v>规培研究生</v>
          </cell>
        </row>
        <row r="936">
          <cell r="F936" t="str">
            <v>7AP219</v>
          </cell>
          <cell r="G936">
            <v>-20320</v>
          </cell>
          <cell r="H936" t="str">
            <v>GHB2</v>
          </cell>
          <cell r="I936">
            <v>373</v>
          </cell>
          <cell r="J936" t="str">
            <v>330226200009164958</v>
          </cell>
          <cell r="K936" t="str">
            <v>男</v>
          </cell>
          <cell r="L936">
            <v>23</v>
          </cell>
          <cell r="M936" t="str">
            <v>20000916</v>
          </cell>
        </row>
        <row r="936">
          <cell r="O936" t="str">
            <v>内科</v>
          </cell>
          <cell r="P936" t="str">
            <v>内科</v>
          </cell>
          <cell r="Q936" t="str">
            <v>19858186925</v>
          </cell>
          <cell r="R936">
            <v>3</v>
          </cell>
          <cell r="S936" t="str">
            <v>2023年</v>
          </cell>
          <cell r="T936" t="str">
            <v>洪承吕</v>
          </cell>
          <cell r="U936">
            <v>5651</v>
          </cell>
          <cell r="V936">
            <v>13567797907</v>
          </cell>
          <cell r="W936" t="str">
            <v>心血管内科</v>
          </cell>
          <cell r="X936" t="str">
            <v>规培研究生</v>
          </cell>
        </row>
        <row r="937">
          <cell r="F937" t="str">
            <v>7AP222</v>
          </cell>
          <cell r="G937">
            <v>-20323</v>
          </cell>
          <cell r="H937" t="str">
            <v>HJ33</v>
          </cell>
          <cell r="I937">
            <v>378</v>
          </cell>
          <cell r="J937" t="str">
            <v>411521200002123913</v>
          </cell>
          <cell r="K937" t="str">
            <v>男</v>
          </cell>
          <cell r="L937">
            <v>23</v>
          </cell>
          <cell r="M937" t="str">
            <v>20000212</v>
          </cell>
        </row>
        <row r="937">
          <cell r="O937" t="str">
            <v>内科</v>
          </cell>
          <cell r="P937" t="str">
            <v>内科</v>
          </cell>
          <cell r="Q937" t="str">
            <v>18058386938</v>
          </cell>
          <cell r="R937">
            <v>3</v>
          </cell>
          <cell r="S937" t="str">
            <v>2023年</v>
          </cell>
          <cell r="T937" t="str">
            <v>单培仁</v>
          </cell>
          <cell r="U937">
            <v>6203</v>
          </cell>
          <cell r="V937">
            <v>13867709618</v>
          </cell>
          <cell r="W937" t="str">
            <v>心血管内科</v>
          </cell>
          <cell r="X937" t="str">
            <v>规培研究生</v>
          </cell>
        </row>
        <row r="938">
          <cell r="F938" t="str">
            <v>7AP227</v>
          </cell>
          <cell r="G938">
            <v>-20328</v>
          </cell>
          <cell r="H938" t="str">
            <v>JRH3</v>
          </cell>
          <cell r="I938">
            <v>384</v>
          </cell>
          <cell r="J938" t="str">
            <v>330381200007164612</v>
          </cell>
          <cell r="K938" t="str">
            <v>男</v>
          </cell>
          <cell r="L938">
            <v>23</v>
          </cell>
          <cell r="M938" t="str">
            <v>20000716</v>
          </cell>
        </row>
        <row r="938">
          <cell r="O938" t="str">
            <v>内科</v>
          </cell>
          <cell r="P938" t="str">
            <v>内科</v>
          </cell>
          <cell r="Q938" t="str">
            <v>17857314833</v>
          </cell>
          <cell r="R938">
            <v>3</v>
          </cell>
          <cell r="S938" t="str">
            <v>2023年</v>
          </cell>
          <cell r="T938" t="str">
            <v>周浩</v>
          </cell>
          <cell r="U938">
            <v>1545</v>
          </cell>
          <cell r="V938">
            <v>13968801939</v>
          </cell>
          <cell r="W938" t="str">
            <v>心血管内科</v>
          </cell>
          <cell r="X938" t="str">
            <v>规培研究生</v>
          </cell>
        </row>
        <row r="939">
          <cell r="F939" t="str">
            <v>7AP229</v>
          </cell>
          <cell r="G939">
            <v>-20330</v>
          </cell>
          <cell r="H939" t="str">
            <v>JP2</v>
          </cell>
          <cell r="I939">
            <v>388</v>
          </cell>
          <cell r="J939" t="str">
            <v>332502200003094570</v>
          </cell>
          <cell r="K939" t="str">
            <v>男</v>
          </cell>
          <cell r="L939">
            <v>23</v>
          </cell>
          <cell r="M939" t="str">
            <v>20000309</v>
          </cell>
        </row>
        <row r="939">
          <cell r="O939" t="str">
            <v>内科</v>
          </cell>
          <cell r="P939" t="str">
            <v>内科</v>
          </cell>
          <cell r="Q939" t="str">
            <v>19884681680</v>
          </cell>
          <cell r="R939">
            <v>3</v>
          </cell>
          <cell r="S939" t="str">
            <v>2023年</v>
          </cell>
          <cell r="T939" t="str">
            <v>苏蓝</v>
          </cell>
          <cell r="U939">
            <v>5083</v>
          </cell>
          <cell r="V939">
            <v>13738742616</v>
          </cell>
          <cell r="W939" t="str">
            <v>心血管内科</v>
          </cell>
          <cell r="X939" t="str">
            <v>规培研究生</v>
          </cell>
        </row>
        <row r="940">
          <cell r="F940" t="str">
            <v>7AP237</v>
          </cell>
          <cell r="G940">
            <v>-20338</v>
          </cell>
          <cell r="H940" t="str">
            <v>LXY74</v>
          </cell>
          <cell r="I940">
            <v>402</v>
          </cell>
          <cell r="J940" t="str">
            <v>330106200004281126</v>
          </cell>
          <cell r="K940" t="str">
            <v>女</v>
          </cell>
          <cell r="L940">
            <v>23</v>
          </cell>
          <cell r="M940" t="str">
            <v>20000428</v>
          </cell>
        </row>
        <row r="940">
          <cell r="O940" t="str">
            <v>内科</v>
          </cell>
          <cell r="P940" t="str">
            <v>内科</v>
          </cell>
          <cell r="Q940" t="str">
            <v>15868722276</v>
          </cell>
          <cell r="R940">
            <v>3</v>
          </cell>
          <cell r="S940" t="str">
            <v>2023年</v>
          </cell>
          <cell r="T940" t="str">
            <v>黄周青</v>
          </cell>
          <cell r="U940">
            <v>6606</v>
          </cell>
          <cell r="V940">
            <v>13567781022</v>
          </cell>
          <cell r="W940" t="str">
            <v>心血管内科</v>
          </cell>
          <cell r="X940" t="str">
            <v>规培研究生</v>
          </cell>
        </row>
        <row r="941">
          <cell r="F941" t="str">
            <v>7AP251</v>
          </cell>
          <cell r="G941">
            <v>-20352</v>
          </cell>
          <cell r="H941" t="str">
            <v>WJW4</v>
          </cell>
          <cell r="I941">
            <v>424</v>
          </cell>
          <cell r="J941" t="str">
            <v>330621200008277758</v>
          </cell>
          <cell r="K941" t="str">
            <v>男</v>
          </cell>
          <cell r="L941">
            <v>23</v>
          </cell>
          <cell r="M941" t="str">
            <v>20000827</v>
          </cell>
        </row>
        <row r="941">
          <cell r="O941" t="str">
            <v>内科</v>
          </cell>
          <cell r="P941" t="str">
            <v>内科</v>
          </cell>
          <cell r="Q941" t="str">
            <v>15355547961</v>
          </cell>
          <cell r="R941">
            <v>3</v>
          </cell>
          <cell r="S941" t="str">
            <v>2023年</v>
          </cell>
          <cell r="T941" t="str">
            <v>黄伟剑</v>
          </cell>
          <cell r="U941">
            <v>18404</v>
          </cell>
          <cell r="V941">
            <v>13806691086</v>
          </cell>
          <cell r="W941" t="str">
            <v>心血管内科</v>
          </cell>
          <cell r="X941" t="str">
            <v>规培研究生</v>
          </cell>
        </row>
        <row r="942">
          <cell r="F942" t="str">
            <v>7AP255</v>
          </cell>
          <cell r="G942">
            <v>-20356</v>
          </cell>
          <cell r="H942" t="str">
            <v>WXX35</v>
          </cell>
          <cell r="I942">
            <v>431</v>
          </cell>
          <cell r="J942" t="str">
            <v>330327199807180641</v>
          </cell>
          <cell r="K942" t="str">
            <v>女</v>
          </cell>
          <cell r="L942">
            <v>25</v>
          </cell>
          <cell r="M942" t="str">
            <v>19980718</v>
          </cell>
        </row>
        <row r="942">
          <cell r="O942" t="str">
            <v>内科</v>
          </cell>
          <cell r="P942" t="str">
            <v>内科</v>
          </cell>
          <cell r="Q942" t="str">
            <v>18368716098</v>
          </cell>
          <cell r="R942">
            <v>3</v>
          </cell>
          <cell r="S942" t="str">
            <v>2023年</v>
          </cell>
          <cell r="T942" t="str">
            <v>黄伟剑</v>
          </cell>
          <cell r="U942">
            <v>18404</v>
          </cell>
          <cell r="V942">
            <v>13806691086</v>
          </cell>
          <cell r="W942" t="str">
            <v>心血管内科</v>
          </cell>
          <cell r="X942" t="str">
            <v>规培研究生</v>
          </cell>
        </row>
        <row r="943">
          <cell r="F943" t="str">
            <v>7AP258</v>
          </cell>
          <cell r="G943">
            <v>-20359</v>
          </cell>
          <cell r="H943" t="str">
            <v>WSN5</v>
          </cell>
          <cell r="I943">
            <v>441</v>
          </cell>
          <cell r="J943" t="str">
            <v>330326200006130045</v>
          </cell>
          <cell r="K943" t="str">
            <v>女</v>
          </cell>
          <cell r="L943">
            <v>23</v>
          </cell>
          <cell r="M943" t="str">
            <v>20000613</v>
          </cell>
        </row>
        <row r="943">
          <cell r="O943" t="str">
            <v>内科</v>
          </cell>
          <cell r="P943" t="str">
            <v>内科</v>
          </cell>
          <cell r="Q943" t="str">
            <v>19858736380</v>
          </cell>
          <cell r="R943">
            <v>3</v>
          </cell>
          <cell r="S943" t="str">
            <v>2023年</v>
          </cell>
          <cell r="T943" t="str">
            <v>黄周青</v>
          </cell>
          <cell r="U943">
            <v>6606</v>
          </cell>
          <cell r="V943">
            <v>13567781022</v>
          </cell>
          <cell r="W943" t="str">
            <v>心血管内科</v>
          </cell>
          <cell r="X943" t="str">
            <v>规培研究生</v>
          </cell>
        </row>
        <row r="944">
          <cell r="F944" t="str">
            <v>7AP260</v>
          </cell>
          <cell r="G944">
            <v>-20361</v>
          </cell>
          <cell r="H944" t="str">
            <v>XD6</v>
          </cell>
          <cell r="I944">
            <v>444</v>
          </cell>
          <cell r="J944" t="str">
            <v>330681199911041611</v>
          </cell>
          <cell r="K944" t="str">
            <v>男</v>
          </cell>
          <cell r="L944">
            <v>24</v>
          </cell>
          <cell r="M944" t="str">
            <v>19991104</v>
          </cell>
        </row>
        <row r="944">
          <cell r="O944" t="str">
            <v>内科</v>
          </cell>
          <cell r="P944" t="str">
            <v>内科</v>
          </cell>
          <cell r="Q944" t="str">
            <v>18257533792</v>
          </cell>
          <cell r="R944">
            <v>3</v>
          </cell>
          <cell r="S944" t="str">
            <v>2023年</v>
          </cell>
          <cell r="T944" t="str">
            <v>周浩</v>
          </cell>
          <cell r="U944">
            <v>1545</v>
          </cell>
          <cell r="V944">
            <v>13968801939</v>
          </cell>
          <cell r="W944" t="str">
            <v>心血管内科</v>
          </cell>
          <cell r="X944" t="str">
            <v>规培研究生</v>
          </cell>
        </row>
        <row r="945">
          <cell r="F945" t="str">
            <v>7AP271</v>
          </cell>
          <cell r="G945">
            <v>-20372</v>
          </cell>
          <cell r="H945" t="str">
            <v>ZJH22</v>
          </cell>
          <cell r="I945">
            <v>461</v>
          </cell>
          <cell r="J945" t="str">
            <v>330381200011027119</v>
          </cell>
          <cell r="K945" t="str">
            <v>男</v>
          </cell>
          <cell r="L945">
            <v>23</v>
          </cell>
          <cell r="M945" t="str">
            <v>20001102</v>
          </cell>
        </row>
        <row r="945">
          <cell r="O945" t="str">
            <v>内科</v>
          </cell>
          <cell r="P945" t="str">
            <v>内科</v>
          </cell>
          <cell r="Q945" t="str">
            <v>18758738571</v>
          </cell>
          <cell r="R945">
            <v>3</v>
          </cell>
          <cell r="S945" t="str">
            <v>2023年</v>
          </cell>
          <cell r="T945" t="str">
            <v>周浩</v>
          </cell>
          <cell r="U945">
            <v>1545</v>
          </cell>
          <cell r="V945">
            <v>13968801939</v>
          </cell>
          <cell r="W945" t="str">
            <v>心血管内科</v>
          </cell>
          <cell r="X945" t="str">
            <v>规培研究生</v>
          </cell>
        </row>
        <row r="946">
          <cell r="F946" t="str">
            <v>7AP030</v>
          </cell>
          <cell r="G946">
            <v>-20131</v>
          </cell>
          <cell r="H946" t="str">
            <v>GQR</v>
          </cell>
          <cell r="I946" t="str">
            <v>y38</v>
          </cell>
          <cell r="J946" t="str">
            <v>310114199911150411</v>
          </cell>
          <cell r="K946" t="str">
            <v>男</v>
          </cell>
          <cell r="L946">
            <v>24</v>
          </cell>
          <cell r="M946" t="str">
            <v>19991115</v>
          </cell>
        </row>
        <row r="946">
          <cell r="O946" t="str">
            <v>内科</v>
          </cell>
          <cell r="P946" t="str">
            <v>内科</v>
          </cell>
          <cell r="Q946" t="str">
            <v>15801763513</v>
          </cell>
          <cell r="R946">
            <v>3</v>
          </cell>
          <cell r="S946" t="str">
            <v>2023年</v>
          </cell>
          <cell r="T946" t="str">
            <v>叶海格</v>
          </cell>
          <cell r="U946">
            <v>3793</v>
          </cell>
          <cell r="V946">
            <v>15967413188</v>
          </cell>
          <cell r="W946" t="str">
            <v>血液内科</v>
          </cell>
          <cell r="X946" t="str">
            <v>规培研究生</v>
          </cell>
        </row>
        <row r="947">
          <cell r="F947" t="str">
            <v>7AP242</v>
          </cell>
          <cell r="G947">
            <v>-20343</v>
          </cell>
          <cell r="H947" t="str">
            <v>MXY20</v>
          </cell>
          <cell r="I947">
            <v>410</v>
          </cell>
          <cell r="J947" t="str">
            <v>341221200008304120</v>
          </cell>
          <cell r="K947" t="str">
            <v>女</v>
          </cell>
          <cell r="L947">
            <v>23</v>
          </cell>
          <cell r="M947" t="str">
            <v>20000830</v>
          </cell>
        </row>
        <row r="947">
          <cell r="O947" t="str">
            <v>内科</v>
          </cell>
          <cell r="P947" t="str">
            <v>内科</v>
          </cell>
          <cell r="Q947" t="str">
            <v>18226322576</v>
          </cell>
          <cell r="R947">
            <v>3</v>
          </cell>
          <cell r="S947" t="str">
            <v>2023年</v>
          </cell>
          <cell r="T947" t="str">
            <v>施益芬</v>
          </cell>
          <cell r="U947">
            <v>5658</v>
          </cell>
          <cell r="V947">
            <v>13676772628</v>
          </cell>
          <cell r="W947" t="str">
            <v>血液内科</v>
          </cell>
          <cell r="X947" t="str">
            <v>规培研究生</v>
          </cell>
        </row>
        <row r="948">
          <cell r="F948" t="str">
            <v>7AP243</v>
          </cell>
          <cell r="G948">
            <v>-20344</v>
          </cell>
          <cell r="H948" t="str">
            <v>PCL3</v>
          </cell>
          <cell r="I948">
            <v>412</v>
          </cell>
          <cell r="J948" t="str">
            <v>332502200004296975</v>
          </cell>
          <cell r="K948" t="str">
            <v>男</v>
          </cell>
          <cell r="L948">
            <v>23</v>
          </cell>
          <cell r="M948" t="str">
            <v>20000429</v>
          </cell>
        </row>
        <row r="948">
          <cell r="O948" t="str">
            <v>内科</v>
          </cell>
          <cell r="P948" t="str">
            <v>内科</v>
          </cell>
          <cell r="Q948" t="str">
            <v>17858920881</v>
          </cell>
          <cell r="R948">
            <v>3</v>
          </cell>
          <cell r="S948" t="str">
            <v>2023年</v>
          </cell>
          <cell r="T948" t="str">
            <v>俞康</v>
          </cell>
          <cell r="U948">
            <v>18308</v>
          </cell>
          <cell r="V948">
            <v>13806681379</v>
          </cell>
          <cell r="W948" t="str">
            <v>血液内科</v>
          </cell>
          <cell r="X948" t="str">
            <v>规培研究生</v>
          </cell>
        </row>
        <row r="949">
          <cell r="F949" t="str">
            <v>7AP245</v>
          </cell>
          <cell r="G949">
            <v>-20346</v>
          </cell>
          <cell r="H949" t="str">
            <v>SBB6</v>
          </cell>
          <cell r="I949">
            <v>414</v>
          </cell>
          <cell r="J949" t="str">
            <v>330324200010016664</v>
          </cell>
          <cell r="K949" t="str">
            <v>女</v>
          </cell>
          <cell r="L949">
            <v>23</v>
          </cell>
          <cell r="M949" t="str">
            <v>20001001</v>
          </cell>
        </row>
        <row r="949">
          <cell r="O949" t="str">
            <v>内科</v>
          </cell>
          <cell r="P949" t="str">
            <v>内科</v>
          </cell>
          <cell r="Q949">
            <v>19858732519</v>
          </cell>
          <cell r="R949">
            <v>3</v>
          </cell>
          <cell r="S949" t="str">
            <v>2023年</v>
          </cell>
          <cell r="T949" t="str">
            <v>俞康</v>
          </cell>
          <cell r="U949">
            <v>18308</v>
          </cell>
          <cell r="V949">
            <v>13806681379</v>
          </cell>
          <cell r="W949" t="str">
            <v>血液内科</v>
          </cell>
          <cell r="X949" t="str">
            <v>规培研究生</v>
          </cell>
        </row>
        <row r="950">
          <cell r="F950" t="str">
            <v>7AP253</v>
          </cell>
          <cell r="G950">
            <v>-20354</v>
          </cell>
          <cell r="H950" t="str">
            <v>WRC3</v>
          </cell>
          <cell r="I950">
            <v>428</v>
          </cell>
          <cell r="J950" t="str">
            <v>342224200005071712</v>
          </cell>
          <cell r="K950" t="str">
            <v>男</v>
          </cell>
          <cell r="L950">
            <v>23</v>
          </cell>
          <cell r="M950" t="str">
            <v>20000507</v>
          </cell>
        </row>
        <row r="950">
          <cell r="O950" t="str">
            <v>内科</v>
          </cell>
          <cell r="P950" t="str">
            <v>内科</v>
          </cell>
          <cell r="Q950" t="str">
            <v>18058388820</v>
          </cell>
          <cell r="R950">
            <v>3</v>
          </cell>
          <cell r="S950" t="str">
            <v>2023年</v>
          </cell>
          <cell r="T950" t="str">
            <v>施益芬</v>
          </cell>
          <cell r="U950">
            <v>5658</v>
          </cell>
          <cell r="V950">
            <v>13676772628</v>
          </cell>
          <cell r="W950" t="str">
            <v>血液内科</v>
          </cell>
          <cell r="X950" t="str">
            <v>规培研究生</v>
          </cell>
        </row>
        <row r="951">
          <cell r="F951" t="str">
            <v>7AP272</v>
          </cell>
          <cell r="G951">
            <v>-20373</v>
          </cell>
          <cell r="H951" t="str">
            <v>ZSX13</v>
          </cell>
          <cell r="I951">
            <v>463</v>
          </cell>
          <cell r="J951" t="str">
            <v>33038220000122406X</v>
          </cell>
          <cell r="K951" t="str">
            <v>女</v>
          </cell>
          <cell r="L951">
            <v>23</v>
          </cell>
          <cell r="M951" t="str">
            <v>20000122</v>
          </cell>
        </row>
        <row r="951">
          <cell r="O951" t="str">
            <v>内科</v>
          </cell>
          <cell r="P951" t="str">
            <v>内科</v>
          </cell>
          <cell r="Q951" t="str">
            <v>17857540527</v>
          </cell>
          <cell r="R951">
            <v>3</v>
          </cell>
          <cell r="S951" t="str">
            <v>2023年</v>
          </cell>
          <cell r="T951" t="str">
            <v>马泳泳</v>
          </cell>
          <cell r="U951">
            <v>4547</v>
          </cell>
          <cell r="V951">
            <v>13566281793</v>
          </cell>
          <cell r="W951" t="str">
            <v>血液内科</v>
          </cell>
          <cell r="X951" t="str">
            <v>规培研究生</v>
          </cell>
        </row>
        <row r="952">
          <cell r="F952" t="str">
            <v>7AP279</v>
          </cell>
          <cell r="G952">
            <v>-20380</v>
          </cell>
          <cell r="H952" t="str">
            <v>JKJ4</v>
          </cell>
          <cell r="I952">
            <v>471</v>
          </cell>
          <cell r="J952" t="str">
            <v>339005199911170041</v>
          </cell>
          <cell r="K952" t="str">
            <v>女</v>
          </cell>
          <cell r="L952">
            <v>24</v>
          </cell>
          <cell r="M952" t="str">
            <v>19991117</v>
          </cell>
        </row>
        <row r="952">
          <cell r="O952" t="str">
            <v>内科</v>
          </cell>
          <cell r="P952" t="str">
            <v>内科</v>
          </cell>
          <cell r="Q952" t="str">
            <v>19817598771</v>
          </cell>
          <cell r="R952">
            <v>3</v>
          </cell>
          <cell r="S952" t="str">
            <v>2023年</v>
          </cell>
          <cell r="T952" t="str">
            <v>朱再胜</v>
          </cell>
          <cell r="U952">
            <v>19939</v>
          </cell>
          <cell r="V952">
            <v>13857734265</v>
          </cell>
          <cell r="W952" t="str">
            <v>医疗保健中心</v>
          </cell>
          <cell r="X952" t="str">
            <v>规培研究生</v>
          </cell>
        </row>
        <row r="953">
          <cell r="F953" t="str">
            <v>7AP230</v>
          </cell>
          <cell r="G953">
            <v>-20331</v>
          </cell>
          <cell r="H953" t="str">
            <v>LJH23</v>
          </cell>
          <cell r="I953">
            <v>391</v>
          </cell>
          <cell r="J953" t="str">
            <v>331021200006290017</v>
          </cell>
          <cell r="K953" t="str">
            <v>男</v>
          </cell>
          <cell r="L953">
            <v>23</v>
          </cell>
          <cell r="M953" t="str">
            <v>20000629</v>
          </cell>
        </row>
        <row r="953">
          <cell r="O953" t="str">
            <v>内科</v>
          </cell>
          <cell r="P953" t="str">
            <v>内科</v>
          </cell>
          <cell r="Q953" t="str">
            <v>13868305561</v>
          </cell>
          <cell r="R953">
            <v>3</v>
          </cell>
          <cell r="S953" t="str">
            <v>2023年</v>
          </cell>
          <cell r="T953" t="str">
            <v>蔡雪黎</v>
          </cell>
          <cell r="U953">
            <v>69703</v>
          </cell>
          <cell r="V953">
            <v>13857771605</v>
          </cell>
          <cell r="W953" t="str">
            <v>医疗质量管理处</v>
          </cell>
          <cell r="X953" t="str">
            <v>规培研究生</v>
          </cell>
        </row>
        <row r="954">
          <cell r="F954" t="str">
            <v>7AP262</v>
          </cell>
          <cell r="G954">
            <v>-20363</v>
          </cell>
          <cell r="H954" t="str">
            <v>XJL14</v>
          </cell>
          <cell r="I954">
            <v>446</v>
          </cell>
          <cell r="J954" t="str">
            <v>330382199912076920</v>
          </cell>
          <cell r="K954" t="str">
            <v>女</v>
          </cell>
          <cell r="L954">
            <v>24</v>
          </cell>
          <cell r="M954" t="str">
            <v>19991207</v>
          </cell>
        </row>
        <row r="954">
          <cell r="O954" t="str">
            <v>内科</v>
          </cell>
          <cell r="P954" t="str">
            <v>内科</v>
          </cell>
          <cell r="Q954">
            <v>15355097227</v>
          </cell>
          <cell r="R954">
            <v>3</v>
          </cell>
          <cell r="S954" t="str">
            <v>2023年</v>
          </cell>
          <cell r="T954" t="str">
            <v>陈咨苗</v>
          </cell>
          <cell r="U954">
            <v>879</v>
          </cell>
          <cell r="V954">
            <v>13506528878</v>
          </cell>
          <cell r="W954" t="str">
            <v>医务处</v>
          </cell>
          <cell r="X954" t="str">
            <v>规培研究生</v>
          </cell>
        </row>
        <row r="955">
          <cell r="F955" t="str">
            <v>7AP008</v>
          </cell>
          <cell r="G955">
            <v>-20109</v>
          </cell>
          <cell r="H955" t="str">
            <v>LHZ2</v>
          </cell>
          <cell r="I955" t="str">
            <v>y9</v>
          </cell>
          <cell r="J955" t="str">
            <v>330723200008142384</v>
          </cell>
          <cell r="K955" t="str">
            <v>女</v>
          </cell>
          <cell r="L955">
            <v>23</v>
          </cell>
          <cell r="M955" t="str">
            <v>20000814</v>
          </cell>
        </row>
        <row r="955">
          <cell r="O955" t="str">
            <v>内科</v>
          </cell>
          <cell r="P955" t="str">
            <v>内科</v>
          </cell>
          <cell r="Q955" t="str">
            <v>19817585230</v>
          </cell>
          <cell r="R955">
            <v>3</v>
          </cell>
          <cell r="S955" t="str">
            <v>2023年</v>
          </cell>
          <cell r="T955" t="str">
            <v>梁彬</v>
          </cell>
          <cell r="U955">
            <v>2637</v>
          </cell>
          <cell r="V955">
            <v>13777770580</v>
          </cell>
          <cell r="W955" t="str">
            <v>肿瘤内科</v>
          </cell>
          <cell r="X955" t="str">
            <v>规培研究生</v>
          </cell>
        </row>
        <row r="956">
          <cell r="F956" t="str">
            <v>7AP040</v>
          </cell>
          <cell r="G956">
            <v>-20141</v>
          </cell>
          <cell r="H956" t="str">
            <v>ZZH21</v>
          </cell>
          <cell r="I956" t="str">
            <v>y51</v>
          </cell>
          <cell r="J956" t="str">
            <v>330382200002293614</v>
          </cell>
          <cell r="K956" t="str">
            <v>男</v>
          </cell>
          <cell r="L956">
            <v>23</v>
          </cell>
          <cell r="M956" t="str">
            <v>20000229</v>
          </cell>
        </row>
        <row r="956">
          <cell r="O956" t="str">
            <v>内科</v>
          </cell>
          <cell r="P956" t="str">
            <v>内科</v>
          </cell>
          <cell r="Q956" t="str">
            <v>15258422778</v>
          </cell>
          <cell r="R956">
            <v>3</v>
          </cell>
          <cell r="S956" t="str">
            <v>2023年</v>
          </cell>
          <cell r="T956" t="str">
            <v>陈锦飞</v>
          </cell>
          <cell r="U956">
            <v>15085</v>
          </cell>
          <cell r="V956">
            <v>13695898017</v>
          </cell>
          <cell r="W956" t="str">
            <v>肿瘤内科</v>
          </cell>
          <cell r="X956" t="str">
            <v>规培研究生</v>
          </cell>
        </row>
        <row r="957">
          <cell r="F957" t="str">
            <v>7AP424</v>
          </cell>
          <cell r="G957">
            <v>-20525</v>
          </cell>
          <cell r="H957" t="str">
            <v>DYT3</v>
          </cell>
          <cell r="I957">
            <v>911</v>
          </cell>
          <cell r="J957" t="str">
            <v>511623200010175408</v>
          </cell>
          <cell r="K957" t="str">
            <v>女</v>
          </cell>
          <cell r="L957">
            <v>23</v>
          </cell>
          <cell r="M957" t="str">
            <v>20001017</v>
          </cell>
        </row>
        <row r="957">
          <cell r="O957" t="str">
            <v>内科</v>
          </cell>
          <cell r="P957" t="str">
            <v>内科</v>
          </cell>
          <cell r="Q957" t="str">
            <v>18167384586</v>
          </cell>
          <cell r="R957">
            <v>3</v>
          </cell>
          <cell r="S957" t="str">
            <v>2023年</v>
          </cell>
          <cell r="T957" t="str">
            <v>谷甸娜</v>
          </cell>
          <cell r="U957">
            <v>6612</v>
          </cell>
          <cell r="V957">
            <v>15727820618</v>
          </cell>
          <cell r="W957" t="str">
            <v>肿瘤内科</v>
          </cell>
          <cell r="X957" t="str">
            <v>规培研究生</v>
          </cell>
        </row>
        <row r="958">
          <cell r="F958" t="str">
            <v>7AP426</v>
          </cell>
          <cell r="G958">
            <v>-20527</v>
          </cell>
          <cell r="H958" t="str">
            <v>GYN2</v>
          </cell>
          <cell r="I958">
            <v>937</v>
          </cell>
          <cell r="J958" t="str">
            <v>330282200008110043</v>
          </cell>
          <cell r="K958" t="str">
            <v>女</v>
          </cell>
          <cell r="L958">
            <v>23</v>
          </cell>
          <cell r="M958" t="str">
            <v>20000811</v>
          </cell>
        </row>
        <row r="958">
          <cell r="O958" t="str">
            <v>内科</v>
          </cell>
          <cell r="P958" t="str">
            <v>内科</v>
          </cell>
          <cell r="Q958">
            <v>15058068498</v>
          </cell>
          <cell r="R958">
            <v>3</v>
          </cell>
          <cell r="S958" t="str">
            <v>2023年</v>
          </cell>
          <cell r="T958" t="str">
            <v>谷甸娜</v>
          </cell>
          <cell r="U958">
            <v>6612</v>
          </cell>
          <cell r="V958">
            <v>15727820618</v>
          </cell>
          <cell r="W958" t="str">
            <v>肿瘤内科</v>
          </cell>
          <cell r="X958" t="str">
            <v>规培研究生</v>
          </cell>
        </row>
        <row r="959">
          <cell r="F959" t="str">
            <v>7AP427</v>
          </cell>
          <cell r="G959">
            <v>-20528</v>
          </cell>
          <cell r="H959" t="str">
            <v>LDH6</v>
          </cell>
          <cell r="I959">
            <v>941</v>
          </cell>
          <cell r="J959" t="str">
            <v>330283199910310016</v>
          </cell>
          <cell r="K959" t="str">
            <v>男</v>
          </cell>
          <cell r="L959">
            <v>24</v>
          </cell>
          <cell r="M959" t="str">
            <v>19991031</v>
          </cell>
        </row>
        <row r="959">
          <cell r="O959" t="str">
            <v>内科</v>
          </cell>
          <cell r="P959" t="str">
            <v>内科</v>
          </cell>
          <cell r="Q959">
            <v>15058303286</v>
          </cell>
          <cell r="R959">
            <v>3</v>
          </cell>
          <cell r="S959" t="str">
            <v>2023年</v>
          </cell>
          <cell r="T959" t="str">
            <v>陈锦飞</v>
          </cell>
          <cell r="U959">
            <v>15085</v>
          </cell>
          <cell r="V959">
            <v>13695898017</v>
          </cell>
          <cell r="W959" t="str">
            <v>肿瘤内科</v>
          </cell>
          <cell r="X959" t="str">
            <v>规培研究生</v>
          </cell>
        </row>
        <row r="960">
          <cell r="F960" t="str">
            <v>7AP238</v>
          </cell>
          <cell r="G960">
            <v>-20339</v>
          </cell>
          <cell r="H960" t="str">
            <v>LY132</v>
          </cell>
          <cell r="I960">
            <v>403</v>
          </cell>
          <cell r="J960" t="str">
            <v>411522200012183967</v>
          </cell>
          <cell r="K960" t="str">
            <v>女</v>
          </cell>
          <cell r="L960">
            <v>23</v>
          </cell>
          <cell r="M960" t="str">
            <v>20001218</v>
          </cell>
        </row>
        <row r="960">
          <cell r="O960" t="str">
            <v>内科</v>
          </cell>
          <cell r="P960" t="str">
            <v>内科</v>
          </cell>
          <cell r="Q960" t="str">
            <v>17395719491</v>
          </cell>
          <cell r="R960">
            <v>3</v>
          </cell>
          <cell r="S960" t="str">
            <v>2023年</v>
          </cell>
          <cell r="T960" t="str">
            <v>施可庆</v>
          </cell>
          <cell r="U960">
            <v>6205</v>
          </cell>
          <cell r="V960">
            <v>15858515296</v>
          </cell>
          <cell r="W960" t="str">
            <v>转化医学实验室</v>
          </cell>
          <cell r="X960" t="str">
            <v>规培研究生</v>
          </cell>
        </row>
        <row r="961">
          <cell r="F961" t="str">
            <v>7AP269</v>
          </cell>
          <cell r="G961">
            <v>-20370</v>
          </cell>
          <cell r="H961" t="str">
            <v>ZWJ21</v>
          </cell>
          <cell r="I961">
            <v>459</v>
          </cell>
          <cell r="J961" t="str">
            <v>332525199909034311</v>
          </cell>
          <cell r="K961" t="str">
            <v>男</v>
          </cell>
          <cell r="L961">
            <v>24</v>
          </cell>
          <cell r="M961" t="str">
            <v>19990903</v>
          </cell>
        </row>
        <row r="961">
          <cell r="O961" t="str">
            <v>内科</v>
          </cell>
          <cell r="P961" t="str">
            <v>内科</v>
          </cell>
          <cell r="Q961" t="str">
            <v>15268763371</v>
          </cell>
          <cell r="R961">
            <v>3</v>
          </cell>
          <cell r="S961" t="str">
            <v>2023年</v>
          </cell>
          <cell r="T961" t="str">
            <v>施可庆</v>
          </cell>
          <cell r="U961">
            <v>6205</v>
          </cell>
          <cell r="V961">
            <v>15858515296</v>
          </cell>
          <cell r="W961" t="str">
            <v>转化医学实验室</v>
          </cell>
          <cell r="X961" t="str">
            <v>规培研究生</v>
          </cell>
        </row>
        <row r="962">
          <cell r="F962" t="str">
            <v>7AP274</v>
          </cell>
          <cell r="G962">
            <v>-20375</v>
          </cell>
          <cell r="H962" t="str">
            <v>ZY152</v>
          </cell>
          <cell r="I962">
            <v>466</v>
          </cell>
          <cell r="J962" t="str">
            <v>341003199910090228</v>
          </cell>
          <cell r="K962" t="str">
            <v>女</v>
          </cell>
          <cell r="L962">
            <v>24</v>
          </cell>
          <cell r="M962" t="str">
            <v>19991009</v>
          </cell>
        </row>
        <row r="962">
          <cell r="O962" t="str">
            <v>内科</v>
          </cell>
          <cell r="P962" t="str">
            <v>内科</v>
          </cell>
          <cell r="Q962" t="str">
            <v>18225591958</v>
          </cell>
          <cell r="R962">
            <v>3</v>
          </cell>
          <cell r="S962" t="str">
            <v>2023年</v>
          </cell>
          <cell r="T962" t="str">
            <v>施可庆</v>
          </cell>
          <cell r="U962">
            <v>6205</v>
          </cell>
          <cell r="V962">
            <v>15858515296</v>
          </cell>
          <cell r="W962" t="str">
            <v>转化医学实验室</v>
          </cell>
          <cell r="X962" t="str">
            <v>规培研究生</v>
          </cell>
        </row>
        <row r="963">
          <cell r="F963" t="str">
            <v>7AP232</v>
          </cell>
          <cell r="G963">
            <v>-20333</v>
          </cell>
          <cell r="H963" t="str">
            <v>LQQ34</v>
          </cell>
          <cell r="I963">
            <v>394</v>
          </cell>
          <cell r="J963" t="str">
            <v>330326199910216028</v>
          </cell>
          <cell r="K963" t="str">
            <v>女</v>
          </cell>
          <cell r="L963">
            <v>24</v>
          </cell>
          <cell r="M963" t="str">
            <v>19991021</v>
          </cell>
        </row>
        <row r="963">
          <cell r="O963" t="str">
            <v>内科</v>
          </cell>
          <cell r="P963" t="str">
            <v>内科</v>
          </cell>
          <cell r="Q963" t="str">
            <v>15395814177</v>
          </cell>
          <cell r="R963">
            <v>3</v>
          </cell>
          <cell r="S963" t="str">
            <v>2023年</v>
          </cell>
          <cell r="T963" t="str">
            <v>王晓冰</v>
          </cell>
        </row>
        <row r="963">
          <cell r="X963" t="str">
            <v>规培研究生</v>
          </cell>
        </row>
        <row r="964">
          <cell r="F964" t="str">
            <v>7AP017</v>
          </cell>
          <cell r="G964">
            <v>-20118</v>
          </cell>
          <cell r="H964" t="str">
            <v>YXH6</v>
          </cell>
          <cell r="I964" t="str">
            <v>y21</v>
          </cell>
          <cell r="J964" t="str">
            <v>330302200007251614</v>
          </cell>
          <cell r="K964" t="str">
            <v>男</v>
          </cell>
          <cell r="L964">
            <v>23</v>
          </cell>
          <cell r="M964" t="str">
            <v>20000725</v>
          </cell>
        </row>
        <row r="964">
          <cell r="O964" t="str">
            <v>皮肤科</v>
          </cell>
          <cell r="P964" t="str">
            <v>皮肤科</v>
          </cell>
          <cell r="Q964" t="str">
            <v>18958898321</v>
          </cell>
          <cell r="R964">
            <v>3</v>
          </cell>
          <cell r="S964" t="str">
            <v>2023年</v>
          </cell>
          <cell r="T964" t="str">
            <v>李智铭</v>
          </cell>
          <cell r="U964">
            <v>2611</v>
          </cell>
          <cell r="V964">
            <v>15988718867</v>
          </cell>
          <cell r="W964" t="str">
            <v>皮肤科</v>
          </cell>
          <cell r="X964" t="str">
            <v>规培研究生</v>
          </cell>
        </row>
        <row r="965">
          <cell r="F965" t="str">
            <v>7AP025</v>
          </cell>
          <cell r="G965">
            <v>-20126</v>
          </cell>
          <cell r="H965" t="str">
            <v>LMM27</v>
          </cell>
          <cell r="I965" t="str">
            <v>y32</v>
          </cell>
          <cell r="J965" t="str">
            <v>330327199910144163</v>
          </cell>
          <cell r="K965" t="str">
            <v>女</v>
          </cell>
          <cell r="L965">
            <v>24</v>
          </cell>
          <cell r="M965" t="str">
            <v>19991014</v>
          </cell>
        </row>
        <row r="965">
          <cell r="O965" t="str">
            <v>皮肤科</v>
          </cell>
          <cell r="P965" t="str">
            <v>皮肤科</v>
          </cell>
          <cell r="Q965" t="str">
            <v>19817585196</v>
          </cell>
          <cell r="R965">
            <v>3</v>
          </cell>
          <cell r="S965" t="str">
            <v>2023年</v>
          </cell>
          <cell r="T965" t="str">
            <v>李智铭</v>
          </cell>
          <cell r="U965">
            <v>2611</v>
          </cell>
          <cell r="V965">
            <v>15988718867</v>
          </cell>
          <cell r="W965" t="str">
            <v>皮肤科</v>
          </cell>
          <cell r="X965" t="str">
            <v>规培研究生</v>
          </cell>
        </row>
        <row r="966">
          <cell r="F966" t="str">
            <v>7AP294</v>
          </cell>
          <cell r="G966">
            <v>-20395</v>
          </cell>
          <cell r="H966" t="str">
            <v>CTY2</v>
          </cell>
          <cell r="I966">
            <v>503</v>
          </cell>
          <cell r="J966" t="str">
            <v>330381200002140021</v>
          </cell>
          <cell r="K966" t="str">
            <v>女</v>
          </cell>
          <cell r="L966">
            <v>23</v>
          </cell>
          <cell r="M966" t="str">
            <v>20000214</v>
          </cell>
        </row>
        <row r="966">
          <cell r="O966" t="str">
            <v>皮肤科</v>
          </cell>
          <cell r="P966" t="str">
            <v>皮肤科</v>
          </cell>
          <cell r="Q966" t="str">
            <v>13967776096</v>
          </cell>
          <cell r="R966">
            <v>3</v>
          </cell>
          <cell r="S966" t="str">
            <v>2023年</v>
          </cell>
          <cell r="T966" t="str">
            <v>张谊</v>
          </cell>
          <cell r="U966">
            <v>5668</v>
          </cell>
          <cell r="V966">
            <v>13968827429</v>
          </cell>
          <cell r="W966" t="str">
            <v>皮肤科</v>
          </cell>
          <cell r="X966" t="str">
            <v>规培研究生</v>
          </cell>
        </row>
        <row r="967">
          <cell r="F967" t="str">
            <v>7AP295</v>
          </cell>
          <cell r="G967">
            <v>-20396</v>
          </cell>
          <cell r="H967" t="str">
            <v>CYQ15</v>
          </cell>
          <cell r="I967">
            <v>504</v>
          </cell>
          <cell r="J967" t="str">
            <v>330327200010030828</v>
          </cell>
          <cell r="K967" t="str">
            <v>女</v>
          </cell>
          <cell r="L967">
            <v>23</v>
          </cell>
          <cell r="M967" t="str">
            <v>20001003</v>
          </cell>
        </row>
        <row r="967">
          <cell r="O967" t="str">
            <v>皮肤科</v>
          </cell>
          <cell r="P967" t="str">
            <v>皮肤科</v>
          </cell>
          <cell r="Q967" t="str">
            <v>19817591589</v>
          </cell>
          <cell r="R967">
            <v>3</v>
          </cell>
          <cell r="S967" t="str">
            <v>2023年</v>
          </cell>
          <cell r="T967" t="str">
            <v>李智铭</v>
          </cell>
          <cell r="U967">
            <v>2611</v>
          </cell>
          <cell r="V967">
            <v>15988718867</v>
          </cell>
          <cell r="W967" t="str">
            <v>皮肤科</v>
          </cell>
          <cell r="X967" t="str">
            <v>规培研究生</v>
          </cell>
        </row>
        <row r="968">
          <cell r="F968" t="str">
            <v>7AP296</v>
          </cell>
          <cell r="G968">
            <v>-20397</v>
          </cell>
          <cell r="H968" t="str">
            <v>LLB5</v>
          </cell>
          <cell r="I968">
            <v>505</v>
          </cell>
          <cell r="J968" t="str">
            <v>330382200101137123</v>
          </cell>
          <cell r="K968" t="str">
            <v>女</v>
          </cell>
          <cell r="L968">
            <v>22</v>
          </cell>
          <cell r="M968" t="str">
            <v>20010113</v>
          </cell>
        </row>
        <row r="968">
          <cell r="O968" t="str">
            <v>皮肤科</v>
          </cell>
          <cell r="P968" t="str">
            <v>皮肤科</v>
          </cell>
          <cell r="Q968" t="str">
            <v>19858733363</v>
          </cell>
          <cell r="R968">
            <v>3</v>
          </cell>
          <cell r="S968" t="str">
            <v>2023年</v>
          </cell>
          <cell r="T968" t="str">
            <v>李智铭</v>
          </cell>
          <cell r="U968">
            <v>2611</v>
          </cell>
          <cell r="V968">
            <v>15988718867</v>
          </cell>
          <cell r="W968" t="str">
            <v>皮肤科</v>
          </cell>
          <cell r="X968" t="str">
            <v>规培研究生</v>
          </cell>
        </row>
        <row r="969">
          <cell r="F969" t="str">
            <v>7AP311</v>
          </cell>
          <cell r="G969">
            <v>-20412</v>
          </cell>
          <cell r="H969" t="str">
            <v>YQH3</v>
          </cell>
          <cell r="I969">
            <v>534</v>
          </cell>
          <cell r="J969" t="str">
            <v>450921199812153623</v>
          </cell>
          <cell r="K969" t="str">
            <v>女</v>
          </cell>
          <cell r="L969">
            <v>25</v>
          </cell>
          <cell r="M969" t="str">
            <v>19981215</v>
          </cell>
        </row>
        <row r="969">
          <cell r="O969" t="str">
            <v>全科医学科</v>
          </cell>
          <cell r="P969" t="str">
            <v>全科医学科</v>
          </cell>
          <cell r="Q969" t="str">
            <v>15278389689</v>
          </cell>
          <cell r="R969">
            <v>3</v>
          </cell>
          <cell r="S969" t="str">
            <v>2023年</v>
          </cell>
          <cell r="T969" t="str">
            <v>潘景业</v>
          </cell>
          <cell r="U969">
            <v>19001</v>
          </cell>
          <cell r="V969">
            <v>13566289666</v>
          </cell>
          <cell r="W969" t="str">
            <v>党政综合办公室</v>
          </cell>
          <cell r="X969" t="str">
            <v>规培研究生</v>
          </cell>
        </row>
        <row r="970">
          <cell r="F970" t="str">
            <v>7AP309</v>
          </cell>
          <cell r="G970">
            <v>-20410</v>
          </cell>
          <cell r="H970" t="str">
            <v>HYC1</v>
          </cell>
          <cell r="I970">
            <v>531</v>
          </cell>
          <cell r="J970" t="str">
            <v>330381200002045913</v>
          </cell>
          <cell r="K970" t="str">
            <v>男</v>
          </cell>
          <cell r="L970">
            <v>23</v>
          </cell>
          <cell r="M970" t="str">
            <v>20000204</v>
          </cell>
        </row>
        <row r="970">
          <cell r="O970" t="str">
            <v>全科医学科</v>
          </cell>
          <cell r="P970" t="str">
            <v>全科医学科</v>
          </cell>
          <cell r="Q970" t="str">
            <v>13566168990</v>
          </cell>
          <cell r="R970">
            <v>3</v>
          </cell>
          <cell r="S970" t="str">
            <v>2023年</v>
          </cell>
          <cell r="T970" t="str">
            <v>李章平</v>
          </cell>
          <cell r="U970">
            <v>19407</v>
          </cell>
          <cell r="V970">
            <v>13587688121</v>
          </cell>
          <cell r="W970" t="str">
            <v>门诊部</v>
          </cell>
          <cell r="X970" t="str">
            <v>规培研究生</v>
          </cell>
        </row>
        <row r="971">
          <cell r="F971" t="str">
            <v>7AP310</v>
          </cell>
          <cell r="G971">
            <v>-20411</v>
          </cell>
          <cell r="H971" t="str">
            <v>WB17</v>
          </cell>
          <cell r="I971">
            <v>532</v>
          </cell>
          <cell r="J971" t="str">
            <v>330122199904042512</v>
          </cell>
          <cell r="K971" t="str">
            <v>男</v>
          </cell>
          <cell r="L971">
            <v>24</v>
          </cell>
          <cell r="M971" t="str">
            <v>19990404</v>
          </cell>
        </row>
        <row r="971">
          <cell r="O971" t="str">
            <v>全科医学科</v>
          </cell>
          <cell r="P971" t="str">
            <v>全科医学科</v>
          </cell>
          <cell r="Q971" t="str">
            <v>15858190604</v>
          </cell>
          <cell r="R971">
            <v>3</v>
          </cell>
          <cell r="S971" t="str">
            <v>2023年</v>
          </cell>
          <cell r="T971" t="str">
            <v>徐丽华</v>
          </cell>
          <cell r="U971">
            <v>1732</v>
          </cell>
          <cell r="V971">
            <v>13587688136</v>
          </cell>
          <cell r="W971" t="str">
            <v>全科医学科</v>
          </cell>
          <cell r="X971" t="str">
            <v>规培研究生</v>
          </cell>
        </row>
        <row r="972">
          <cell r="F972" t="str">
            <v>7AP033</v>
          </cell>
          <cell r="G972">
            <v>-20134</v>
          </cell>
          <cell r="H972" t="str">
            <v>CJH16</v>
          </cell>
          <cell r="I972" t="str">
            <v>y42</v>
          </cell>
          <cell r="J972" t="str">
            <v>331023200007200311</v>
          </cell>
          <cell r="K972" t="str">
            <v>男</v>
          </cell>
          <cell r="L972">
            <v>23</v>
          </cell>
          <cell r="M972" t="str">
            <v>20000720</v>
          </cell>
        </row>
        <row r="972">
          <cell r="O972" t="str">
            <v>神经内科</v>
          </cell>
          <cell r="P972" t="str">
            <v>神经内科</v>
          </cell>
          <cell r="Q972" t="str">
            <v>19805860619</v>
          </cell>
          <cell r="R972">
            <v>3</v>
          </cell>
          <cell r="S972" t="str">
            <v>2023年</v>
          </cell>
          <cell r="T972" t="str">
            <v>王贞</v>
          </cell>
          <cell r="U972">
            <v>1601</v>
          </cell>
          <cell r="V972">
            <v>13858868961</v>
          </cell>
          <cell r="W972" t="str">
            <v>神经内科</v>
          </cell>
          <cell r="X972" t="str">
            <v>规培研究生</v>
          </cell>
        </row>
        <row r="973">
          <cell r="F973" t="str">
            <v>7AP280</v>
          </cell>
          <cell r="G973">
            <v>-20381</v>
          </cell>
          <cell r="H973" t="str">
            <v>CPF1</v>
          </cell>
          <cell r="I973">
            <v>477</v>
          </cell>
          <cell r="J973" t="str">
            <v>331023200001021419</v>
          </cell>
          <cell r="K973" t="str">
            <v>男</v>
          </cell>
          <cell r="L973">
            <v>23</v>
          </cell>
          <cell r="M973" t="str">
            <v>20000102</v>
          </cell>
        </row>
        <row r="973">
          <cell r="O973" t="str">
            <v>神经内科</v>
          </cell>
          <cell r="P973" t="str">
            <v>神经内科</v>
          </cell>
          <cell r="Q973" t="str">
            <v>15305880530</v>
          </cell>
          <cell r="R973">
            <v>3</v>
          </cell>
          <cell r="S973" t="str">
            <v>2023年</v>
          </cell>
          <cell r="T973" t="str">
            <v>林源绍</v>
          </cell>
          <cell r="U973">
            <v>8017</v>
          </cell>
          <cell r="V973">
            <v>13587638425</v>
          </cell>
          <cell r="W973" t="str">
            <v>神经内科</v>
          </cell>
          <cell r="X973" t="str">
            <v>规培研究生</v>
          </cell>
        </row>
        <row r="974">
          <cell r="F974" t="str">
            <v>7AP281</v>
          </cell>
          <cell r="G974">
            <v>-20382</v>
          </cell>
          <cell r="H974" t="str">
            <v>GA</v>
          </cell>
          <cell r="I974">
            <v>479</v>
          </cell>
          <cell r="J974" t="str">
            <v>412326199808056074</v>
          </cell>
          <cell r="K974" t="str">
            <v>男</v>
          </cell>
          <cell r="L974">
            <v>25</v>
          </cell>
          <cell r="M974" t="str">
            <v>19980805</v>
          </cell>
        </row>
        <row r="974">
          <cell r="O974" t="str">
            <v>神经内科</v>
          </cell>
          <cell r="P974" t="str">
            <v>神经内科</v>
          </cell>
          <cell r="Q974" t="str">
            <v>15560013658</v>
          </cell>
          <cell r="R974">
            <v>3</v>
          </cell>
          <cell r="S974" t="str">
            <v>2023年</v>
          </cell>
          <cell r="T974" t="str">
            <v>王新施</v>
          </cell>
          <cell r="U974">
            <v>2661</v>
          </cell>
          <cell r="V974">
            <v>13757897051</v>
          </cell>
          <cell r="W974" t="str">
            <v>神经内科</v>
          </cell>
          <cell r="X974" t="str">
            <v>规培研究生</v>
          </cell>
        </row>
        <row r="975">
          <cell r="F975" t="str">
            <v>7AP282</v>
          </cell>
          <cell r="G975">
            <v>-20383</v>
          </cell>
          <cell r="H975" t="str">
            <v>LC49</v>
          </cell>
          <cell r="I975">
            <v>481</v>
          </cell>
          <cell r="J975" t="str">
            <v>142623199812200018</v>
          </cell>
          <cell r="K975" t="str">
            <v>男</v>
          </cell>
          <cell r="L975">
            <v>25</v>
          </cell>
          <cell r="M975" t="str">
            <v>19981220</v>
          </cell>
        </row>
        <row r="975">
          <cell r="O975" t="str">
            <v>神经内科</v>
          </cell>
          <cell r="P975" t="str">
            <v>神经内科</v>
          </cell>
          <cell r="Q975" t="str">
            <v>15396200929</v>
          </cell>
          <cell r="R975">
            <v>3</v>
          </cell>
          <cell r="S975" t="str">
            <v>2023年</v>
          </cell>
          <cell r="T975" t="str">
            <v>何金彩</v>
          </cell>
          <cell r="U975">
            <v>18305</v>
          </cell>
          <cell r="V975">
            <v>13706661060</v>
          </cell>
          <cell r="W975" t="str">
            <v>神经内科</v>
          </cell>
          <cell r="X975" t="str">
            <v>规培研究生</v>
          </cell>
        </row>
        <row r="976">
          <cell r="F976" t="str">
            <v>7AP283</v>
          </cell>
          <cell r="G976">
            <v>-20384</v>
          </cell>
          <cell r="H976" t="str">
            <v>LYY84</v>
          </cell>
          <cell r="I976">
            <v>482</v>
          </cell>
          <cell r="J976" t="str">
            <v>330327200006070843</v>
          </cell>
          <cell r="K976" t="str">
            <v>女</v>
          </cell>
          <cell r="L976">
            <v>23</v>
          </cell>
          <cell r="M976" t="str">
            <v>20000607</v>
          </cell>
        </row>
        <row r="976">
          <cell r="O976" t="str">
            <v>神经内科</v>
          </cell>
          <cell r="P976" t="str">
            <v>神经内科</v>
          </cell>
          <cell r="Q976" t="str">
            <v>17858095860</v>
          </cell>
          <cell r="R976">
            <v>3</v>
          </cell>
          <cell r="S976" t="str">
            <v>2023年</v>
          </cell>
          <cell r="T976" t="str">
            <v>何金彩</v>
          </cell>
          <cell r="U976">
            <v>18305</v>
          </cell>
          <cell r="V976">
            <v>13706661060</v>
          </cell>
          <cell r="W976" t="str">
            <v>神经内科</v>
          </cell>
          <cell r="X976" t="str">
            <v>规培研究生</v>
          </cell>
        </row>
        <row r="977">
          <cell r="F977" t="str">
            <v>7AP284</v>
          </cell>
          <cell r="G977">
            <v>-20385</v>
          </cell>
          <cell r="H977" t="str">
            <v>LYQ33</v>
          </cell>
          <cell r="I977">
            <v>483</v>
          </cell>
          <cell r="J977" t="str">
            <v>330282199912300026</v>
          </cell>
          <cell r="K977" t="str">
            <v>女</v>
          </cell>
          <cell r="L977">
            <v>24</v>
          </cell>
          <cell r="M977" t="str">
            <v>19991230</v>
          </cell>
        </row>
        <row r="977">
          <cell r="O977" t="str">
            <v>神经内科</v>
          </cell>
          <cell r="P977" t="str">
            <v>神经内科</v>
          </cell>
          <cell r="Q977">
            <v>19883739816</v>
          </cell>
          <cell r="R977">
            <v>3</v>
          </cell>
          <cell r="S977" t="str">
            <v>2023年</v>
          </cell>
          <cell r="T977" t="str">
            <v>王新施</v>
          </cell>
          <cell r="U977">
            <v>2661</v>
          </cell>
          <cell r="V977">
            <v>13757897051</v>
          </cell>
          <cell r="W977" t="str">
            <v>神经内科</v>
          </cell>
          <cell r="X977" t="str">
            <v>规培研究生</v>
          </cell>
        </row>
        <row r="978">
          <cell r="F978" t="str">
            <v>7AP285</v>
          </cell>
          <cell r="G978">
            <v>-20386</v>
          </cell>
          <cell r="H978" t="str">
            <v>QYB4</v>
          </cell>
          <cell r="I978">
            <v>484</v>
          </cell>
          <cell r="J978" t="str">
            <v>330382199911201419</v>
          </cell>
          <cell r="K978" t="str">
            <v>男</v>
          </cell>
          <cell r="L978">
            <v>24</v>
          </cell>
          <cell r="M978" t="str">
            <v>19991120</v>
          </cell>
        </row>
        <row r="978">
          <cell r="O978" t="str">
            <v>神经内科</v>
          </cell>
          <cell r="P978" t="str">
            <v>神经内科</v>
          </cell>
          <cell r="Q978" t="str">
            <v>18775378159</v>
          </cell>
          <cell r="R978">
            <v>3</v>
          </cell>
          <cell r="S978" t="str">
            <v>2023年</v>
          </cell>
          <cell r="T978" t="str">
            <v>林源绍</v>
          </cell>
          <cell r="U978">
            <v>8017</v>
          </cell>
          <cell r="V978">
            <v>13587638425</v>
          </cell>
          <cell r="W978" t="str">
            <v>神经内科</v>
          </cell>
          <cell r="X978" t="str">
            <v>规培研究生</v>
          </cell>
        </row>
        <row r="979">
          <cell r="F979" t="str">
            <v>7AP286</v>
          </cell>
          <cell r="G979">
            <v>-20387</v>
          </cell>
          <cell r="H979" t="str">
            <v>WBB18</v>
          </cell>
          <cell r="I979">
            <v>487</v>
          </cell>
          <cell r="J979" t="str">
            <v>421124200002086023</v>
          </cell>
          <cell r="K979" t="str">
            <v>女</v>
          </cell>
          <cell r="L979">
            <v>23</v>
          </cell>
          <cell r="M979" t="str">
            <v>20000208</v>
          </cell>
        </row>
        <row r="979">
          <cell r="O979" t="str">
            <v>神经内科</v>
          </cell>
          <cell r="P979" t="str">
            <v>神经内科</v>
          </cell>
          <cell r="Q979" t="str">
            <v>17866525697</v>
          </cell>
          <cell r="R979">
            <v>3</v>
          </cell>
          <cell r="S979" t="str">
            <v>2023年</v>
          </cell>
          <cell r="T979" t="str">
            <v>张旭</v>
          </cell>
          <cell r="U979">
            <v>18502</v>
          </cell>
          <cell r="V979">
            <v>13587688130</v>
          </cell>
          <cell r="W979" t="str">
            <v>神经内科</v>
          </cell>
          <cell r="X979" t="str">
            <v>规培研究生</v>
          </cell>
        </row>
        <row r="980">
          <cell r="F980" t="str">
            <v>7AP287</v>
          </cell>
          <cell r="G980">
            <v>-20388</v>
          </cell>
          <cell r="H980" t="str">
            <v>WZJ10</v>
          </cell>
          <cell r="I980">
            <v>490</v>
          </cell>
          <cell r="J980" t="str">
            <v>36073119990902035X</v>
          </cell>
          <cell r="K980" t="str">
            <v>男</v>
          </cell>
          <cell r="L980">
            <v>24</v>
          </cell>
          <cell r="M980" t="str">
            <v>19990902</v>
          </cell>
        </row>
        <row r="980">
          <cell r="O980" t="str">
            <v>神经内科</v>
          </cell>
          <cell r="P980" t="str">
            <v>神经内科</v>
          </cell>
          <cell r="Q980" t="str">
            <v>15779682936</v>
          </cell>
          <cell r="R980">
            <v>3</v>
          </cell>
          <cell r="S980" t="str">
            <v>2023年</v>
          </cell>
          <cell r="T980" t="str">
            <v>程建华</v>
          </cell>
          <cell r="U980">
            <v>4523</v>
          </cell>
          <cell r="V980">
            <v>13819735361</v>
          </cell>
          <cell r="W980" t="str">
            <v>神经内科</v>
          </cell>
          <cell r="X980" t="str">
            <v>规培研究生</v>
          </cell>
        </row>
        <row r="981">
          <cell r="F981" t="str">
            <v>7AP288</v>
          </cell>
          <cell r="G981">
            <v>-20389</v>
          </cell>
          <cell r="H981" t="str">
            <v>ZLY41</v>
          </cell>
          <cell r="I981">
            <v>491</v>
          </cell>
          <cell r="J981" t="str">
            <v>330326200002240028</v>
          </cell>
          <cell r="K981" t="str">
            <v>女</v>
          </cell>
          <cell r="L981">
            <v>23</v>
          </cell>
          <cell r="M981" t="str">
            <v>20000224</v>
          </cell>
        </row>
        <row r="981">
          <cell r="O981" t="str">
            <v>神经内科</v>
          </cell>
          <cell r="P981" t="str">
            <v>神经内科</v>
          </cell>
          <cell r="Q981" t="str">
            <v>15369384241</v>
          </cell>
          <cell r="R981">
            <v>3</v>
          </cell>
          <cell r="S981" t="str">
            <v>2023年</v>
          </cell>
          <cell r="T981" t="str">
            <v>黄欢捷</v>
          </cell>
          <cell r="U981">
            <v>1680</v>
          </cell>
          <cell r="V981">
            <v>13566277099</v>
          </cell>
          <cell r="W981" t="str">
            <v>神经内科</v>
          </cell>
          <cell r="X981" t="str">
            <v>规培研究生</v>
          </cell>
        </row>
        <row r="982">
          <cell r="F982" t="str">
            <v>7AP289</v>
          </cell>
          <cell r="G982">
            <v>-20390</v>
          </cell>
          <cell r="H982" t="str">
            <v>ZJW17</v>
          </cell>
          <cell r="I982">
            <v>492</v>
          </cell>
          <cell r="J982" t="str">
            <v>330724199910196919</v>
          </cell>
          <cell r="K982" t="str">
            <v>男</v>
          </cell>
          <cell r="L982">
            <v>24</v>
          </cell>
          <cell r="M982" t="str">
            <v>19991019</v>
          </cell>
        </row>
        <row r="982">
          <cell r="O982" t="str">
            <v>神经内科</v>
          </cell>
          <cell r="P982" t="str">
            <v>神经内科</v>
          </cell>
          <cell r="Q982" t="str">
            <v>13676761823</v>
          </cell>
          <cell r="R982">
            <v>3</v>
          </cell>
          <cell r="S982" t="str">
            <v>2023年</v>
          </cell>
          <cell r="T982" t="str">
            <v>邓斌斌</v>
          </cell>
          <cell r="U982">
            <v>12763</v>
          </cell>
          <cell r="V982">
            <v>13695720610</v>
          </cell>
          <cell r="W982" t="str">
            <v>神经内科</v>
          </cell>
          <cell r="X982" t="str">
            <v>规培研究生</v>
          </cell>
        </row>
        <row r="983">
          <cell r="F983" t="str">
            <v>7AP290</v>
          </cell>
          <cell r="G983">
            <v>-20391</v>
          </cell>
          <cell r="H983" t="str">
            <v>ZQY31</v>
          </cell>
          <cell r="I983">
            <v>495</v>
          </cell>
          <cell r="J983" t="str">
            <v>331024200101150361</v>
          </cell>
          <cell r="K983" t="str">
            <v>女</v>
          </cell>
          <cell r="L983">
            <v>22</v>
          </cell>
          <cell r="M983" t="str">
            <v>20010115</v>
          </cell>
        </row>
        <row r="983">
          <cell r="O983" t="str">
            <v>神经内科</v>
          </cell>
          <cell r="P983" t="str">
            <v>神经内科</v>
          </cell>
          <cell r="Q983" t="str">
            <v>15906761521</v>
          </cell>
          <cell r="R983">
            <v>3</v>
          </cell>
          <cell r="S983" t="str">
            <v>2023年</v>
          </cell>
          <cell r="T983" t="str">
            <v>张旭</v>
          </cell>
          <cell r="U983">
            <v>18502</v>
          </cell>
          <cell r="V983">
            <v>13587688130</v>
          </cell>
          <cell r="W983" t="str">
            <v>神经内科</v>
          </cell>
          <cell r="X983" t="str">
            <v>规培研究生</v>
          </cell>
        </row>
        <row r="984">
          <cell r="F984" t="str">
            <v>7AP291</v>
          </cell>
          <cell r="G984">
            <v>-20392</v>
          </cell>
          <cell r="H984" t="str">
            <v>ZX47</v>
          </cell>
          <cell r="I984">
            <v>497</v>
          </cell>
          <cell r="J984" t="str">
            <v>330324200002160017</v>
          </cell>
          <cell r="K984" t="str">
            <v>男</v>
          </cell>
          <cell r="L984">
            <v>23</v>
          </cell>
          <cell r="M984" t="str">
            <v>20000216</v>
          </cell>
        </row>
        <row r="984">
          <cell r="O984" t="str">
            <v>神经内科</v>
          </cell>
          <cell r="P984" t="str">
            <v>神经内科</v>
          </cell>
          <cell r="Q984" t="str">
            <v>17816296783</v>
          </cell>
          <cell r="R984">
            <v>3</v>
          </cell>
          <cell r="S984" t="str">
            <v>2023年</v>
          </cell>
          <cell r="T984" t="str">
            <v>徐惠琴</v>
          </cell>
          <cell r="U984">
            <v>19502</v>
          </cell>
          <cell r="V984">
            <v>13858806368</v>
          </cell>
          <cell r="W984" t="str">
            <v>神经内科</v>
          </cell>
          <cell r="X984" t="str">
            <v>规培研究生</v>
          </cell>
        </row>
        <row r="985">
          <cell r="F985" t="str">
            <v>7AP292</v>
          </cell>
          <cell r="G985">
            <v>-20393</v>
          </cell>
          <cell r="H985" t="str">
            <v>ZY151</v>
          </cell>
          <cell r="I985">
            <v>498</v>
          </cell>
          <cell r="J985" t="str">
            <v>33262420000210462X</v>
          </cell>
          <cell r="K985" t="str">
            <v>女</v>
          </cell>
          <cell r="L985">
            <v>23</v>
          </cell>
          <cell r="M985" t="str">
            <v>20000210</v>
          </cell>
        </row>
        <row r="985">
          <cell r="O985" t="str">
            <v>神经内科</v>
          </cell>
          <cell r="P985" t="str">
            <v>神经内科</v>
          </cell>
          <cell r="Q985" t="str">
            <v>15868726072</v>
          </cell>
          <cell r="R985">
            <v>3</v>
          </cell>
          <cell r="S985" t="str">
            <v>2023年</v>
          </cell>
          <cell r="T985" t="str">
            <v>谢成龙</v>
          </cell>
          <cell r="U985">
            <v>11105</v>
          </cell>
          <cell r="V985">
            <v>13736716097</v>
          </cell>
          <cell r="W985" t="str">
            <v>神经内科</v>
          </cell>
          <cell r="X985" t="str">
            <v>规培研究生</v>
          </cell>
        </row>
        <row r="986">
          <cell r="F986" t="str">
            <v>7AP293</v>
          </cell>
          <cell r="G986">
            <v>-20394</v>
          </cell>
          <cell r="H986" t="str">
            <v>ZLY40</v>
          </cell>
          <cell r="I986">
            <v>499</v>
          </cell>
          <cell r="J986" t="str">
            <v>332624199911025421</v>
          </cell>
          <cell r="K986" t="str">
            <v>女</v>
          </cell>
          <cell r="L986">
            <v>24</v>
          </cell>
          <cell r="M986" t="str">
            <v>19991102</v>
          </cell>
        </row>
        <row r="986">
          <cell r="O986" t="str">
            <v>神经内科</v>
          </cell>
          <cell r="P986" t="str">
            <v>神经内科</v>
          </cell>
          <cell r="Q986" t="str">
            <v>18858859493</v>
          </cell>
          <cell r="R986">
            <v>3</v>
          </cell>
          <cell r="S986" t="str">
            <v>2023年</v>
          </cell>
          <cell r="T986" t="str">
            <v>邓斌斌</v>
          </cell>
          <cell r="U986">
            <v>12763</v>
          </cell>
          <cell r="V986">
            <v>13695720610</v>
          </cell>
          <cell r="W986" t="str">
            <v>神经内科</v>
          </cell>
          <cell r="X986" t="str">
            <v>规培研究生</v>
          </cell>
        </row>
        <row r="987">
          <cell r="F987" t="str">
            <v>7AP048</v>
          </cell>
          <cell r="G987">
            <v>-20149</v>
          </cell>
          <cell r="H987" t="str">
            <v>ZT13</v>
          </cell>
          <cell r="I987" t="str">
            <v>y60</v>
          </cell>
          <cell r="J987" t="str">
            <v>331082200007052339</v>
          </cell>
          <cell r="K987" t="str">
            <v>男</v>
          </cell>
          <cell r="L987">
            <v>23</v>
          </cell>
          <cell r="M987" t="str">
            <v>20000705</v>
          </cell>
        </row>
        <row r="987">
          <cell r="O987" t="str">
            <v>外科</v>
          </cell>
          <cell r="P987" t="str">
            <v>外科</v>
          </cell>
          <cell r="Q987" t="str">
            <v>17757776672</v>
          </cell>
          <cell r="R987">
            <v>3</v>
          </cell>
          <cell r="S987" t="str">
            <v>2023年</v>
          </cell>
          <cell r="T987" t="str">
            <v>陈祥建</v>
          </cell>
          <cell r="U987">
            <v>19907</v>
          </cell>
          <cell r="V987">
            <v>13706661796</v>
          </cell>
          <cell r="W987" t="str">
            <v>创伤外科(急诊外科)</v>
          </cell>
          <cell r="X987" t="str">
            <v>规培研究生</v>
          </cell>
        </row>
        <row r="988">
          <cell r="F988" t="str">
            <v>7AP344</v>
          </cell>
          <cell r="G988">
            <v>-20445</v>
          </cell>
          <cell r="H988" t="str">
            <v>SLY9</v>
          </cell>
          <cell r="I988">
            <v>637</v>
          </cell>
          <cell r="J988" t="str">
            <v>330782200005101325</v>
          </cell>
          <cell r="K988" t="str">
            <v>女</v>
          </cell>
          <cell r="L988">
            <v>23</v>
          </cell>
          <cell r="M988" t="str">
            <v>20000510</v>
          </cell>
        </row>
        <row r="988">
          <cell r="O988" t="str">
            <v>外科</v>
          </cell>
          <cell r="P988" t="str">
            <v>外科</v>
          </cell>
          <cell r="Q988" t="str">
            <v>18395960011</v>
          </cell>
          <cell r="R988">
            <v>3</v>
          </cell>
          <cell r="S988" t="str">
            <v>2023年</v>
          </cell>
          <cell r="T988" t="str">
            <v>李德泉</v>
          </cell>
          <cell r="U988">
            <v>6646</v>
          </cell>
          <cell r="V988">
            <v>13567782100</v>
          </cell>
          <cell r="W988" t="str">
            <v>创伤外科(急诊外科)</v>
          </cell>
          <cell r="X988" t="str">
            <v>规培研究生</v>
          </cell>
        </row>
        <row r="989">
          <cell r="F989" t="str">
            <v>7AP055</v>
          </cell>
          <cell r="G989">
            <v>-20156</v>
          </cell>
          <cell r="H989" t="str">
            <v>CYJ12</v>
          </cell>
          <cell r="I989" t="str">
            <v>y751</v>
          </cell>
          <cell r="J989" t="str">
            <v>330381200004240122</v>
          </cell>
          <cell r="K989" t="str">
            <v>女</v>
          </cell>
          <cell r="L989">
            <v>23</v>
          </cell>
          <cell r="M989" t="str">
            <v>20000424</v>
          </cell>
        </row>
        <row r="989">
          <cell r="O989" t="str">
            <v>外科</v>
          </cell>
          <cell r="P989" t="str">
            <v>外科</v>
          </cell>
          <cell r="Q989" t="str">
            <v>13967706146</v>
          </cell>
          <cell r="R989">
            <v>3</v>
          </cell>
          <cell r="S989" t="str">
            <v>2023年</v>
          </cell>
          <cell r="T989" t="str">
            <v>沈贤</v>
          </cell>
          <cell r="U989">
            <v>19826</v>
          </cell>
          <cell r="V989">
            <v>13968888872</v>
          </cell>
          <cell r="W989" t="str">
            <v>党政综合办公室</v>
          </cell>
          <cell r="X989" t="str">
            <v>规培研究生</v>
          </cell>
        </row>
        <row r="990">
          <cell r="F990" t="str">
            <v>7AP318</v>
          </cell>
          <cell r="G990">
            <v>-20419</v>
          </cell>
          <cell r="H990" t="str">
            <v>CWD1</v>
          </cell>
          <cell r="I990">
            <v>552</v>
          </cell>
          <cell r="J990" t="str">
            <v>330326199910293015</v>
          </cell>
          <cell r="K990" t="str">
            <v>男</v>
          </cell>
          <cell r="L990">
            <v>24</v>
          </cell>
          <cell r="M990" t="str">
            <v>19991029</v>
          </cell>
        </row>
        <row r="990">
          <cell r="O990" t="str">
            <v>外科</v>
          </cell>
          <cell r="P990" t="str">
            <v>外科</v>
          </cell>
          <cell r="Q990" t="str">
            <v>13957744901</v>
          </cell>
          <cell r="R990">
            <v>3</v>
          </cell>
          <cell r="S990" t="str">
            <v>2023年</v>
          </cell>
          <cell r="T990" t="str">
            <v>沈贤</v>
          </cell>
          <cell r="U990">
            <v>19826</v>
          </cell>
          <cell r="V990">
            <v>13968888872</v>
          </cell>
          <cell r="W990" t="str">
            <v>党政综合办公室</v>
          </cell>
          <cell r="X990" t="str">
            <v>规培研究生</v>
          </cell>
        </row>
        <row r="991">
          <cell r="F991" t="str">
            <v>7AP346</v>
          </cell>
          <cell r="G991">
            <v>-20447</v>
          </cell>
          <cell r="H991" t="str">
            <v>SA</v>
          </cell>
          <cell r="I991">
            <v>644</v>
          </cell>
          <cell r="J991" t="str">
            <v>331003200005280017</v>
          </cell>
          <cell r="K991" t="str">
            <v>男</v>
          </cell>
          <cell r="L991">
            <v>23</v>
          </cell>
          <cell r="M991" t="str">
            <v>20000528</v>
          </cell>
        </row>
        <row r="991">
          <cell r="O991" t="str">
            <v>外科</v>
          </cell>
          <cell r="P991" t="str">
            <v>外科</v>
          </cell>
          <cell r="Q991" t="str">
            <v>15625853512</v>
          </cell>
          <cell r="R991">
            <v>3</v>
          </cell>
          <cell r="S991" t="str">
            <v>2023年</v>
          </cell>
          <cell r="T991" t="str">
            <v>沈贤</v>
          </cell>
          <cell r="U991">
            <v>19826</v>
          </cell>
          <cell r="V991">
            <v>13968888872</v>
          </cell>
          <cell r="W991" t="str">
            <v>党政综合办公室</v>
          </cell>
          <cell r="X991" t="str">
            <v>规培研究生</v>
          </cell>
        </row>
        <row r="992">
          <cell r="F992" t="str">
            <v>7AP353</v>
          </cell>
          <cell r="G992">
            <v>-20454</v>
          </cell>
          <cell r="H992" t="str">
            <v>WDZ2</v>
          </cell>
          <cell r="I992">
            <v>657</v>
          </cell>
          <cell r="J992" t="str">
            <v>33030419991213751X</v>
          </cell>
          <cell r="K992" t="str">
            <v>男</v>
          </cell>
          <cell r="L992">
            <v>24</v>
          </cell>
          <cell r="M992" t="str">
            <v>19991213</v>
          </cell>
        </row>
        <row r="992">
          <cell r="O992" t="str">
            <v>外科</v>
          </cell>
          <cell r="P992" t="str">
            <v>外科</v>
          </cell>
          <cell r="Q992" t="str">
            <v>13736727697</v>
          </cell>
          <cell r="R992">
            <v>3</v>
          </cell>
          <cell r="S992" t="str">
            <v>2023年</v>
          </cell>
          <cell r="T992" t="str">
            <v>沈贤</v>
          </cell>
          <cell r="U992">
            <v>19826</v>
          </cell>
          <cell r="V992">
            <v>13968888872</v>
          </cell>
          <cell r="W992" t="str">
            <v>党政综合办公室</v>
          </cell>
          <cell r="X992" t="str">
            <v>规培研究生</v>
          </cell>
        </row>
        <row r="993">
          <cell r="F993" t="str">
            <v>7AP039</v>
          </cell>
          <cell r="G993">
            <v>-20140</v>
          </cell>
          <cell r="H993" t="str">
            <v>QJ2</v>
          </cell>
          <cell r="I993" t="str">
            <v>y50</v>
          </cell>
          <cell r="J993" t="str">
            <v>330523200009010032</v>
          </cell>
          <cell r="K993" t="str">
            <v>男</v>
          </cell>
          <cell r="L993">
            <v>23</v>
          </cell>
          <cell r="M993" t="str">
            <v>20000901</v>
          </cell>
        </row>
        <row r="993">
          <cell r="O993" t="str">
            <v>外科</v>
          </cell>
          <cell r="P993" t="str">
            <v>外科</v>
          </cell>
          <cell r="Q993" t="str">
            <v>17366690291</v>
          </cell>
          <cell r="R993">
            <v>3</v>
          </cell>
          <cell r="S993" t="str">
            <v>2023年</v>
          </cell>
          <cell r="T993" t="str">
            <v>郑亦胡</v>
          </cell>
          <cell r="U993">
            <v>7232</v>
          </cell>
          <cell r="V993">
            <v>13587639385</v>
          </cell>
          <cell r="W993" t="str">
            <v>对外合作交流处</v>
          </cell>
          <cell r="X993" t="str">
            <v>规培研究生</v>
          </cell>
        </row>
        <row r="994">
          <cell r="F994" t="str">
            <v>7AP034</v>
          </cell>
          <cell r="G994">
            <v>-20135</v>
          </cell>
          <cell r="H994" t="str">
            <v>ZHH25</v>
          </cell>
          <cell r="I994" t="str">
            <v>y43</v>
          </cell>
          <cell r="J994" t="str">
            <v>332529200003162510</v>
          </cell>
          <cell r="K994" t="str">
            <v>男</v>
          </cell>
          <cell r="L994">
            <v>23</v>
          </cell>
          <cell r="M994" t="str">
            <v>20000316</v>
          </cell>
        </row>
        <row r="994">
          <cell r="O994" t="str">
            <v>外科</v>
          </cell>
          <cell r="P994" t="str">
            <v>外科</v>
          </cell>
          <cell r="Q994" t="str">
            <v>19817598769</v>
          </cell>
          <cell r="R994">
            <v>3</v>
          </cell>
          <cell r="S994" t="str">
            <v>2023年</v>
          </cell>
          <cell r="T994" t="str">
            <v>朱千东</v>
          </cell>
          <cell r="U994">
            <v>6627</v>
          </cell>
          <cell r="V994">
            <v>13587413119</v>
          </cell>
          <cell r="W994" t="str">
            <v>肝胆胰外科</v>
          </cell>
          <cell r="X994" t="str">
            <v>规培研究生</v>
          </cell>
        </row>
        <row r="995">
          <cell r="F995" t="str">
            <v>7AP052</v>
          </cell>
          <cell r="G995">
            <v>-20153</v>
          </cell>
          <cell r="H995" t="str">
            <v>LEH</v>
          </cell>
          <cell r="I995" t="str">
            <v>y745</v>
          </cell>
          <cell r="J995" t="str">
            <v>330723200012171911</v>
          </cell>
          <cell r="K995" t="str">
            <v>男</v>
          </cell>
          <cell r="L995">
            <v>23</v>
          </cell>
          <cell r="M995" t="str">
            <v>20001217</v>
          </cell>
        </row>
        <row r="995">
          <cell r="O995" t="str">
            <v>外科</v>
          </cell>
          <cell r="P995" t="str">
            <v>外科</v>
          </cell>
          <cell r="Q995" t="str">
            <v>19858731911</v>
          </cell>
          <cell r="R995">
            <v>3</v>
          </cell>
          <cell r="S995" t="str">
            <v>2023年</v>
          </cell>
          <cell r="T995" t="str">
            <v>单云峰</v>
          </cell>
          <cell r="U995">
            <v>19822</v>
          </cell>
          <cell r="V995">
            <v>13857763998</v>
          </cell>
          <cell r="W995" t="str">
            <v>肝胆胰外科</v>
          </cell>
          <cell r="X995" t="str">
            <v>规培研究生</v>
          </cell>
        </row>
        <row r="996">
          <cell r="F996" t="str">
            <v>7AP327</v>
          </cell>
          <cell r="G996">
            <v>-20428</v>
          </cell>
          <cell r="H996" t="str">
            <v>HLY23</v>
          </cell>
          <cell r="I996">
            <v>588</v>
          </cell>
          <cell r="J996" t="str">
            <v>511623199910097171</v>
          </cell>
          <cell r="K996" t="str">
            <v>男</v>
          </cell>
          <cell r="L996">
            <v>24</v>
          </cell>
          <cell r="M996" t="str">
            <v>19991009</v>
          </cell>
        </row>
        <row r="996">
          <cell r="O996" t="str">
            <v>外科</v>
          </cell>
          <cell r="P996" t="str">
            <v>外科</v>
          </cell>
          <cell r="Q996" t="str">
            <v>18282658395</v>
          </cell>
          <cell r="R996">
            <v>3</v>
          </cell>
          <cell r="S996" t="str">
            <v>2023年</v>
          </cell>
          <cell r="T996" t="str">
            <v>孙洪伟</v>
          </cell>
          <cell r="U996">
            <v>6659</v>
          </cell>
          <cell r="V996">
            <v>13857793103</v>
          </cell>
          <cell r="W996" t="str">
            <v>肝胆胰外科</v>
          </cell>
          <cell r="X996" t="str">
            <v>规培研究生</v>
          </cell>
        </row>
        <row r="997">
          <cell r="F997" t="str">
            <v>7AP337</v>
          </cell>
          <cell r="G997">
            <v>-20438</v>
          </cell>
          <cell r="H997" t="str">
            <v>LK17</v>
          </cell>
          <cell r="I997">
            <v>624</v>
          </cell>
          <cell r="J997" t="str">
            <v>331022200003232619</v>
          </cell>
          <cell r="K997" t="str">
            <v>男</v>
          </cell>
          <cell r="L997">
            <v>23</v>
          </cell>
          <cell r="M997" t="str">
            <v>20000323</v>
          </cell>
        </row>
        <row r="997">
          <cell r="O997" t="str">
            <v>外科</v>
          </cell>
          <cell r="P997" t="str">
            <v>外科</v>
          </cell>
          <cell r="Q997">
            <v>13362622630</v>
          </cell>
          <cell r="R997">
            <v>3</v>
          </cell>
          <cell r="S997" t="str">
            <v>2023年</v>
          </cell>
          <cell r="T997" t="str">
            <v>孙洪伟</v>
          </cell>
          <cell r="U997">
            <v>6659</v>
          </cell>
          <cell r="V997">
            <v>13857793103</v>
          </cell>
          <cell r="W997" t="str">
            <v>肝胆胰外科</v>
          </cell>
          <cell r="X997" t="str">
            <v>规培研究生</v>
          </cell>
        </row>
        <row r="998">
          <cell r="F998" t="str">
            <v>7AP338</v>
          </cell>
          <cell r="G998">
            <v>-20439</v>
          </cell>
          <cell r="H998" t="str">
            <v>LJT1</v>
          </cell>
          <cell r="I998">
            <v>625</v>
          </cell>
          <cell r="J998" t="str">
            <v>412726199808290815</v>
          </cell>
          <cell r="K998" t="str">
            <v>男</v>
          </cell>
          <cell r="L998">
            <v>25</v>
          </cell>
          <cell r="M998" t="str">
            <v>19980829</v>
          </cell>
        </row>
        <row r="998">
          <cell r="O998" t="str">
            <v>外科</v>
          </cell>
          <cell r="P998" t="str">
            <v>外科</v>
          </cell>
          <cell r="Q998" t="str">
            <v>19891034537</v>
          </cell>
          <cell r="R998">
            <v>3</v>
          </cell>
          <cell r="S998" t="str">
            <v>2023年</v>
          </cell>
          <cell r="T998" t="str">
            <v>蔡华杰</v>
          </cell>
          <cell r="U998">
            <v>6185</v>
          </cell>
          <cell r="V998">
            <v>13732050290</v>
          </cell>
          <cell r="W998" t="str">
            <v>肝胆胰外科</v>
          </cell>
          <cell r="X998" t="str">
            <v>规培研究生</v>
          </cell>
        </row>
        <row r="999">
          <cell r="F999" t="str">
            <v>7AP343</v>
          </cell>
          <cell r="G999">
            <v>-20444</v>
          </cell>
          <cell r="H999" t="str">
            <v>QZL</v>
          </cell>
          <cell r="I999">
            <v>636</v>
          </cell>
          <cell r="J999" t="str">
            <v>330381199911185213</v>
          </cell>
          <cell r="K999" t="str">
            <v>男</v>
          </cell>
          <cell r="L999">
            <v>24</v>
          </cell>
          <cell r="M999" t="str">
            <v>19991118</v>
          </cell>
        </row>
        <row r="999">
          <cell r="O999" t="str">
            <v>外科</v>
          </cell>
          <cell r="P999" t="str">
            <v>外科</v>
          </cell>
          <cell r="Q999" t="str">
            <v>17857314923</v>
          </cell>
          <cell r="R999">
            <v>3</v>
          </cell>
          <cell r="S999" t="str">
            <v>2023年</v>
          </cell>
          <cell r="T999" t="str">
            <v>俞富祥</v>
          </cell>
          <cell r="U999">
            <v>3806</v>
          </cell>
          <cell r="V999">
            <v>13868407480</v>
          </cell>
          <cell r="W999" t="str">
            <v>肝胆胰外科</v>
          </cell>
          <cell r="X999" t="str">
            <v>规培研究生</v>
          </cell>
        </row>
        <row r="1000">
          <cell r="F1000" t="str">
            <v>7AP354</v>
          </cell>
          <cell r="G1000">
            <v>-20455</v>
          </cell>
          <cell r="H1000" t="str">
            <v>WLL29</v>
          </cell>
          <cell r="I1000">
            <v>659</v>
          </cell>
          <cell r="J1000" t="str">
            <v>330522200006306210</v>
          </cell>
          <cell r="K1000" t="str">
            <v>男</v>
          </cell>
          <cell r="L1000">
            <v>23</v>
          </cell>
          <cell r="M1000" t="str">
            <v>20000630</v>
          </cell>
        </row>
        <row r="1000">
          <cell r="O1000" t="str">
            <v>外科</v>
          </cell>
          <cell r="P1000" t="str">
            <v>外科</v>
          </cell>
          <cell r="Q1000" t="str">
            <v>18857249404</v>
          </cell>
          <cell r="R1000">
            <v>3</v>
          </cell>
          <cell r="S1000" t="str">
            <v>2023年</v>
          </cell>
          <cell r="T1000" t="str">
            <v>金约朋</v>
          </cell>
          <cell r="U1000">
            <v>5679</v>
          </cell>
          <cell r="V1000">
            <v>13566263513</v>
          </cell>
          <cell r="W1000" t="str">
            <v>肝胆胰外科</v>
          </cell>
          <cell r="X1000" t="str">
            <v>规培研究生</v>
          </cell>
        </row>
        <row r="1001">
          <cell r="F1001" t="str">
            <v>7AP357</v>
          </cell>
          <cell r="G1001">
            <v>-20458</v>
          </cell>
          <cell r="H1001" t="str">
            <v>XZH7</v>
          </cell>
          <cell r="I1001">
            <v>666</v>
          </cell>
          <cell r="J1001" t="str">
            <v>33102319991012513X</v>
          </cell>
          <cell r="K1001" t="str">
            <v>男</v>
          </cell>
          <cell r="L1001">
            <v>24</v>
          </cell>
          <cell r="M1001" t="str">
            <v>19991012</v>
          </cell>
        </row>
        <row r="1001">
          <cell r="O1001" t="str">
            <v>外科</v>
          </cell>
          <cell r="P1001" t="str">
            <v>外科</v>
          </cell>
          <cell r="Q1001" t="str">
            <v>17857314911</v>
          </cell>
          <cell r="R1001">
            <v>3</v>
          </cell>
          <cell r="S1001" t="str">
            <v>2023年</v>
          </cell>
          <cell r="T1001" t="str">
            <v>单云峰</v>
          </cell>
          <cell r="U1001">
            <v>19822</v>
          </cell>
          <cell r="V1001">
            <v>13857763998</v>
          </cell>
          <cell r="W1001" t="str">
            <v>肝胆胰外科</v>
          </cell>
          <cell r="X1001" t="str">
            <v>规培研究生</v>
          </cell>
        </row>
        <row r="1002">
          <cell r="F1002" t="str">
            <v>7AP363</v>
          </cell>
          <cell r="G1002">
            <v>-20464</v>
          </cell>
          <cell r="H1002" t="str">
            <v>ZX46</v>
          </cell>
          <cell r="I1002">
            <v>682</v>
          </cell>
          <cell r="J1002" t="str">
            <v>330381200006180119</v>
          </cell>
          <cell r="K1002" t="str">
            <v>男</v>
          </cell>
          <cell r="L1002">
            <v>23</v>
          </cell>
          <cell r="M1002" t="str">
            <v>20000618</v>
          </cell>
        </row>
        <row r="1002">
          <cell r="O1002" t="str">
            <v>外科</v>
          </cell>
          <cell r="P1002" t="str">
            <v>外科</v>
          </cell>
          <cell r="Q1002" t="str">
            <v>17858189076</v>
          </cell>
          <cell r="R1002">
            <v>3</v>
          </cell>
          <cell r="S1002" t="str">
            <v>2023年</v>
          </cell>
          <cell r="T1002" t="str">
            <v>杨文军</v>
          </cell>
          <cell r="U1002">
            <v>2607</v>
          </cell>
          <cell r="V1002">
            <v>13777760038</v>
          </cell>
          <cell r="W1002" t="str">
            <v>肝胆胰外科</v>
          </cell>
          <cell r="X1002" t="str">
            <v>规培研究生</v>
          </cell>
        </row>
        <row r="1003">
          <cell r="F1003" t="str">
            <v>7AP035</v>
          </cell>
          <cell r="G1003">
            <v>-20136</v>
          </cell>
          <cell r="H1003" t="str">
            <v>WJ42</v>
          </cell>
          <cell r="I1003" t="str">
            <v>y44</v>
          </cell>
          <cell r="J1003" t="str">
            <v>330183200006262124</v>
          </cell>
          <cell r="K1003" t="str">
            <v>女</v>
          </cell>
          <cell r="L1003">
            <v>23</v>
          </cell>
          <cell r="M1003" t="str">
            <v>20000626</v>
          </cell>
        </row>
        <row r="1003">
          <cell r="O1003" t="str">
            <v>外科</v>
          </cell>
          <cell r="P1003" t="str">
            <v>外科</v>
          </cell>
          <cell r="Q1003" t="str">
            <v>13738153604</v>
          </cell>
          <cell r="R1003">
            <v>3</v>
          </cell>
          <cell r="S1003" t="str">
            <v>2023年</v>
          </cell>
          <cell r="T1003" t="str">
            <v>瞿金妙</v>
          </cell>
          <cell r="U1003">
            <v>1549</v>
          </cell>
          <cell r="V1003">
            <v>13600665968</v>
          </cell>
          <cell r="W1003" t="str">
            <v>甲状腺外科</v>
          </cell>
          <cell r="X1003" t="str">
            <v>规培研究生</v>
          </cell>
        </row>
        <row r="1004">
          <cell r="F1004" t="str">
            <v>7AP037</v>
          </cell>
          <cell r="G1004">
            <v>-20138</v>
          </cell>
          <cell r="H1004" t="str">
            <v>LDH1</v>
          </cell>
          <cell r="I1004" t="str">
            <v>y47</v>
          </cell>
          <cell r="J1004" t="str">
            <v>330621199909131523</v>
          </cell>
          <cell r="K1004" t="str">
            <v>女</v>
          </cell>
          <cell r="L1004">
            <v>24</v>
          </cell>
          <cell r="M1004" t="str">
            <v>19990913</v>
          </cell>
        </row>
        <row r="1004">
          <cell r="O1004" t="str">
            <v>外科</v>
          </cell>
          <cell r="P1004" t="str">
            <v>外科</v>
          </cell>
          <cell r="Q1004" t="str">
            <v>19858731686</v>
          </cell>
          <cell r="R1004">
            <v>3</v>
          </cell>
          <cell r="S1004" t="str">
            <v>2023年</v>
          </cell>
          <cell r="T1004" t="str">
            <v>黄关立</v>
          </cell>
          <cell r="U1004">
            <v>6599</v>
          </cell>
          <cell r="V1004">
            <v>13857701885</v>
          </cell>
          <cell r="W1004" t="str">
            <v>甲状腺外科</v>
          </cell>
          <cell r="X1004" t="str">
            <v>规培研究生</v>
          </cell>
        </row>
        <row r="1005">
          <cell r="F1005" t="str">
            <v>7AP002</v>
          </cell>
          <cell r="G1005">
            <v>-20103</v>
          </cell>
          <cell r="H1005" t="str">
            <v>SJT</v>
          </cell>
          <cell r="I1005" t="str">
            <v>y2</v>
          </cell>
          <cell r="J1005" t="str">
            <v>33068120000817101X</v>
          </cell>
          <cell r="K1005" t="str">
            <v>男</v>
          </cell>
          <cell r="L1005">
            <v>23</v>
          </cell>
          <cell r="M1005" t="str">
            <v>20000817</v>
          </cell>
        </row>
        <row r="1005">
          <cell r="O1005" t="str">
            <v>外科</v>
          </cell>
          <cell r="P1005" t="str">
            <v>外科</v>
          </cell>
          <cell r="Q1005">
            <v>13626859623</v>
          </cell>
          <cell r="R1005">
            <v>3</v>
          </cell>
          <cell r="S1005" t="str">
            <v>2023年</v>
          </cell>
          <cell r="T1005" t="str">
            <v>陈钢</v>
          </cell>
          <cell r="U1005">
            <v>6201</v>
          </cell>
          <cell r="V1005">
            <v>13616619566</v>
          </cell>
          <cell r="W1005" t="str">
            <v>教育处</v>
          </cell>
          <cell r="X1005" t="str">
            <v>规培研究生</v>
          </cell>
        </row>
        <row r="1006">
          <cell r="F1006" t="str">
            <v>7AP024</v>
          </cell>
          <cell r="G1006">
            <v>-20125</v>
          </cell>
          <cell r="H1006" t="str">
            <v>SDY</v>
          </cell>
          <cell r="I1006" t="str">
            <v>y31</v>
          </cell>
          <cell r="J1006" t="str">
            <v>330483199910020036</v>
          </cell>
          <cell r="K1006" t="str">
            <v>男</v>
          </cell>
          <cell r="L1006">
            <v>24</v>
          </cell>
          <cell r="M1006" t="str">
            <v>19991002</v>
          </cell>
        </row>
        <row r="1006">
          <cell r="O1006" t="str">
            <v>外科</v>
          </cell>
          <cell r="P1006" t="str">
            <v>外科</v>
          </cell>
          <cell r="Q1006" t="str">
            <v>19817598756</v>
          </cell>
          <cell r="R1006">
            <v>3</v>
          </cell>
          <cell r="S1006" t="str">
            <v>2023年</v>
          </cell>
          <cell r="T1006" t="str">
            <v>陈钢</v>
          </cell>
          <cell r="U1006">
            <v>6201</v>
          </cell>
          <cell r="V1006">
            <v>13616619566</v>
          </cell>
          <cell r="W1006" t="str">
            <v>教育处</v>
          </cell>
          <cell r="X1006" t="str">
            <v>规培研究生</v>
          </cell>
        </row>
        <row r="1007">
          <cell r="F1007" t="str">
            <v>7AP320</v>
          </cell>
          <cell r="G1007">
            <v>-20421</v>
          </cell>
          <cell r="H1007" t="str">
            <v>CCF1</v>
          </cell>
          <cell r="I1007">
            <v>560</v>
          </cell>
          <cell r="J1007" t="str">
            <v>330824200001230017</v>
          </cell>
          <cell r="K1007" t="str">
            <v>男</v>
          </cell>
          <cell r="L1007">
            <v>23</v>
          </cell>
          <cell r="M1007" t="str">
            <v>20000123</v>
          </cell>
        </row>
        <row r="1007">
          <cell r="O1007" t="str">
            <v>外科</v>
          </cell>
          <cell r="P1007" t="str">
            <v>外科</v>
          </cell>
          <cell r="Q1007" t="str">
            <v>17757750835</v>
          </cell>
          <cell r="R1007">
            <v>3</v>
          </cell>
          <cell r="S1007" t="str">
            <v>2023年</v>
          </cell>
          <cell r="T1007" t="str">
            <v>陈钢</v>
          </cell>
          <cell r="U1007">
            <v>6201</v>
          </cell>
          <cell r="V1007">
            <v>13616619566</v>
          </cell>
          <cell r="W1007" t="str">
            <v>教育处</v>
          </cell>
          <cell r="X1007" t="str">
            <v>规培研究生</v>
          </cell>
        </row>
        <row r="1008">
          <cell r="F1008" t="str">
            <v>7AP325</v>
          </cell>
          <cell r="G1008">
            <v>-20426</v>
          </cell>
          <cell r="H1008" t="str">
            <v>GYQ5</v>
          </cell>
          <cell r="I1008">
            <v>581</v>
          </cell>
          <cell r="J1008" t="str">
            <v>33028219991024864X</v>
          </cell>
          <cell r="K1008" t="str">
            <v>女</v>
          </cell>
          <cell r="L1008">
            <v>24</v>
          </cell>
          <cell r="M1008" t="str">
            <v>19991024</v>
          </cell>
        </row>
        <row r="1008">
          <cell r="O1008" t="str">
            <v>外科</v>
          </cell>
          <cell r="P1008" t="str">
            <v>外科</v>
          </cell>
          <cell r="Q1008" t="str">
            <v>18815012289</v>
          </cell>
          <cell r="R1008">
            <v>3</v>
          </cell>
          <cell r="S1008" t="str">
            <v>2023年</v>
          </cell>
          <cell r="T1008" t="str">
            <v>陈钢</v>
          </cell>
          <cell r="U1008">
            <v>6201</v>
          </cell>
          <cell r="V1008">
            <v>13616619566</v>
          </cell>
          <cell r="W1008" t="str">
            <v>教育处</v>
          </cell>
          <cell r="X1008" t="str">
            <v>规培研究生</v>
          </cell>
        </row>
        <row r="1009">
          <cell r="F1009" t="str">
            <v>7AP023</v>
          </cell>
          <cell r="G1009">
            <v>-20124</v>
          </cell>
          <cell r="H1009" t="str">
            <v>CWK2</v>
          </cell>
          <cell r="I1009" t="str">
            <v>y28</v>
          </cell>
          <cell r="J1009" t="str">
            <v>331082200010170336</v>
          </cell>
          <cell r="K1009" t="str">
            <v>男</v>
          </cell>
          <cell r="L1009">
            <v>23</v>
          </cell>
          <cell r="M1009" t="str">
            <v>20001017</v>
          </cell>
        </row>
        <row r="1009">
          <cell r="O1009" t="str">
            <v>外科</v>
          </cell>
          <cell r="P1009" t="str">
            <v>外科</v>
          </cell>
          <cell r="Q1009" t="str">
            <v>13586118485</v>
          </cell>
          <cell r="R1009">
            <v>3</v>
          </cell>
          <cell r="S1009" t="str">
            <v>2023年</v>
          </cell>
          <cell r="T1009" t="str">
            <v>左志贵</v>
          </cell>
          <cell r="U1009">
            <v>3817</v>
          </cell>
          <cell r="V1009">
            <v>13676761752</v>
          </cell>
          <cell r="W1009" t="str">
            <v>结直肠肛门外科</v>
          </cell>
          <cell r="X1009" t="str">
            <v>规培研究生</v>
          </cell>
        </row>
        <row r="1010">
          <cell r="F1010" t="str">
            <v>7AP057</v>
          </cell>
          <cell r="G1010">
            <v>-20158</v>
          </cell>
          <cell r="H1010" t="str">
            <v>YYS4</v>
          </cell>
          <cell r="I1010" t="str">
            <v>y753</v>
          </cell>
          <cell r="J1010" t="str">
            <v>120224200008177528</v>
          </cell>
          <cell r="K1010" t="str">
            <v>女</v>
          </cell>
          <cell r="L1010">
            <v>23</v>
          </cell>
          <cell r="M1010" t="str">
            <v>20000817</v>
          </cell>
        </row>
        <row r="1010">
          <cell r="O1010" t="str">
            <v>外科</v>
          </cell>
          <cell r="P1010" t="str">
            <v>外科</v>
          </cell>
          <cell r="Q1010" t="str">
            <v>18622358238</v>
          </cell>
          <cell r="R1010">
            <v>3</v>
          </cell>
          <cell r="S1010" t="str">
            <v>2023年</v>
          </cell>
          <cell r="T1010" t="str">
            <v>徐昶</v>
          </cell>
          <cell r="U1010">
            <v>1605</v>
          </cell>
          <cell r="V1010">
            <v>13587632837</v>
          </cell>
          <cell r="W1010" t="str">
            <v>结直肠肛门外科</v>
          </cell>
          <cell r="X1010" t="str">
            <v>规培研究生</v>
          </cell>
        </row>
        <row r="1011">
          <cell r="F1011" t="str">
            <v>7AP331</v>
          </cell>
          <cell r="G1011">
            <v>-20432</v>
          </cell>
          <cell r="H1011" t="str">
            <v>JZS1</v>
          </cell>
          <cell r="I1011">
            <v>614</v>
          </cell>
          <cell r="J1011" t="str">
            <v>330226199912017051</v>
          </cell>
          <cell r="K1011" t="str">
            <v>男</v>
          </cell>
          <cell r="L1011">
            <v>24</v>
          </cell>
          <cell r="M1011" t="str">
            <v>19991201</v>
          </cell>
        </row>
        <row r="1011">
          <cell r="O1011" t="str">
            <v>外科</v>
          </cell>
          <cell r="P1011" t="str">
            <v>外科</v>
          </cell>
          <cell r="Q1011" t="str">
            <v>18758419207</v>
          </cell>
          <cell r="R1011">
            <v>3</v>
          </cell>
          <cell r="S1011" t="str">
            <v>2023年</v>
          </cell>
          <cell r="T1011" t="str">
            <v>李绍堂</v>
          </cell>
          <cell r="U1011">
            <v>8673</v>
          </cell>
          <cell r="V1011">
            <v>18815039766</v>
          </cell>
          <cell r="W1011" t="str">
            <v>结直肠肛门外科</v>
          </cell>
          <cell r="X1011" t="str">
            <v>规培研究生</v>
          </cell>
        </row>
        <row r="1012">
          <cell r="F1012" t="str">
            <v>7AP362</v>
          </cell>
          <cell r="G1012">
            <v>-20463</v>
          </cell>
          <cell r="H1012" t="str">
            <v>ZCH20</v>
          </cell>
          <cell r="I1012">
            <v>678</v>
          </cell>
          <cell r="J1012" t="str">
            <v>330304200002130939</v>
          </cell>
          <cell r="K1012" t="str">
            <v>男</v>
          </cell>
          <cell r="L1012">
            <v>23</v>
          </cell>
          <cell r="M1012" t="str">
            <v>20000213</v>
          </cell>
        </row>
        <row r="1012">
          <cell r="O1012" t="str">
            <v>外科</v>
          </cell>
          <cell r="P1012" t="str">
            <v>外科</v>
          </cell>
          <cell r="Q1012" t="str">
            <v>13605772129</v>
          </cell>
          <cell r="R1012">
            <v>3</v>
          </cell>
          <cell r="S1012" t="str">
            <v>2023年</v>
          </cell>
          <cell r="T1012" t="str">
            <v>项友群</v>
          </cell>
          <cell r="U1012">
            <v>2641</v>
          </cell>
          <cell r="V1012">
            <v>13858842293</v>
          </cell>
          <cell r="W1012" t="str">
            <v>结直肠肛门外科</v>
          </cell>
          <cell r="X1012" t="str">
            <v>规培研究生</v>
          </cell>
        </row>
        <row r="1013">
          <cell r="F1013" t="str">
            <v>7AP364</v>
          </cell>
          <cell r="G1013">
            <v>-20465</v>
          </cell>
          <cell r="H1013" t="str">
            <v>ZCX5</v>
          </cell>
          <cell r="I1013">
            <v>683</v>
          </cell>
          <cell r="J1013" t="str">
            <v>330822200009220910</v>
          </cell>
          <cell r="K1013" t="str">
            <v>男</v>
          </cell>
          <cell r="L1013">
            <v>23</v>
          </cell>
          <cell r="M1013" t="str">
            <v>20000922</v>
          </cell>
        </row>
        <row r="1013">
          <cell r="O1013" t="str">
            <v>外科</v>
          </cell>
          <cell r="P1013" t="str">
            <v>外科</v>
          </cell>
          <cell r="Q1013" t="str">
            <v>19883731712</v>
          </cell>
          <cell r="R1013">
            <v>3</v>
          </cell>
          <cell r="S1013" t="str">
            <v>2023年</v>
          </cell>
          <cell r="T1013" t="str">
            <v>潘贻飞</v>
          </cell>
          <cell r="U1013">
            <v>19010</v>
          </cell>
          <cell r="V1013">
            <v>13506641535</v>
          </cell>
          <cell r="W1013" t="str">
            <v>结直肠肛门外科</v>
          </cell>
          <cell r="X1013" t="str">
            <v>规培研究生</v>
          </cell>
        </row>
        <row r="1014">
          <cell r="F1014" t="str">
            <v>7AP365</v>
          </cell>
          <cell r="G1014">
            <v>-20466</v>
          </cell>
          <cell r="H1014" t="str">
            <v>ZYJ32</v>
          </cell>
          <cell r="I1014">
            <v>684</v>
          </cell>
          <cell r="J1014" t="str">
            <v>330329200008243093</v>
          </cell>
          <cell r="K1014" t="str">
            <v>男</v>
          </cell>
          <cell r="L1014">
            <v>23</v>
          </cell>
          <cell r="M1014" t="str">
            <v>20000824</v>
          </cell>
        </row>
        <row r="1014">
          <cell r="O1014" t="str">
            <v>外科</v>
          </cell>
          <cell r="P1014" t="str">
            <v>外科</v>
          </cell>
          <cell r="Q1014" t="str">
            <v>13918076472</v>
          </cell>
          <cell r="R1014">
            <v>3</v>
          </cell>
          <cell r="S1014" t="str">
            <v>2023年</v>
          </cell>
          <cell r="T1014" t="str">
            <v>叶乐驰</v>
          </cell>
          <cell r="U1014">
            <v>9910</v>
          </cell>
          <cell r="V1014">
            <v>13868803676</v>
          </cell>
          <cell r="W1014" t="str">
            <v>结直肠肛门外科</v>
          </cell>
          <cell r="X1014" t="str">
            <v>规培研究生</v>
          </cell>
        </row>
        <row r="1015">
          <cell r="F1015" t="str">
            <v>7AP007</v>
          </cell>
          <cell r="G1015">
            <v>-20108</v>
          </cell>
          <cell r="H1015" t="str">
            <v>XHJ1</v>
          </cell>
          <cell r="I1015" t="str">
            <v>y8</v>
          </cell>
          <cell r="J1015" t="str">
            <v>330127199903151938</v>
          </cell>
          <cell r="K1015" t="str">
            <v>男</v>
          </cell>
          <cell r="L1015">
            <v>24</v>
          </cell>
          <cell r="M1015" t="str">
            <v>19990315</v>
          </cell>
        </row>
        <row r="1015">
          <cell r="O1015" t="str">
            <v>外科（泌尿外科）</v>
          </cell>
          <cell r="P1015" t="str">
            <v>外科</v>
          </cell>
          <cell r="Q1015" t="str">
            <v>13968813837</v>
          </cell>
          <cell r="R1015">
            <v>3</v>
          </cell>
          <cell r="S1015" t="str">
            <v>2023年</v>
          </cell>
          <cell r="T1015" t="str">
            <v>吴存造</v>
          </cell>
          <cell r="U1015">
            <v>2639</v>
          </cell>
          <cell r="V1015">
            <v>13566258800</v>
          </cell>
          <cell r="W1015" t="str">
            <v>泌尿外科</v>
          </cell>
          <cell r="X1015" t="str">
            <v>规培研究生</v>
          </cell>
        </row>
        <row r="1016">
          <cell r="F1016" t="str">
            <v>7AP022</v>
          </cell>
          <cell r="G1016">
            <v>-20123</v>
          </cell>
          <cell r="H1016" t="str">
            <v>JHR2</v>
          </cell>
          <cell r="I1016" t="str">
            <v>y27</v>
          </cell>
          <cell r="J1016" t="str">
            <v>330102200003080618</v>
          </cell>
          <cell r="K1016" t="str">
            <v>男</v>
          </cell>
          <cell r="L1016">
            <v>23</v>
          </cell>
          <cell r="M1016" t="str">
            <v>20000308</v>
          </cell>
        </row>
        <row r="1016">
          <cell r="O1016" t="str">
            <v>外科（泌尿外科）</v>
          </cell>
          <cell r="P1016" t="str">
            <v>外科</v>
          </cell>
          <cell r="Q1016" t="str">
            <v>15924138659</v>
          </cell>
          <cell r="R1016">
            <v>3</v>
          </cell>
          <cell r="S1016" t="str">
            <v>2023年</v>
          </cell>
          <cell r="T1016" t="str">
            <v>黄航</v>
          </cell>
          <cell r="U1016">
            <v>6186</v>
          </cell>
          <cell r="V1016">
            <v>13738301029</v>
          </cell>
          <cell r="W1016" t="str">
            <v>泌尿外科</v>
          </cell>
          <cell r="X1016" t="str">
            <v>规培研究生</v>
          </cell>
        </row>
        <row r="1017">
          <cell r="F1017" t="str">
            <v>7AP032</v>
          </cell>
          <cell r="G1017">
            <v>-20133</v>
          </cell>
          <cell r="H1017" t="str">
            <v>JZL5</v>
          </cell>
          <cell r="I1017" t="str">
            <v>y41</v>
          </cell>
          <cell r="J1017" t="str">
            <v>330724200007167615</v>
          </cell>
          <cell r="K1017" t="str">
            <v>男</v>
          </cell>
          <cell r="L1017">
            <v>23</v>
          </cell>
          <cell r="M1017" t="str">
            <v>20000716</v>
          </cell>
        </row>
        <row r="1017">
          <cell r="O1017" t="str">
            <v>外科（泌尿外科）</v>
          </cell>
          <cell r="P1017" t="str">
            <v>外科</v>
          </cell>
          <cell r="Q1017" t="str">
            <v>19817582326</v>
          </cell>
          <cell r="R1017">
            <v>3</v>
          </cell>
          <cell r="S1017" t="str">
            <v>2023年</v>
          </cell>
          <cell r="T1017" t="str">
            <v>张岩</v>
          </cell>
          <cell r="U1017">
            <v>7250</v>
          </cell>
          <cell r="V1017">
            <v>15858583023</v>
          </cell>
          <cell r="W1017" t="str">
            <v>泌尿外科</v>
          </cell>
          <cell r="X1017" t="str">
            <v>规培研究生</v>
          </cell>
        </row>
        <row r="1018">
          <cell r="F1018" t="str">
            <v>7AP045</v>
          </cell>
          <cell r="G1018">
            <v>-20146</v>
          </cell>
          <cell r="H1018" t="str">
            <v>WXL26</v>
          </cell>
          <cell r="I1018" t="str">
            <v>y56</v>
          </cell>
          <cell r="J1018" t="str">
            <v>331004200004081215</v>
          </cell>
          <cell r="K1018" t="str">
            <v>男</v>
          </cell>
          <cell r="L1018">
            <v>23</v>
          </cell>
          <cell r="M1018" t="str">
            <v>20000408</v>
          </cell>
        </row>
        <row r="1018">
          <cell r="O1018" t="str">
            <v>外科（泌尿外科）</v>
          </cell>
          <cell r="P1018" t="str">
            <v>外科</v>
          </cell>
          <cell r="Q1018" t="str">
            <v>13676718830</v>
          </cell>
          <cell r="R1018">
            <v>3</v>
          </cell>
          <cell r="S1018" t="str">
            <v>2023年</v>
          </cell>
          <cell r="T1018" t="str">
            <v>蔡勇</v>
          </cell>
          <cell r="U1018">
            <v>3790</v>
          </cell>
          <cell r="V1018">
            <v>13857795530</v>
          </cell>
          <cell r="W1018" t="str">
            <v>泌尿外科</v>
          </cell>
          <cell r="X1018" t="str">
            <v>规培研究生</v>
          </cell>
        </row>
        <row r="1019">
          <cell r="F1019" t="str">
            <v>7AP333</v>
          </cell>
          <cell r="G1019">
            <v>-20434</v>
          </cell>
          <cell r="H1019" t="str">
            <v>JY38</v>
          </cell>
          <cell r="I1019">
            <v>617</v>
          </cell>
          <cell r="J1019" t="str">
            <v>330204200008146055</v>
          </cell>
          <cell r="K1019" t="str">
            <v>男</v>
          </cell>
          <cell r="L1019">
            <v>23</v>
          </cell>
          <cell r="M1019" t="str">
            <v>20000814</v>
          </cell>
        </row>
        <row r="1019">
          <cell r="O1019" t="str">
            <v>外科（泌尿外科）</v>
          </cell>
          <cell r="P1019" t="str">
            <v>外科</v>
          </cell>
          <cell r="Q1019" t="str">
            <v>13095999626</v>
          </cell>
          <cell r="R1019">
            <v>3</v>
          </cell>
          <cell r="S1019" t="str">
            <v>2023年</v>
          </cell>
          <cell r="T1019" t="str">
            <v>陈伟</v>
          </cell>
          <cell r="U1019">
            <v>19919</v>
          </cell>
          <cell r="V1019">
            <v>13857771505</v>
          </cell>
          <cell r="W1019" t="str">
            <v>泌尿外科</v>
          </cell>
          <cell r="X1019" t="str">
            <v>规培研究生</v>
          </cell>
        </row>
        <row r="1020">
          <cell r="F1020" t="str">
            <v>7AP334</v>
          </cell>
          <cell r="G1020">
            <v>-20435</v>
          </cell>
          <cell r="H1020" t="str">
            <v>JZT1</v>
          </cell>
          <cell r="I1020">
            <v>619</v>
          </cell>
          <cell r="J1020" t="str">
            <v>339005199909147619</v>
          </cell>
          <cell r="K1020" t="str">
            <v>男</v>
          </cell>
          <cell r="L1020">
            <v>24</v>
          </cell>
          <cell r="M1020" t="str">
            <v>19990914</v>
          </cell>
        </row>
        <row r="1020">
          <cell r="O1020" t="str">
            <v>外科（泌尿外科）</v>
          </cell>
          <cell r="P1020" t="str">
            <v>外科</v>
          </cell>
          <cell r="Q1020" t="str">
            <v>15258889206</v>
          </cell>
          <cell r="R1020">
            <v>3</v>
          </cell>
          <cell r="S1020" t="str">
            <v>2023年</v>
          </cell>
          <cell r="T1020" t="str">
            <v>卢湧湧</v>
          </cell>
          <cell r="U1020">
            <v>5653</v>
          </cell>
          <cell r="V1020">
            <v>13626582653</v>
          </cell>
          <cell r="W1020" t="str">
            <v>泌尿外科</v>
          </cell>
          <cell r="X1020" t="str">
            <v>规培研究生</v>
          </cell>
        </row>
        <row r="1021">
          <cell r="F1021" t="str">
            <v>7AP336</v>
          </cell>
          <cell r="G1021">
            <v>-20437</v>
          </cell>
          <cell r="H1021" t="str">
            <v>LH53</v>
          </cell>
          <cell r="I1021">
            <v>623</v>
          </cell>
          <cell r="J1021" t="str">
            <v>332522200001030077</v>
          </cell>
          <cell r="K1021" t="str">
            <v>男</v>
          </cell>
          <cell r="L1021">
            <v>23</v>
          </cell>
          <cell r="M1021" t="str">
            <v>20000103</v>
          </cell>
        </row>
        <row r="1021">
          <cell r="O1021" t="str">
            <v>外科（泌尿外科）</v>
          </cell>
          <cell r="P1021" t="str">
            <v>外科</v>
          </cell>
          <cell r="Q1021" t="str">
            <v>19884681686</v>
          </cell>
          <cell r="R1021">
            <v>3</v>
          </cell>
          <cell r="S1021" t="str">
            <v>2023年</v>
          </cell>
          <cell r="T1021" t="str">
            <v>余志贤</v>
          </cell>
          <cell r="U1021">
            <v>70001</v>
          </cell>
          <cell r="V1021">
            <v>13957756729</v>
          </cell>
          <cell r="W1021" t="str">
            <v>泌尿外科</v>
          </cell>
          <cell r="X1021" t="str">
            <v>规培研究生</v>
          </cell>
        </row>
        <row r="1022">
          <cell r="F1022" t="str">
            <v>7AP340</v>
          </cell>
          <cell r="G1022">
            <v>-20441</v>
          </cell>
          <cell r="H1022" t="str">
            <v>LSS54</v>
          </cell>
          <cell r="I1022">
            <v>630</v>
          </cell>
          <cell r="J1022" t="str">
            <v>331082199911186604</v>
          </cell>
          <cell r="K1022" t="str">
            <v>女</v>
          </cell>
          <cell r="L1022">
            <v>24</v>
          </cell>
          <cell r="M1022" t="str">
            <v>19991118</v>
          </cell>
        </row>
        <row r="1022">
          <cell r="O1022" t="str">
            <v>外科（泌尿外科）</v>
          </cell>
          <cell r="P1022" t="str">
            <v>外科</v>
          </cell>
          <cell r="Q1022" t="str">
            <v>19858732513</v>
          </cell>
          <cell r="R1022">
            <v>3</v>
          </cell>
          <cell r="S1022" t="str">
            <v>2023年</v>
          </cell>
          <cell r="T1022" t="str">
            <v>江海红</v>
          </cell>
          <cell r="U1022">
            <v>10915</v>
          </cell>
          <cell r="V1022">
            <v>15067859986</v>
          </cell>
          <cell r="W1022" t="str">
            <v>泌尿外科</v>
          </cell>
          <cell r="X1022" t="str">
            <v>规培研究生</v>
          </cell>
        </row>
        <row r="1023">
          <cell r="F1023" t="str">
            <v>7AP341</v>
          </cell>
          <cell r="G1023">
            <v>-20442</v>
          </cell>
          <cell r="H1023" t="str">
            <v>MKF1</v>
          </cell>
          <cell r="I1023">
            <v>631</v>
          </cell>
          <cell r="J1023" t="str">
            <v>330421200008010032</v>
          </cell>
          <cell r="K1023" t="str">
            <v>男</v>
          </cell>
          <cell r="L1023">
            <v>23</v>
          </cell>
          <cell r="M1023" t="str">
            <v>20000801</v>
          </cell>
        </row>
        <row r="1023">
          <cell r="O1023" t="str">
            <v>外科（泌尿外科）</v>
          </cell>
          <cell r="P1023" t="str">
            <v>外科</v>
          </cell>
          <cell r="Q1023" t="str">
            <v>13819147909</v>
          </cell>
          <cell r="R1023">
            <v>3</v>
          </cell>
          <cell r="S1023" t="str">
            <v>2023年</v>
          </cell>
          <cell r="T1023" t="str">
            <v>蔡健</v>
          </cell>
          <cell r="U1023">
            <v>18610</v>
          </cell>
          <cell r="V1023">
            <v>13567781999</v>
          </cell>
          <cell r="W1023" t="str">
            <v>泌尿外科</v>
          </cell>
          <cell r="X1023" t="str">
            <v>规培研究生</v>
          </cell>
        </row>
        <row r="1024">
          <cell r="F1024" t="str">
            <v>7AP356</v>
          </cell>
          <cell r="G1024">
            <v>-20457</v>
          </cell>
          <cell r="H1024" t="str">
            <v>XJ35</v>
          </cell>
          <cell r="I1024">
            <v>665</v>
          </cell>
          <cell r="J1024" t="str">
            <v>330327200003200024</v>
          </cell>
          <cell r="K1024" t="str">
            <v>女</v>
          </cell>
          <cell r="L1024">
            <v>23</v>
          </cell>
          <cell r="M1024" t="str">
            <v>20000320</v>
          </cell>
        </row>
        <row r="1024">
          <cell r="O1024" t="str">
            <v>外科（泌尿外科）</v>
          </cell>
          <cell r="P1024" t="str">
            <v>外科</v>
          </cell>
          <cell r="Q1024" t="str">
            <v>17366690320</v>
          </cell>
          <cell r="R1024">
            <v>3</v>
          </cell>
          <cell r="S1024" t="str">
            <v>2023年</v>
          </cell>
          <cell r="T1024" t="str">
            <v>余志贤</v>
          </cell>
          <cell r="U1024">
            <v>70001</v>
          </cell>
          <cell r="V1024">
            <v>13957756729</v>
          </cell>
          <cell r="W1024" t="str">
            <v>泌尿外科</v>
          </cell>
          <cell r="X1024" t="str">
            <v>规培研究生</v>
          </cell>
        </row>
        <row r="1025">
          <cell r="F1025" t="str">
            <v>7AP366</v>
          </cell>
          <cell r="G1025">
            <v>-20467</v>
          </cell>
          <cell r="H1025" t="str">
            <v>ZY150</v>
          </cell>
          <cell r="I1025">
            <v>685</v>
          </cell>
          <cell r="J1025" t="str">
            <v>330324200005191011</v>
          </cell>
          <cell r="K1025" t="str">
            <v>男</v>
          </cell>
          <cell r="L1025">
            <v>23</v>
          </cell>
          <cell r="M1025" t="str">
            <v>20000519</v>
          </cell>
        </row>
        <row r="1025">
          <cell r="O1025" t="str">
            <v>外科（泌尿外科）</v>
          </cell>
          <cell r="P1025" t="str">
            <v>外科</v>
          </cell>
          <cell r="Q1025" t="str">
            <v>13676721523</v>
          </cell>
          <cell r="R1025">
            <v>3</v>
          </cell>
          <cell r="S1025" t="str">
            <v>2023年</v>
          </cell>
          <cell r="T1025" t="str">
            <v>江海红</v>
          </cell>
          <cell r="U1025">
            <v>10915</v>
          </cell>
          <cell r="V1025">
            <v>15067859986</v>
          </cell>
          <cell r="W1025" t="str">
            <v>泌尿外科</v>
          </cell>
          <cell r="X1025" t="str">
            <v>规培研究生</v>
          </cell>
        </row>
        <row r="1026">
          <cell r="F1026" t="str">
            <v>7AP368</v>
          </cell>
          <cell r="G1026">
            <v>-20469</v>
          </cell>
          <cell r="H1026" t="str">
            <v>ZYH47</v>
          </cell>
          <cell r="I1026">
            <v>689</v>
          </cell>
          <cell r="J1026" t="str">
            <v>330722200004110039</v>
          </cell>
          <cell r="K1026" t="str">
            <v>男</v>
          </cell>
          <cell r="L1026">
            <v>23</v>
          </cell>
          <cell r="M1026" t="str">
            <v>20000411</v>
          </cell>
        </row>
        <row r="1026">
          <cell r="O1026" t="str">
            <v>外科（泌尿外科）</v>
          </cell>
          <cell r="P1026" t="str">
            <v>外科</v>
          </cell>
          <cell r="Q1026">
            <v>17857540995</v>
          </cell>
          <cell r="R1026">
            <v>3</v>
          </cell>
          <cell r="S1026" t="str">
            <v>2023年</v>
          </cell>
          <cell r="T1026" t="str">
            <v>夏鹏</v>
          </cell>
          <cell r="U1026">
            <v>18525</v>
          </cell>
          <cell r="V1026">
            <v>13806698869</v>
          </cell>
          <cell r="W1026" t="str">
            <v>泌尿外科</v>
          </cell>
          <cell r="X1026" t="str">
            <v>规培研究生</v>
          </cell>
        </row>
        <row r="1027">
          <cell r="F1027" t="str">
            <v>7AP003</v>
          </cell>
          <cell r="G1027">
            <v>-20104</v>
          </cell>
          <cell r="H1027" t="str">
            <v>ZAN2</v>
          </cell>
          <cell r="I1027" t="str">
            <v>y3</v>
          </cell>
          <cell r="J1027" t="str">
            <v>330726199901291124</v>
          </cell>
          <cell r="K1027" t="str">
            <v>女</v>
          </cell>
          <cell r="L1027">
            <v>24</v>
          </cell>
          <cell r="M1027" t="str">
            <v>19990129</v>
          </cell>
        </row>
        <row r="1027">
          <cell r="O1027" t="str">
            <v>外科</v>
          </cell>
          <cell r="P1027" t="str">
            <v>外科</v>
          </cell>
          <cell r="Q1027" t="str">
            <v>18057900172</v>
          </cell>
          <cell r="R1027">
            <v>3</v>
          </cell>
          <cell r="S1027" t="str">
            <v>2023年</v>
          </cell>
          <cell r="T1027" t="str">
            <v>胡孝渠</v>
          </cell>
          <cell r="U1027">
            <v>5144</v>
          </cell>
          <cell r="V1027">
            <v>13777797820</v>
          </cell>
          <cell r="W1027" t="str">
            <v>乳腺外科</v>
          </cell>
          <cell r="X1027" t="str">
            <v>规培研究生</v>
          </cell>
        </row>
        <row r="1028">
          <cell r="F1028" t="str">
            <v>7AP018</v>
          </cell>
          <cell r="G1028">
            <v>-20119</v>
          </cell>
          <cell r="H1028" t="str">
            <v>BJX1</v>
          </cell>
          <cell r="I1028" t="str">
            <v>y22</v>
          </cell>
          <cell r="J1028" t="str">
            <v>33102120000725232X</v>
          </cell>
          <cell r="K1028" t="str">
            <v>女</v>
          </cell>
          <cell r="L1028">
            <v>23</v>
          </cell>
          <cell r="M1028" t="str">
            <v>20000725</v>
          </cell>
        </row>
        <row r="1028">
          <cell r="O1028" t="str">
            <v>外科</v>
          </cell>
          <cell r="P1028" t="str">
            <v>外科</v>
          </cell>
          <cell r="Q1028" t="str">
            <v>18815092081</v>
          </cell>
          <cell r="R1028">
            <v>3</v>
          </cell>
          <cell r="S1028" t="str">
            <v>2023年</v>
          </cell>
          <cell r="T1028" t="str">
            <v>戴璇璇</v>
          </cell>
          <cell r="U1028">
            <v>7238</v>
          </cell>
          <cell r="V1028">
            <v>13868675206</v>
          </cell>
          <cell r="W1028" t="str">
            <v>乳腺外科</v>
          </cell>
          <cell r="X1028" t="str">
            <v>规培研究生</v>
          </cell>
        </row>
        <row r="1029">
          <cell r="F1029" t="str">
            <v>7AP029</v>
          </cell>
          <cell r="G1029">
            <v>-20130</v>
          </cell>
          <cell r="H1029" t="str">
            <v>RJT</v>
          </cell>
          <cell r="I1029" t="str">
            <v>y36</v>
          </cell>
          <cell r="J1029" t="str">
            <v>110224200003153429</v>
          </cell>
          <cell r="K1029" t="str">
            <v>女</v>
          </cell>
          <cell r="L1029">
            <v>23</v>
          </cell>
          <cell r="M1029" t="str">
            <v>20000315</v>
          </cell>
        </row>
        <row r="1029">
          <cell r="O1029" t="str">
            <v>外科</v>
          </cell>
          <cell r="P1029" t="str">
            <v>外科</v>
          </cell>
          <cell r="Q1029" t="str">
            <v>17366690315</v>
          </cell>
          <cell r="R1029">
            <v>3</v>
          </cell>
          <cell r="S1029" t="str">
            <v>2023年</v>
          </cell>
          <cell r="T1029" t="str">
            <v>王瓯晨</v>
          </cell>
          <cell r="U1029">
            <v>19871</v>
          </cell>
          <cell r="V1029">
            <v>13957706099</v>
          </cell>
          <cell r="W1029" t="str">
            <v>乳腺外科</v>
          </cell>
          <cell r="X1029" t="str">
            <v>规培研究生</v>
          </cell>
        </row>
        <row r="1030">
          <cell r="F1030" t="str">
            <v>7AP031</v>
          </cell>
          <cell r="G1030">
            <v>-20132</v>
          </cell>
          <cell r="H1030" t="str">
            <v>GHY5</v>
          </cell>
          <cell r="I1030" t="str">
            <v>y39</v>
          </cell>
          <cell r="J1030" t="str">
            <v>330482200001291524</v>
          </cell>
          <cell r="K1030" t="str">
            <v>女</v>
          </cell>
          <cell r="L1030">
            <v>23</v>
          </cell>
          <cell r="M1030" t="str">
            <v>20000129</v>
          </cell>
        </row>
        <row r="1030">
          <cell r="O1030" t="str">
            <v>外科</v>
          </cell>
          <cell r="P1030" t="str">
            <v>外科</v>
          </cell>
          <cell r="Q1030" t="str">
            <v>18067799623</v>
          </cell>
          <cell r="R1030">
            <v>3</v>
          </cell>
          <cell r="S1030" t="str">
            <v>2023年</v>
          </cell>
          <cell r="T1030" t="str">
            <v>郭贵龙</v>
          </cell>
          <cell r="U1030">
            <v>2609</v>
          </cell>
          <cell r="V1030">
            <v>13867709361</v>
          </cell>
          <cell r="W1030" t="str">
            <v>乳腺外科</v>
          </cell>
          <cell r="X1030" t="str">
            <v>规培研究生</v>
          </cell>
        </row>
        <row r="1031">
          <cell r="F1031" t="str">
            <v>7AP425</v>
          </cell>
          <cell r="G1031">
            <v>-20526</v>
          </cell>
          <cell r="H1031" t="str">
            <v>DJL6</v>
          </cell>
          <cell r="I1031">
            <v>931</v>
          </cell>
          <cell r="J1031" t="str">
            <v>331021200003311863</v>
          </cell>
          <cell r="K1031" t="str">
            <v>女</v>
          </cell>
          <cell r="L1031">
            <v>23</v>
          </cell>
          <cell r="M1031" t="str">
            <v>20000331</v>
          </cell>
        </row>
        <row r="1031">
          <cell r="O1031" t="str">
            <v>外科</v>
          </cell>
          <cell r="P1031" t="str">
            <v>外科</v>
          </cell>
          <cell r="Q1031" t="str">
            <v>17338567076</v>
          </cell>
          <cell r="R1031">
            <v>3</v>
          </cell>
          <cell r="S1031" t="str">
            <v>2023年</v>
          </cell>
          <cell r="T1031" t="str">
            <v>郭贵龙</v>
          </cell>
          <cell r="U1031">
            <v>2609</v>
          </cell>
          <cell r="V1031">
            <v>13867709361</v>
          </cell>
          <cell r="W1031" t="str">
            <v>乳腺外科</v>
          </cell>
          <cell r="X1031" t="str">
            <v>规培研究生</v>
          </cell>
        </row>
        <row r="1032">
          <cell r="F1032" t="str">
            <v>7AP429</v>
          </cell>
          <cell r="G1032">
            <v>-20530</v>
          </cell>
          <cell r="H1032" t="str">
            <v>WSQ19</v>
          </cell>
          <cell r="I1032">
            <v>944</v>
          </cell>
          <cell r="J1032" t="str">
            <v>330821199802076887</v>
          </cell>
          <cell r="K1032" t="str">
            <v>女</v>
          </cell>
          <cell r="L1032">
            <v>25</v>
          </cell>
          <cell r="M1032" t="str">
            <v>19980207</v>
          </cell>
        </row>
        <row r="1032">
          <cell r="O1032" t="str">
            <v>外科</v>
          </cell>
          <cell r="P1032" t="str">
            <v>外科</v>
          </cell>
          <cell r="Q1032" t="str">
            <v>18057039663</v>
          </cell>
          <cell r="R1032">
            <v>3</v>
          </cell>
          <cell r="S1032" t="str">
            <v>2023年</v>
          </cell>
          <cell r="T1032" t="str">
            <v>张筱骅</v>
          </cell>
          <cell r="U1032">
            <v>18315</v>
          </cell>
          <cell r="V1032">
            <v>13600671188</v>
          </cell>
          <cell r="W1032" t="str">
            <v>乳腺外科</v>
          </cell>
          <cell r="X1032" t="str">
            <v>规培研究生</v>
          </cell>
        </row>
        <row r="1033">
          <cell r="F1033" t="str">
            <v>7AP351</v>
          </cell>
          <cell r="G1033">
            <v>-20452</v>
          </cell>
          <cell r="H1033" t="str">
            <v>WYR10</v>
          </cell>
          <cell r="I1033">
            <v>653</v>
          </cell>
          <cell r="J1033" t="str">
            <v>330921199910173524</v>
          </cell>
          <cell r="K1033" t="str">
            <v>女</v>
          </cell>
          <cell r="L1033">
            <v>24</v>
          </cell>
          <cell r="M1033" t="str">
            <v>19991017</v>
          </cell>
        </row>
        <row r="1033">
          <cell r="O1033" t="str">
            <v>外科</v>
          </cell>
          <cell r="P1033" t="str">
            <v>外科</v>
          </cell>
          <cell r="Q1033" t="str">
            <v>17858293820</v>
          </cell>
          <cell r="R1033">
            <v>3</v>
          </cell>
          <cell r="S1033" t="str">
            <v>2023年</v>
          </cell>
          <cell r="T1033" t="str">
            <v>陈吉彩</v>
          </cell>
          <cell r="U1033">
            <v>19506</v>
          </cell>
          <cell r="V1033">
            <v>13777760321</v>
          </cell>
          <cell r="W1033" t="str">
            <v>疝与腹壁外科</v>
          </cell>
          <cell r="X1033" t="str">
            <v>规培研究生</v>
          </cell>
        </row>
        <row r="1034">
          <cell r="F1034" t="str">
            <v>7AP321</v>
          </cell>
          <cell r="G1034">
            <v>-20422</v>
          </cell>
          <cell r="H1034" t="str">
            <v>CGY1</v>
          </cell>
          <cell r="I1034">
            <v>561</v>
          </cell>
          <cell r="J1034" t="str">
            <v>331004200003070039</v>
          </cell>
          <cell r="K1034" t="str">
            <v>男</v>
          </cell>
          <cell r="L1034">
            <v>23</v>
          </cell>
          <cell r="M1034" t="str">
            <v>20000307</v>
          </cell>
        </row>
        <row r="1034">
          <cell r="O1034" t="str">
            <v>外科（烧伤）</v>
          </cell>
          <cell r="P1034" t="str">
            <v>外科</v>
          </cell>
          <cell r="Q1034" t="str">
            <v>19817598390</v>
          </cell>
          <cell r="R1034">
            <v>3</v>
          </cell>
          <cell r="S1034" t="str">
            <v>2023年</v>
          </cell>
          <cell r="T1034" t="str">
            <v>林才</v>
          </cell>
          <cell r="U1034">
            <v>19313</v>
          </cell>
          <cell r="V1034">
            <v>13906642368</v>
          </cell>
          <cell r="W1034" t="str">
            <v>烧伤·伤口中心</v>
          </cell>
          <cell r="X1034" t="str">
            <v>规培研究生</v>
          </cell>
        </row>
        <row r="1035">
          <cell r="F1035" t="str">
            <v>7AP330</v>
          </cell>
          <cell r="G1035">
            <v>-20431</v>
          </cell>
          <cell r="H1035" t="str">
            <v>HZJ8</v>
          </cell>
          <cell r="I1035">
            <v>613</v>
          </cell>
          <cell r="J1035" t="str">
            <v>330324199805136824</v>
          </cell>
          <cell r="K1035" t="str">
            <v>女</v>
          </cell>
          <cell r="L1035">
            <v>25</v>
          </cell>
          <cell r="M1035" t="str">
            <v>19980513</v>
          </cell>
        </row>
        <row r="1035">
          <cell r="O1035" t="str">
            <v>外科（烧伤）</v>
          </cell>
          <cell r="P1035" t="str">
            <v>外科</v>
          </cell>
          <cell r="Q1035" t="str">
            <v>15958718135</v>
          </cell>
          <cell r="R1035">
            <v>3</v>
          </cell>
          <cell r="S1035" t="str">
            <v>2023年</v>
          </cell>
          <cell r="T1035" t="str">
            <v>刘政军</v>
          </cell>
          <cell r="U1035">
            <v>5180</v>
          </cell>
          <cell r="V1035">
            <v>13777798095</v>
          </cell>
          <cell r="W1035" t="str">
            <v>烧伤·伤口中心</v>
          </cell>
          <cell r="X1035" t="str">
            <v>规培研究生</v>
          </cell>
        </row>
        <row r="1036">
          <cell r="F1036" t="str">
            <v>7AP367</v>
          </cell>
          <cell r="G1036">
            <v>-20468</v>
          </cell>
          <cell r="H1036" t="str">
            <v>ZYT12</v>
          </cell>
          <cell r="I1036">
            <v>687</v>
          </cell>
          <cell r="J1036" t="str">
            <v>330621200001228064</v>
          </cell>
          <cell r="K1036" t="str">
            <v>女</v>
          </cell>
          <cell r="L1036">
            <v>23</v>
          </cell>
          <cell r="M1036" t="str">
            <v>20000122</v>
          </cell>
        </row>
        <row r="1036">
          <cell r="O1036" t="str">
            <v>外科（烧伤）</v>
          </cell>
          <cell r="P1036" t="str">
            <v>外科</v>
          </cell>
          <cell r="Q1036" t="str">
            <v>15857597326</v>
          </cell>
          <cell r="R1036">
            <v>3</v>
          </cell>
          <cell r="S1036" t="str">
            <v>2023年</v>
          </cell>
          <cell r="T1036" t="str">
            <v>林才</v>
          </cell>
          <cell r="U1036">
            <v>19313</v>
          </cell>
          <cell r="V1036">
            <v>13906642368</v>
          </cell>
          <cell r="W1036" t="str">
            <v>烧伤·伤口中心</v>
          </cell>
          <cell r="X1036" t="str">
            <v>规培研究生</v>
          </cell>
        </row>
        <row r="1037">
          <cell r="F1037" t="str">
            <v>7AP324</v>
          </cell>
          <cell r="G1037">
            <v>-20425</v>
          </cell>
          <cell r="H1037" t="str">
            <v>DT5</v>
          </cell>
          <cell r="I1037">
            <v>574</v>
          </cell>
          <cell r="J1037" t="str">
            <v>532128199802133752</v>
          </cell>
          <cell r="K1037" t="str">
            <v>男</v>
          </cell>
          <cell r="L1037">
            <v>25</v>
          </cell>
          <cell r="M1037" t="str">
            <v>19980213</v>
          </cell>
        </row>
        <row r="1037">
          <cell r="O1037" t="str">
            <v>外科</v>
          </cell>
          <cell r="P1037" t="str">
            <v>外科</v>
          </cell>
          <cell r="Q1037" t="str">
            <v>15990092514</v>
          </cell>
          <cell r="R1037">
            <v>3</v>
          </cell>
          <cell r="S1037" t="str">
            <v>2023年</v>
          </cell>
          <cell r="T1037" t="str">
            <v>韩少良</v>
          </cell>
          <cell r="U1037">
            <v>2067</v>
          </cell>
          <cell r="V1037">
            <v>13738342465</v>
          </cell>
          <cell r="W1037" t="str">
            <v>胃肠外科</v>
          </cell>
          <cell r="X1037" t="str">
            <v>规培研究生</v>
          </cell>
        </row>
        <row r="1038">
          <cell r="F1038" t="str">
            <v>7AP326</v>
          </cell>
          <cell r="G1038">
            <v>-20427</v>
          </cell>
          <cell r="H1038" t="str">
            <v>HCH6</v>
          </cell>
          <cell r="I1038">
            <v>584</v>
          </cell>
          <cell r="J1038" t="str">
            <v>33022619980914399X</v>
          </cell>
          <cell r="K1038" t="str">
            <v>男</v>
          </cell>
          <cell r="L1038">
            <v>25</v>
          </cell>
          <cell r="M1038" t="str">
            <v>19980914</v>
          </cell>
        </row>
        <row r="1038">
          <cell r="O1038" t="str">
            <v>外科</v>
          </cell>
          <cell r="P1038" t="str">
            <v>外科</v>
          </cell>
          <cell r="Q1038">
            <v>17857540245</v>
          </cell>
          <cell r="R1038">
            <v>3</v>
          </cell>
          <cell r="S1038" t="str">
            <v>2023年</v>
          </cell>
          <cell r="T1038" t="str">
            <v>黄冬冬2</v>
          </cell>
          <cell r="U1038">
            <v>13527</v>
          </cell>
          <cell r="V1038">
            <v>13676493292</v>
          </cell>
          <cell r="W1038" t="str">
            <v>胃肠外科</v>
          </cell>
          <cell r="X1038" t="str">
            <v>规培研究生</v>
          </cell>
        </row>
        <row r="1039">
          <cell r="F1039" t="str">
            <v>7AP339</v>
          </cell>
          <cell r="G1039">
            <v>-20440</v>
          </cell>
          <cell r="H1039" t="str">
            <v>LYL40</v>
          </cell>
          <cell r="I1039">
            <v>629</v>
          </cell>
          <cell r="J1039" t="str">
            <v>330302199909072062</v>
          </cell>
          <cell r="K1039" t="str">
            <v>女</v>
          </cell>
          <cell r="L1039">
            <v>24</v>
          </cell>
          <cell r="M1039" t="str">
            <v>19990907</v>
          </cell>
        </row>
        <row r="1039">
          <cell r="O1039" t="str">
            <v>外科</v>
          </cell>
          <cell r="P1039" t="str">
            <v>外科</v>
          </cell>
          <cell r="Q1039" t="str">
            <v>13780148372</v>
          </cell>
          <cell r="R1039">
            <v>3</v>
          </cell>
          <cell r="S1039" t="str">
            <v>2023年</v>
          </cell>
          <cell r="T1039" t="str">
            <v>刘纳新</v>
          </cell>
          <cell r="U1039">
            <v>4533</v>
          </cell>
          <cell r="V1039">
            <v>13777772580</v>
          </cell>
          <cell r="W1039" t="str">
            <v>胃肠外科</v>
          </cell>
          <cell r="X1039" t="str">
            <v>规培研究生</v>
          </cell>
        </row>
        <row r="1040">
          <cell r="F1040" t="str">
            <v>7AP012</v>
          </cell>
          <cell r="G1040">
            <v>-20113</v>
          </cell>
          <cell r="H1040" t="str">
            <v>YST1</v>
          </cell>
          <cell r="I1040" t="str">
            <v>y14</v>
          </cell>
          <cell r="J1040" t="str">
            <v>330322200005153637</v>
          </cell>
          <cell r="K1040" t="str">
            <v>男</v>
          </cell>
          <cell r="L1040">
            <v>23</v>
          </cell>
          <cell r="M1040" t="str">
            <v>20000515</v>
          </cell>
        </row>
        <row r="1040">
          <cell r="O1040" t="str">
            <v>外科（心胸外科）</v>
          </cell>
          <cell r="P1040" t="str">
            <v>外科</v>
          </cell>
          <cell r="Q1040" t="str">
            <v>15381517181</v>
          </cell>
          <cell r="R1040">
            <v>3</v>
          </cell>
          <cell r="S1040" t="str">
            <v>2023年</v>
          </cell>
          <cell r="T1040" t="str">
            <v>王珏1</v>
          </cell>
          <cell r="U1040">
            <v>215</v>
          </cell>
          <cell r="V1040">
            <v>13626535668</v>
          </cell>
          <cell r="W1040" t="str">
            <v>心脏外科</v>
          </cell>
          <cell r="X1040" t="str">
            <v>规培研究生</v>
          </cell>
        </row>
        <row r="1041">
          <cell r="F1041" t="str">
            <v>7AP345</v>
          </cell>
          <cell r="G1041">
            <v>-20446</v>
          </cell>
          <cell r="H1041" t="str">
            <v>SYQ1</v>
          </cell>
          <cell r="I1041">
            <v>641</v>
          </cell>
          <cell r="J1041" t="str">
            <v>330682200001173019</v>
          </cell>
          <cell r="K1041" t="str">
            <v>男</v>
          </cell>
          <cell r="L1041">
            <v>23</v>
          </cell>
          <cell r="M1041" t="str">
            <v>20000117</v>
          </cell>
        </row>
        <row r="1041">
          <cell r="O1041" t="str">
            <v>外科（心胸外科）</v>
          </cell>
          <cell r="P1041" t="str">
            <v>外科</v>
          </cell>
          <cell r="Q1041">
            <v>18888733080</v>
          </cell>
          <cell r="R1041">
            <v>3</v>
          </cell>
          <cell r="S1041" t="str">
            <v>2023年</v>
          </cell>
          <cell r="T1041" t="str">
            <v>王珏1</v>
          </cell>
          <cell r="U1041">
            <v>215</v>
          </cell>
          <cell r="V1041">
            <v>13626535668</v>
          </cell>
          <cell r="W1041" t="str">
            <v>心脏外科</v>
          </cell>
          <cell r="X1041" t="str">
            <v>规培研究生</v>
          </cell>
        </row>
        <row r="1042">
          <cell r="F1042" t="str">
            <v>7AP005</v>
          </cell>
          <cell r="G1042">
            <v>-20106</v>
          </cell>
          <cell r="H1042" t="str">
            <v>YJL6</v>
          </cell>
          <cell r="I1042" t="str">
            <v>y6</v>
          </cell>
          <cell r="J1042" t="str">
            <v>330226200001222877</v>
          </cell>
          <cell r="K1042" t="str">
            <v>男</v>
          </cell>
          <cell r="L1042">
            <v>23</v>
          </cell>
          <cell r="M1042" t="str">
            <v>20000122</v>
          </cell>
        </row>
        <row r="1042">
          <cell r="O1042" t="str">
            <v>外科（心胸外科）</v>
          </cell>
          <cell r="P1042" t="str">
            <v>外科</v>
          </cell>
          <cell r="Q1042" t="str">
            <v>13957780397</v>
          </cell>
          <cell r="R1042">
            <v>3</v>
          </cell>
          <cell r="S1042" t="str">
            <v>2023年</v>
          </cell>
          <cell r="T1042" t="str">
            <v>程德志</v>
          </cell>
          <cell r="U1042">
            <v>857</v>
          </cell>
          <cell r="V1042">
            <v>13857790922</v>
          </cell>
          <cell r="W1042" t="str">
            <v>胸外科</v>
          </cell>
          <cell r="X1042" t="str">
            <v>规培研究生</v>
          </cell>
        </row>
        <row r="1043">
          <cell r="F1043" t="str">
            <v>7AP050</v>
          </cell>
          <cell r="G1043">
            <v>-20151</v>
          </cell>
          <cell r="H1043" t="str">
            <v>QZY</v>
          </cell>
          <cell r="I1043" t="str">
            <v>y62</v>
          </cell>
          <cell r="J1043" t="str">
            <v>330481200008250016</v>
          </cell>
          <cell r="K1043" t="str">
            <v>男</v>
          </cell>
          <cell r="L1043">
            <v>23</v>
          </cell>
          <cell r="M1043" t="str">
            <v>20000825</v>
          </cell>
        </row>
        <row r="1043">
          <cell r="O1043" t="str">
            <v>外科（心胸外科）</v>
          </cell>
          <cell r="P1043" t="str">
            <v>外科</v>
          </cell>
          <cell r="Q1043" t="str">
            <v>15990398752</v>
          </cell>
          <cell r="R1043">
            <v>3</v>
          </cell>
          <cell r="S1043" t="str">
            <v>2023年</v>
          </cell>
          <cell r="T1043" t="str">
            <v>刘瑜</v>
          </cell>
          <cell r="U1043">
            <v>1657</v>
          </cell>
          <cell r="V1043">
            <v>13868884232</v>
          </cell>
          <cell r="W1043" t="str">
            <v>胸外科</v>
          </cell>
          <cell r="X1043" t="str">
            <v>规培研究生</v>
          </cell>
        </row>
        <row r="1044">
          <cell r="F1044" t="str">
            <v>7AP322</v>
          </cell>
          <cell r="G1044">
            <v>-20423</v>
          </cell>
          <cell r="H1044" t="str">
            <v>CQQ33</v>
          </cell>
          <cell r="I1044">
            <v>572</v>
          </cell>
          <cell r="J1044" t="str">
            <v>330324199911216289</v>
          </cell>
          <cell r="K1044" t="str">
            <v>女</v>
          </cell>
          <cell r="L1044">
            <v>24</v>
          </cell>
          <cell r="M1044" t="str">
            <v>19991121</v>
          </cell>
        </row>
        <row r="1044">
          <cell r="O1044" t="str">
            <v>外科（心胸外科）</v>
          </cell>
          <cell r="P1044" t="str">
            <v>外科</v>
          </cell>
          <cell r="Q1044">
            <v>18357711667</v>
          </cell>
          <cell r="R1044">
            <v>3</v>
          </cell>
          <cell r="S1044" t="str">
            <v>2023年</v>
          </cell>
          <cell r="T1044" t="str">
            <v>林晓铭</v>
          </cell>
          <cell r="U1044">
            <v>2636</v>
          </cell>
          <cell r="V1044">
            <v>13777784940</v>
          </cell>
          <cell r="W1044" t="str">
            <v>胸外科</v>
          </cell>
          <cell r="X1044" t="str">
            <v>规培研究生</v>
          </cell>
        </row>
        <row r="1045">
          <cell r="F1045" t="str">
            <v>7AP323</v>
          </cell>
          <cell r="G1045">
            <v>-20424</v>
          </cell>
          <cell r="H1045" t="str">
            <v>DH8</v>
          </cell>
          <cell r="I1045">
            <v>573</v>
          </cell>
          <cell r="J1045" t="str">
            <v>330381200004011434</v>
          </cell>
          <cell r="K1045" t="str">
            <v>男</v>
          </cell>
          <cell r="L1045">
            <v>23</v>
          </cell>
          <cell r="M1045" t="str">
            <v>20000401</v>
          </cell>
        </row>
        <row r="1045">
          <cell r="O1045" t="str">
            <v>外科（整形科）</v>
          </cell>
          <cell r="P1045" t="str">
            <v>外科</v>
          </cell>
          <cell r="Q1045" t="str">
            <v>19858112052</v>
          </cell>
          <cell r="R1045">
            <v>3</v>
          </cell>
          <cell r="S1045" t="str">
            <v>2023年</v>
          </cell>
          <cell r="T1045" t="str">
            <v>李力群</v>
          </cell>
          <cell r="U1045">
            <v>19417</v>
          </cell>
          <cell r="V1045">
            <v>13706664412</v>
          </cell>
          <cell r="W1045" t="str">
            <v>整形科</v>
          </cell>
          <cell r="X1045" t="str">
            <v>规培研究生</v>
          </cell>
        </row>
        <row r="1046">
          <cell r="F1046" t="str">
            <v>7AP329</v>
          </cell>
          <cell r="G1046">
            <v>-20430</v>
          </cell>
          <cell r="H1046" t="str">
            <v>HJH24</v>
          </cell>
          <cell r="I1046">
            <v>606</v>
          </cell>
          <cell r="J1046" t="str">
            <v>330282199908027573</v>
          </cell>
          <cell r="K1046" t="str">
            <v>男</v>
          </cell>
          <cell r="L1046">
            <v>24</v>
          </cell>
          <cell r="M1046" t="str">
            <v>19990802</v>
          </cell>
        </row>
        <row r="1046">
          <cell r="O1046" t="str">
            <v>外科（整形科）</v>
          </cell>
          <cell r="P1046" t="str">
            <v>外科</v>
          </cell>
          <cell r="Q1046" t="str">
            <v>13676735292</v>
          </cell>
          <cell r="R1046">
            <v>3</v>
          </cell>
          <cell r="S1046" t="str">
            <v>2023年</v>
          </cell>
          <cell r="T1046" t="str">
            <v>李力群</v>
          </cell>
          <cell r="U1046">
            <v>19417</v>
          </cell>
          <cell r="V1046">
            <v>13706664412</v>
          </cell>
          <cell r="W1046" t="str">
            <v>整形科</v>
          </cell>
          <cell r="X1046" t="str">
            <v>规培研究生</v>
          </cell>
        </row>
        <row r="1047">
          <cell r="F1047" t="str">
            <v>7AP348</v>
          </cell>
          <cell r="G1047">
            <v>-20449</v>
          </cell>
          <cell r="H1047" t="str">
            <v>WQ35</v>
          </cell>
          <cell r="I1047">
            <v>647</v>
          </cell>
          <cell r="J1047" t="str">
            <v>421123200004123223</v>
          </cell>
          <cell r="K1047" t="str">
            <v>女</v>
          </cell>
          <cell r="L1047">
            <v>23</v>
          </cell>
          <cell r="M1047" t="str">
            <v>20000412</v>
          </cell>
        </row>
        <row r="1047">
          <cell r="O1047" t="str">
            <v>外科（整形科）</v>
          </cell>
          <cell r="P1047" t="str">
            <v>外科</v>
          </cell>
          <cell r="Q1047" t="str">
            <v>15897909395</v>
          </cell>
          <cell r="R1047">
            <v>3</v>
          </cell>
          <cell r="S1047" t="str">
            <v>2023年</v>
          </cell>
          <cell r="T1047" t="str">
            <v>李力群</v>
          </cell>
          <cell r="U1047">
            <v>19417</v>
          </cell>
          <cell r="V1047">
            <v>13706664412</v>
          </cell>
          <cell r="W1047" t="str">
            <v>整形科</v>
          </cell>
          <cell r="X1047" t="str">
            <v>规培研究生</v>
          </cell>
        </row>
        <row r="1048">
          <cell r="F1048" t="str">
            <v>7AP352</v>
          </cell>
          <cell r="G1048">
            <v>-20453</v>
          </cell>
          <cell r="H1048" t="str">
            <v>WCY27</v>
          </cell>
          <cell r="I1048">
            <v>654</v>
          </cell>
          <cell r="J1048" t="str">
            <v>330326200006154725</v>
          </cell>
          <cell r="K1048" t="str">
            <v>女</v>
          </cell>
          <cell r="L1048">
            <v>23</v>
          </cell>
          <cell r="M1048" t="str">
            <v>20000615</v>
          </cell>
        </row>
        <row r="1048">
          <cell r="O1048" t="str">
            <v>外科（整形科）</v>
          </cell>
          <cell r="P1048" t="str">
            <v>外科</v>
          </cell>
          <cell r="Q1048">
            <v>15958784343</v>
          </cell>
          <cell r="R1048">
            <v>3</v>
          </cell>
          <cell r="S1048" t="str">
            <v>2023年</v>
          </cell>
          <cell r="T1048" t="str">
            <v>李翅翅</v>
          </cell>
          <cell r="U1048">
            <v>9916</v>
          </cell>
          <cell r="V1048">
            <v>18334458848</v>
          </cell>
          <cell r="W1048" t="str">
            <v>整形科</v>
          </cell>
          <cell r="X1048" t="str">
            <v>规培研究生</v>
          </cell>
        </row>
        <row r="1049">
          <cell r="F1049" t="str">
            <v>7AP047</v>
          </cell>
          <cell r="G1049">
            <v>-20148</v>
          </cell>
          <cell r="H1049" t="str">
            <v>ZCR1</v>
          </cell>
          <cell r="I1049" t="str">
            <v>y59</v>
          </cell>
          <cell r="J1049" t="str">
            <v>330302200005074810</v>
          </cell>
          <cell r="K1049" t="str">
            <v>男</v>
          </cell>
          <cell r="L1049">
            <v>23</v>
          </cell>
          <cell r="M1049" t="str">
            <v>20000507</v>
          </cell>
        </row>
        <row r="1049">
          <cell r="O1049" t="str">
            <v>外科（神经外科方向）</v>
          </cell>
          <cell r="P1049" t="str">
            <v>外科（神经外科方向）</v>
          </cell>
          <cell r="Q1049" t="str">
            <v>13967780187</v>
          </cell>
          <cell r="R1049">
            <v>3</v>
          </cell>
          <cell r="S1049" t="str">
            <v>2023年</v>
          </cell>
          <cell r="T1049" t="str">
            <v>诸葛启钏</v>
          </cell>
          <cell r="U1049">
            <v>18707</v>
          </cell>
          <cell r="V1049">
            <v>13676768666</v>
          </cell>
          <cell r="W1049" t="str">
            <v>党政综合办公室</v>
          </cell>
          <cell r="X1049" t="str">
            <v>规培研究生</v>
          </cell>
        </row>
        <row r="1050">
          <cell r="F1050" t="str">
            <v>7AP317</v>
          </cell>
          <cell r="G1050">
            <v>-20418</v>
          </cell>
          <cell r="H1050" t="str">
            <v>BSC</v>
          </cell>
          <cell r="I1050">
            <v>547</v>
          </cell>
          <cell r="J1050" t="str">
            <v>610624200003293210</v>
          </cell>
          <cell r="K1050" t="str">
            <v>男</v>
          </cell>
          <cell r="L1050">
            <v>23</v>
          </cell>
          <cell r="M1050" t="str">
            <v>20000329</v>
          </cell>
        </row>
        <row r="1050">
          <cell r="O1050" t="str">
            <v>外科（神经外科方向）</v>
          </cell>
          <cell r="P1050" t="str">
            <v>外科（神经外科方向）</v>
          </cell>
          <cell r="Q1050" t="str">
            <v>13468875455</v>
          </cell>
          <cell r="R1050">
            <v>3</v>
          </cell>
          <cell r="S1050" t="str">
            <v>2023年</v>
          </cell>
          <cell r="T1050" t="str">
            <v>诸葛启钏</v>
          </cell>
          <cell r="U1050">
            <v>18707</v>
          </cell>
          <cell r="V1050">
            <v>13676768666</v>
          </cell>
          <cell r="W1050" t="str">
            <v>党政综合办公室</v>
          </cell>
          <cell r="X1050" t="str">
            <v>规培研究生</v>
          </cell>
        </row>
        <row r="1051">
          <cell r="F1051" t="str">
            <v>7AP319</v>
          </cell>
          <cell r="G1051">
            <v>-20420</v>
          </cell>
          <cell r="H1051" t="str">
            <v>CFT3</v>
          </cell>
          <cell r="I1051">
            <v>558</v>
          </cell>
          <cell r="J1051" t="str">
            <v>330327199912310612</v>
          </cell>
          <cell r="K1051" t="str">
            <v>男</v>
          </cell>
          <cell r="L1051">
            <v>24</v>
          </cell>
          <cell r="M1051" t="str">
            <v>19991231</v>
          </cell>
        </row>
        <row r="1051">
          <cell r="O1051" t="str">
            <v>外科（神经外科方向）</v>
          </cell>
          <cell r="P1051" t="str">
            <v>外科（神经外科方向）</v>
          </cell>
          <cell r="Q1051" t="str">
            <v>19858734068</v>
          </cell>
          <cell r="R1051">
            <v>3</v>
          </cell>
          <cell r="S1051" t="str">
            <v>2023年</v>
          </cell>
          <cell r="T1051" t="str">
            <v>诸葛启钏</v>
          </cell>
          <cell r="U1051">
            <v>18707</v>
          </cell>
          <cell r="V1051">
            <v>13676768666</v>
          </cell>
          <cell r="W1051" t="str">
            <v>党政综合办公室</v>
          </cell>
          <cell r="X1051" t="str">
            <v>规培研究生</v>
          </cell>
        </row>
        <row r="1052">
          <cell r="F1052" t="str">
            <v>7AP335</v>
          </cell>
          <cell r="G1052">
            <v>-20436</v>
          </cell>
          <cell r="H1052" t="str">
            <v>KXB1</v>
          </cell>
          <cell r="I1052">
            <v>621</v>
          </cell>
          <cell r="J1052" t="str">
            <v>33030220000510731X</v>
          </cell>
          <cell r="K1052" t="str">
            <v>男</v>
          </cell>
          <cell r="L1052">
            <v>23</v>
          </cell>
          <cell r="M1052" t="str">
            <v>20000510</v>
          </cell>
        </row>
        <row r="1052">
          <cell r="O1052" t="str">
            <v>外科（神经外科方向）</v>
          </cell>
          <cell r="P1052" t="str">
            <v>外科（神经外科方向）</v>
          </cell>
          <cell r="Q1052" t="str">
            <v>13600663909</v>
          </cell>
          <cell r="R1052">
            <v>3</v>
          </cell>
          <cell r="S1052" t="str">
            <v>2023年</v>
          </cell>
          <cell r="T1052" t="str">
            <v>诸葛启钏</v>
          </cell>
          <cell r="U1052">
            <v>18707</v>
          </cell>
          <cell r="V1052">
            <v>13676768666</v>
          </cell>
          <cell r="W1052" t="str">
            <v>党政综合办公室</v>
          </cell>
          <cell r="X1052" t="str">
            <v>规培研究生</v>
          </cell>
        </row>
        <row r="1053">
          <cell r="F1053" t="str">
            <v>7AP328</v>
          </cell>
          <cell r="G1053">
            <v>-20429</v>
          </cell>
          <cell r="H1053" t="str">
            <v>HZN</v>
          </cell>
          <cell r="I1053">
            <v>595</v>
          </cell>
          <cell r="J1053" t="str">
            <v>530381199904151530</v>
          </cell>
          <cell r="K1053" t="str">
            <v>男</v>
          </cell>
          <cell r="L1053">
            <v>24</v>
          </cell>
          <cell r="M1053" t="str">
            <v>19990415</v>
          </cell>
        </row>
        <row r="1053">
          <cell r="O1053" t="str">
            <v>外科（神经外科方向）</v>
          </cell>
          <cell r="P1053" t="str">
            <v>外科（神经外科方向）</v>
          </cell>
          <cell r="Q1053" t="str">
            <v>15687443725</v>
          </cell>
          <cell r="R1053">
            <v>3</v>
          </cell>
          <cell r="S1053" t="str">
            <v>2023年</v>
          </cell>
          <cell r="T1053" t="str">
            <v>张宇1</v>
          </cell>
          <cell r="U1053">
            <v>19416</v>
          </cell>
          <cell r="V1053">
            <v>13906651256</v>
          </cell>
          <cell r="W1053" t="str">
            <v>神经外科</v>
          </cell>
          <cell r="X1053" t="str">
            <v>规培研究生</v>
          </cell>
        </row>
        <row r="1054">
          <cell r="F1054" t="str">
            <v>7AP332</v>
          </cell>
          <cell r="G1054">
            <v>-20433</v>
          </cell>
          <cell r="H1054" t="str">
            <v>JLQ2</v>
          </cell>
          <cell r="I1054">
            <v>616</v>
          </cell>
          <cell r="J1054" t="str">
            <v>330282199911230062</v>
          </cell>
          <cell r="K1054" t="str">
            <v>女</v>
          </cell>
          <cell r="L1054">
            <v>24</v>
          </cell>
          <cell r="M1054" t="str">
            <v>19991123</v>
          </cell>
        </row>
        <row r="1054">
          <cell r="O1054" t="str">
            <v>外科（神经外科方向）</v>
          </cell>
          <cell r="P1054" t="str">
            <v>外科（神经外科方向）</v>
          </cell>
          <cell r="Q1054" t="str">
            <v>13567478877</v>
          </cell>
          <cell r="R1054">
            <v>3</v>
          </cell>
          <cell r="S1054" t="str">
            <v>2023年</v>
          </cell>
          <cell r="T1054" t="str">
            <v>谭显西</v>
          </cell>
          <cell r="U1054">
            <v>19212</v>
          </cell>
          <cell r="V1054">
            <v>13777760345</v>
          </cell>
          <cell r="W1054" t="str">
            <v>神经外科</v>
          </cell>
          <cell r="X1054" t="str">
            <v>规培研究生</v>
          </cell>
        </row>
        <row r="1055">
          <cell r="F1055" t="str">
            <v>7AP342</v>
          </cell>
          <cell r="G1055">
            <v>-20443</v>
          </cell>
          <cell r="H1055" t="str">
            <v>PJY8</v>
          </cell>
          <cell r="I1055">
            <v>633</v>
          </cell>
          <cell r="J1055" t="str">
            <v>330302200001170813</v>
          </cell>
          <cell r="K1055" t="str">
            <v>男</v>
          </cell>
          <cell r="L1055">
            <v>23</v>
          </cell>
          <cell r="M1055" t="str">
            <v>20000117</v>
          </cell>
        </row>
        <row r="1055">
          <cell r="O1055" t="str">
            <v>外科（神经外科方向）</v>
          </cell>
          <cell r="P1055" t="str">
            <v>外科（神经外科方向）</v>
          </cell>
          <cell r="Q1055" t="str">
            <v>17857315117</v>
          </cell>
          <cell r="R1055">
            <v>3</v>
          </cell>
          <cell r="S1055" t="str">
            <v>2023年</v>
          </cell>
          <cell r="T1055" t="str">
            <v>鲁祥和</v>
          </cell>
          <cell r="U1055">
            <v>19707</v>
          </cell>
          <cell r="V1055">
            <v>13806686357</v>
          </cell>
          <cell r="W1055" t="str">
            <v>神经外科</v>
          </cell>
          <cell r="X1055" t="str">
            <v>规培研究生</v>
          </cell>
        </row>
        <row r="1056">
          <cell r="F1056" t="str">
            <v>7AP347</v>
          </cell>
          <cell r="G1056">
            <v>-20448</v>
          </cell>
          <cell r="H1056" t="str">
            <v>TZR</v>
          </cell>
          <cell r="I1056">
            <v>646</v>
          </cell>
          <cell r="J1056" t="str">
            <v>330781200002222627</v>
          </cell>
          <cell r="K1056" t="str">
            <v>女</v>
          </cell>
          <cell r="L1056">
            <v>23</v>
          </cell>
          <cell r="M1056" t="str">
            <v>20000222</v>
          </cell>
        </row>
        <row r="1056">
          <cell r="O1056" t="str">
            <v>外科（神经外科方向）</v>
          </cell>
          <cell r="P1056" t="str">
            <v>外科（神经外科方向）</v>
          </cell>
          <cell r="Q1056" t="str">
            <v>17857954602</v>
          </cell>
          <cell r="R1056">
            <v>3</v>
          </cell>
          <cell r="S1056" t="str">
            <v>2023年</v>
          </cell>
          <cell r="T1056" t="str">
            <v>夏雷</v>
          </cell>
          <cell r="U1056">
            <v>10396</v>
          </cell>
          <cell r="V1056">
            <v>13736713098</v>
          </cell>
          <cell r="W1056" t="str">
            <v>神经外科</v>
          </cell>
          <cell r="X1056" t="str">
            <v>规培研究生</v>
          </cell>
        </row>
        <row r="1057">
          <cell r="F1057" t="str">
            <v>7AP349</v>
          </cell>
          <cell r="G1057">
            <v>-20450</v>
          </cell>
          <cell r="H1057" t="str">
            <v>WSD1</v>
          </cell>
          <cell r="I1057">
            <v>650</v>
          </cell>
          <cell r="J1057" t="str">
            <v>330283200003122711</v>
          </cell>
          <cell r="K1057" t="str">
            <v>男</v>
          </cell>
          <cell r="L1057">
            <v>23</v>
          </cell>
          <cell r="M1057" t="str">
            <v>20000312</v>
          </cell>
        </row>
        <row r="1057">
          <cell r="O1057" t="str">
            <v>外科（神经外科方向）</v>
          </cell>
          <cell r="P1057" t="str">
            <v>外科（神经外科方向）</v>
          </cell>
          <cell r="Q1057" t="str">
            <v>13958328046</v>
          </cell>
          <cell r="R1057">
            <v>3</v>
          </cell>
          <cell r="S1057" t="str">
            <v>2023年</v>
          </cell>
          <cell r="T1057" t="str">
            <v>杨建静</v>
          </cell>
          <cell r="U1057">
            <v>12775</v>
          </cell>
          <cell r="V1057">
            <v>13758734919</v>
          </cell>
          <cell r="W1057" t="str">
            <v>神经外科</v>
          </cell>
          <cell r="X1057" t="str">
            <v>规培研究生</v>
          </cell>
        </row>
        <row r="1058">
          <cell r="F1058" t="str">
            <v>7AP350</v>
          </cell>
          <cell r="G1058">
            <v>-20451</v>
          </cell>
          <cell r="H1058" t="str">
            <v>WXP3</v>
          </cell>
          <cell r="I1058">
            <v>652</v>
          </cell>
          <cell r="J1058" t="str">
            <v>332502200001251915</v>
          </cell>
          <cell r="K1058" t="str">
            <v>男</v>
          </cell>
          <cell r="L1058">
            <v>23</v>
          </cell>
          <cell r="M1058" t="str">
            <v>20000125</v>
          </cell>
        </row>
        <row r="1058">
          <cell r="O1058" t="str">
            <v>外科（神经外科方向）</v>
          </cell>
          <cell r="P1058" t="str">
            <v>外科（神经外科方向）</v>
          </cell>
          <cell r="Q1058" t="str">
            <v>18268915545</v>
          </cell>
          <cell r="R1058">
            <v>3</v>
          </cell>
          <cell r="S1058" t="str">
            <v>2023年</v>
          </cell>
          <cell r="T1058" t="str">
            <v>李群</v>
          </cell>
          <cell r="U1058">
            <v>7248</v>
          </cell>
          <cell r="V1058">
            <v>15858002900</v>
          </cell>
          <cell r="W1058" t="str">
            <v>神经外科</v>
          </cell>
          <cell r="X1058" t="str">
            <v>规培研究生</v>
          </cell>
        </row>
        <row r="1059">
          <cell r="F1059" t="str">
            <v>7AP355</v>
          </cell>
          <cell r="G1059">
            <v>-20456</v>
          </cell>
          <cell r="H1059" t="str">
            <v>XBH1</v>
          </cell>
          <cell r="I1059">
            <v>662</v>
          </cell>
          <cell r="J1059" t="str">
            <v>430528200007245853</v>
          </cell>
          <cell r="K1059" t="str">
            <v>男</v>
          </cell>
          <cell r="L1059">
            <v>23</v>
          </cell>
          <cell r="M1059" t="str">
            <v>20000724</v>
          </cell>
        </row>
        <row r="1059">
          <cell r="O1059" t="str">
            <v>外科（神经外科方向）</v>
          </cell>
          <cell r="P1059" t="str">
            <v>外科（神经外科方向）</v>
          </cell>
          <cell r="Q1059" t="str">
            <v>16605871699</v>
          </cell>
          <cell r="R1059">
            <v>3</v>
          </cell>
          <cell r="S1059" t="str">
            <v>2023年</v>
          </cell>
          <cell r="T1059" t="str">
            <v>谭显西</v>
          </cell>
          <cell r="U1059">
            <v>19212</v>
          </cell>
          <cell r="V1059">
            <v>13777760345</v>
          </cell>
          <cell r="W1059" t="str">
            <v>神经外科</v>
          </cell>
          <cell r="X1059" t="str">
            <v>规培研究生</v>
          </cell>
        </row>
        <row r="1060">
          <cell r="F1060" t="str">
            <v>7AP358</v>
          </cell>
          <cell r="G1060">
            <v>-20459</v>
          </cell>
          <cell r="H1060" t="str">
            <v>YSZ11</v>
          </cell>
          <cell r="I1060">
            <v>667</v>
          </cell>
          <cell r="J1060" t="str">
            <v>330327200010241852</v>
          </cell>
          <cell r="K1060" t="str">
            <v>男</v>
          </cell>
          <cell r="L1060">
            <v>23</v>
          </cell>
          <cell r="M1060" t="str">
            <v>20001024</v>
          </cell>
        </row>
        <row r="1060">
          <cell r="O1060" t="str">
            <v>外科（神经外科方向）</v>
          </cell>
          <cell r="P1060" t="str">
            <v>外科（神经外科方向）</v>
          </cell>
          <cell r="Q1060" t="str">
            <v>18057781185</v>
          </cell>
          <cell r="R1060">
            <v>3</v>
          </cell>
          <cell r="S1060" t="str">
            <v>2023年</v>
          </cell>
          <cell r="T1060" t="str">
            <v>苏志鹏</v>
          </cell>
          <cell r="U1060">
            <v>2630</v>
          </cell>
          <cell r="V1060">
            <v>13777771230</v>
          </cell>
          <cell r="W1060" t="str">
            <v>神经外科</v>
          </cell>
          <cell r="X1060" t="str">
            <v>规培研究生</v>
          </cell>
        </row>
        <row r="1061">
          <cell r="F1061" t="str">
            <v>7AP359</v>
          </cell>
          <cell r="G1061">
            <v>-20460</v>
          </cell>
          <cell r="H1061" t="str">
            <v>YTY5</v>
          </cell>
          <cell r="I1061">
            <v>670</v>
          </cell>
          <cell r="J1061" t="str">
            <v>331002200006060036</v>
          </cell>
          <cell r="K1061" t="str">
            <v>男</v>
          </cell>
          <cell r="L1061">
            <v>23</v>
          </cell>
          <cell r="M1061" t="str">
            <v>20000606</v>
          </cell>
        </row>
        <row r="1061">
          <cell r="O1061" t="str">
            <v>外科（神经外科方向）</v>
          </cell>
          <cell r="P1061" t="str">
            <v>外科（神经外科方向）</v>
          </cell>
          <cell r="Q1061" t="str">
            <v>15757606056</v>
          </cell>
          <cell r="R1061">
            <v>3</v>
          </cell>
          <cell r="S1061" t="str">
            <v>2023年</v>
          </cell>
          <cell r="T1061" t="str">
            <v>李则群</v>
          </cell>
          <cell r="U1061">
            <v>6623</v>
          </cell>
          <cell r="V1061">
            <v>15988785110</v>
          </cell>
          <cell r="W1061" t="str">
            <v>神经外科</v>
          </cell>
          <cell r="X1061" t="str">
            <v>规培研究生</v>
          </cell>
        </row>
        <row r="1062">
          <cell r="F1062" t="str">
            <v>7AP360</v>
          </cell>
          <cell r="G1062">
            <v>-20461</v>
          </cell>
          <cell r="H1062" t="str">
            <v>YY22</v>
          </cell>
          <cell r="I1062">
            <v>674</v>
          </cell>
          <cell r="J1062" t="str">
            <v>330483199912020013</v>
          </cell>
          <cell r="K1062" t="str">
            <v>男</v>
          </cell>
          <cell r="L1062">
            <v>24</v>
          </cell>
          <cell r="M1062" t="str">
            <v>19991202</v>
          </cell>
        </row>
        <row r="1062">
          <cell r="O1062" t="str">
            <v>外科（神经外科方向）</v>
          </cell>
          <cell r="P1062" t="str">
            <v>外科（神经外科方向）</v>
          </cell>
          <cell r="Q1062" t="str">
            <v>18267326581</v>
          </cell>
          <cell r="R1062">
            <v>3</v>
          </cell>
          <cell r="S1062" t="str">
            <v>2023年</v>
          </cell>
          <cell r="T1062" t="str">
            <v>苏志鹏</v>
          </cell>
          <cell r="U1062">
            <v>2630</v>
          </cell>
          <cell r="V1062">
            <v>13777771230</v>
          </cell>
          <cell r="W1062" t="str">
            <v>神经外科</v>
          </cell>
          <cell r="X1062" t="str">
            <v>规培研究生</v>
          </cell>
        </row>
        <row r="1063">
          <cell r="F1063" t="str">
            <v>7AP361</v>
          </cell>
          <cell r="G1063">
            <v>-20462</v>
          </cell>
          <cell r="H1063" t="str">
            <v>YCJ9</v>
          </cell>
          <cell r="I1063">
            <v>677</v>
          </cell>
          <cell r="J1063" t="str">
            <v>330127199907296114</v>
          </cell>
          <cell r="K1063" t="str">
            <v>男</v>
          </cell>
          <cell r="L1063">
            <v>24</v>
          </cell>
          <cell r="M1063" t="str">
            <v>19990729</v>
          </cell>
        </row>
        <row r="1063">
          <cell r="O1063" t="str">
            <v>外科（神经外科方向）</v>
          </cell>
          <cell r="P1063" t="str">
            <v>外科（神经外科方向）</v>
          </cell>
          <cell r="Q1063" t="str">
            <v>18968103092</v>
          </cell>
          <cell r="R1063">
            <v>3</v>
          </cell>
          <cell r="S1063" t="str">
            <v>2023年</v>
          </cell>
          <cell r="T1063" t="str">
            <v>钟鸣</v>
          </cell>
          <cell r="U1063">
            <v>18323</v>
          </cell>
          <cell r="V1063">
            <v>13605776726</v>
          </cell>
          <cell r="W1063" t="str">
            <v>神经外科</v>
          </cell>
          <cell r="X1063" t="str">
            <v>规培研究生</v>
          </cell>
        </row>
        <row r="1064">
          <cell r="F1064" t="str">
            <v>7AP386</v>
          </cell>
          <cell r="G1064">
            <v>-20487</v>
          </cell>
          <cell r="H1064" t="str">
            <v>WYN11</v>
          </cell>
          <cell r="I1064">
            <v>757</v>
          </cell>
          <cell r="J1064" t="str">
            <v>152827199912125121</v>
          </cell>
          <cell r="K1064" t="str">
            <v>女</v>
          </cell>
          <cell r="L1064">
            <v>24</v>
          </cell>
          <cell r="M1064" t="str">
            <v>19991212</v>
          </cell>
        </row>
        <row r="1064">
          <cell r="O1064" t="str">
            <v>眼科</v>
          </cell>
          <cell r="P1064" t="str">
            <v>眼科</v>
          </cell>
          <cell r="Q1064">
            <v>15661365815</v>
          </cell>
          <cell r="R1064">
            <v>3</v>
          </cell>
          <cell r="S1064" t="str">
            <v>2023年</v>
          </cell>
          <cell r="T1064" t="str">
            <v>蒋自培</v>
          </cell>
          <cell r="U1064">
            <v>3792</v>
          </cell>
          <cell r="V1064">
            <v>13857795272</v>
          </cell>
          <cell r="W1064" t="str">
            <v>眼科</v>
          </cell>
          <cell r="X1064" t="str">
            <v>规培研究生</v>
          </cell>
        </row>
        <row r="1065">
          <cell r="F1065" t="str">
            <v>7AP306</v>
          </cell>
          <cell r="G1065">
            <v>-20407</v>
          </cell>
          <cell r="H1065" t="str">
            <v>HTY</v>
          </cell>
          <cell r="I1065">
            <v>524</v>
          </cell>
          <cell r="J1065" t="str">
            <v>330281200001023848</v>
          </cell>
          <cell r="K1065" t="str">
            <v>女</v>
          </cell>
          <cell r="L1065">
            <v>23</v>
          </cell>
          <cell r="M1065" t="str">
            <v>20000102</v>
          </cell>
        </row>
        <row r="1065">
          <cell r="O1065" t="str">
            <v>重症医学科</v>
          </cell>
          <cell r="P1065" t="str">
            <v>重症医学科</v>
          </cell>
          <cell r="Q1065" t="str">
            <v>18041359143</v>
          </cell>
          <cell r="R1065">
            <v>3</v>
          </cell>
          <cell r="S1065" t="str">
            <v>2023年</v>
          </cell>
          <cell r="T1065" t="str">
            <v>卢颖如</v>
          </cell>
          <cell r="U1065">
            <v>18602</v>
          </cell>
          <cell r="V1065">
            <v>13857768811</v>
          </cell>
          <cell r="W1065" t="str">
            <v>ICU</v>
          </cell>
          <cell r="X1065" t="str">
            <v>规培研究生</v>
          </cell>
        </row>
        <row r="1066">
          <cell r="F1066" t="str">
            <v>7AP305</v>
          </cell>
          <cell r="G1066">
            <v>-20406</v>
          </cell>
          <cell r="H1066" t="str">
            <v>CC50</v>
          </cell>
          <cell r="I1066">
            <v>521</v>
          </cell>
          <cell r="J1066" t="str">
            <v>330328200003203942</v>
          </cell>
          <cell r="K1066" t="str">
            <v>女</v>
          </cell>
          <cell r="L1066">
            <v>23</v>
          </cell>
          <cell r="M1066" t="str">
            <v>20000320</v>
          </cell>
        </row>
        <row r="1066">
          <cell r="O1066" t="str">
            <v>重症医学科</v>
          </cell>
          <cell r="P1066" t="str">
            <v>重症医学科</v>
          </cell>
          <cell r="Q1066">
            <v>18334489035</v>
          </cell>
          <cell r="R1066">
            <v>3</v>
          </cell>
          <cell r="S1066" t="str">
            <v>2023年</v>
          </cell>
          <cell r="T1066" t="str">
            <v>潘景业</v>
          </cell>
          <cell r="U1066">
            <v>19001</v>
          </cell>
          <cell r="V1066">
            <v>13566289666</v>
          </cell>
          <cell r="W1066" t="str">
            <v>党政综合办公室</v>
          </cell>
          <cell r="X1066" t="str">
            <v>规培研究生</v>
          </cell>
        </row>
        <row r="1067">
          <cell r="F1067" t="str">
            <v>7AP307</v>
          </cell>
          <cell r="G1067">
            <v>-20408</v>
          </cell>
          <cell r="H1067" t="str">
            <v>LJJ40</v>
          </cell>
          <cell r="I1067">
            <v>528</v>
          </cell>
          <cell r="J1067" t="str">
            <v>331002199912052024</v>
          </cell>
          <cell r="K1067" t="str">
            <v>女</v>
          </cell>
          <cell r="L1067">
            <v>24</v>
          </cell>
          <cell r="M1067" t="str">
            <v>19991205</v>
          </cell>
        </row>
        <row r="1067">
          <cell r="O1067" t="str">
            <v>重症医学科</v>
          </cell>
          <cell r="P1067" t="str">
            <v>重症医学科</v>
          </cell>
          <cell r="Q1067" t="str">
            <v>15057602700</v>
          </cell>
          <cell r="R1067">
            <v>3</v>
          </cell>
          <cell r="S1067" t="str">
            <v>2023年</v>
          </cell>
          <cell r="T1067" t="str">
            <v>潘景业</v>
          </cell>
          <cell r="U1067">
            <v>19001</v>
          </cell>
          <cell r="V1067">
            <v>13566289666</v>
          </cell>
          <cell r="W1067" t="str">
            <v>党政综合办公室</v>
          </cell>
          <cell r="X1067" t="str">
            <v>规培研究生</v>
          </cell>
        </row>
        <row r="1068">
          <cell r="F1068" t="str">
            <v>7AP308</v>
          </cell>
          <cell r="G1068">
            <v>-20409</v>
          </cell>
          <cell r="H1068" t="str">
            <v>ZXY94</v>
          </cell>
          <cell r="I1068">
            <v>530</v>
          </cell>
          <cell r="J1068" t="str">
            <v>331003199909300038</v>
          </cell>
          <cell r="K1068" t="str">
            <v>男</v>
          </cell>
          <cell r="L1068">
            <v>24</v>
          </cell>
          <cell r="M1068" t="str">
            <v>19990930</v>
          </cell>
        </row>
        <row r="1068">
          <cell r="O1068" t="str">
            <v>重症医学科</v>
          </cell>
          <cell r="P1068" t="str">
            <v>重症医学科</v>
          </cell>
          <cell r="Q1068" t="str">
            <v>13736569973</v>
          </cell>
          <cell r="R1068">
            <v>3</v>
          </cell>
          <cell r="S1068" t="str">
            <v>2023年</v>
          </cell>
          <cell r="T1068" t="str">
            <v>潘景业</v>
          </cell>
          <cell r="U1068">
            <v>19001</v>
          </cell>
          <cell r="V1068">
            <v>13566289666</v>
          </cell>
          <cell r="W1068" t="str">
            <v>党政综合办公室</v>
          </cell>
          <cell r="X1068" t="str">
            <v>规培研究生</v>
          </cell>
        </row>
        <row r="1069">
          <cell r="F1069">
            <v>123032</v>
          </cell>
          <cell r="G1069">
            <v>15685</v>
          </cell>
        </row>
        <row r="1069">
          <cell r="J1069" t="str">
            <v>330501199702051824</v>
          </cell>
          <cell r="K1069" t="str">
            <v>女</v>
          </cell>
          <cell r="L1069">
            <v>26</v>
          </cell>
        </row>
        <row r="1069">
          <cell r="N1069" t="str">
            <v>病理科</v>
          </cell>
          <cell r="O1069" t="str">
            <v>临床病理科</v>
          </cell>
          <cell r="P1069" t="str">
            <v>临床病理科</v>
          </cell>
          <cell r="Q1069">
            <v>15824360186</v>
          </cell>
          <cell r="R1069">
            <v>3</v>
          </cell>
          <cell r="S1069" t="str">
            <v>2023年</v>
          </cell>
        </row>
        <row r="1069">
          <cell r="X1069" t="str">
            <v>住院医师-本院</v>
          </cell>
        </row>
        <row r="1070">
          <cell r="F1070">
            <v>123018</v>
          </cell>
          <cell r="G1070">
            <v>15651</v>
          </cell>
        </row>
        <row r="1070">
          <cell r="J1070" t="str">
            <v>330304199603124221</v>
          </cell>
          <cell r="K1070" t="str">
            <v>女</v>
          </cell>
          <cell r="L1070">
            <v>27</v>
          </cell>
        </row>
        <row r="1070">
          <cell r="N1070" t="str">
            <v>超声科</v>
          </cell>
          <cell r="O1070" t="str">
            <v>超声医学科</v>
          </cell>
          <cell r="P1070" t="str">
            <v>超声医学科</v>
          </cell>
          <cell r="Q1070">
            <v>15757301700</v>
          </cell>
          <cell r="R1070">
            <v>3</v>
          </cell>
          <cell r="S1070" t="str">
            <v>2023年</v>
          </cell>
        </row>
        <row r="1070">
          <cell r="X1070" t="str">
            <v>住院医师-本院</v>
          </cell>
        </row>
        <row r="1071">
          <cell r="F1071">
            <v>623036</v>
          </cell>
          <cell r="G1071">
            <v>15768</v>
          </cell>
        </row>
        <row r="1071">
          <cell r="J1071" t="str">
            <v>330302199710104821</v>
          </cell>
          <cell r="K1071" t="str">
            <v>女</v>
          </cell>
          <cell r="L1071">
            <v>26</v>
          </cell>
        </row>
        <row r="1071">
          <cell r="N1071" t="str">
            <v>放射科</v>
          </cell>
          <cell r="O1071" t="str">
            <v>放射科</v>
          </cell>
          <cell r="P1071" t="str">
            <v>放射科</v>
          </cell>
          <cell r="Q1071">
            <v>13587673520</v>
          </cell>
          <cell r="R1071" t="str">
            <v>1？</v>
          </cell>
          <cell r="S1071" t="str">
            <v>2023年</v>
          </cell>
        </row>
        <row r="1071">
          <cell r="X1071" t="str">
            <v>住院医师-本院</v>
          </cell>
        </row>
        <row r="1072">
          <cell r="F1072">
            <v>623018</v>
          </cell>
          <cell r="G1072">
            <v>15751</v>
          </cell>
        </row>
        <row r="1072">
          <cell r="J1072" t="str">
            <v>330381199405173623</v>
          </cell>
          <cell r="K1072" t="str">
            <v>女</v>
          </cell>
          <cell r="L1072">
            <v>29</v>
          </cell>
        </row>
        <row r="1072">
          <cell r="N1072" t="str">
            <v>放疗科</v>
          </cell>
          <cell r="O1072" t="str">
            <v>放射肿瘤科</v>
          </cell>
          <cell r="P1072" t="str">
            <v>放射肿瘤科</v>
          </cell>
          <cell r="Q1072">
            <v>18817583103</v>
          </cell>
          <cell r="R1072">
            <v>3</v>
          </cell>
          <cell r="S1072" t="str">
            <v>2023年</v>
          </cell>
        </row>
        <row r="1072">
          <cell r="X1072" t="str">
            <v>住院医师-本院</v>
          </cell>
        </row>
        <row r="1073">
          <cell r="F1073">
            <v>623019</v>
          </cell>
          <cell r="G1073">
            <v>15752</v>
          </cell>
        </row>
        <row r="1073">
          <cell r="J1073" t="str">
            <v>321321199408080011</v>
          </cell>
          <cell r="K1073" t="str">
            <v>男</v>
          </cell>
          <cell r="L1073">
            <v>29</v>
          </cell>
        </row>
        <row r="1073">
          <cell r="N1073" t="str">
            <v>放疗科</v>
          </cell>
          <cell r="O1073" t="str">
            <v>放射肿瘤科</v>
          </cell>
          <cell r="P1073" t="str">
            <v>放射肿瘤科</v>
          </cell>
          <cell r="Q1073">
            <v>19941137680</v>
          </cell>
          <cell r="R1073">
            <v>3</v>
          </cell>
          <cell r="S1073" t="str">
            <v>2023年</v>
          </cell>
        </row>
        <row r="1073">
          <cell r="X1073" t="str">
            <v>住院医师-本院</v>
          </cell>
        </row>
        <row r="1074">
          <cell r="F1074">
            <v>623044</v>
          </cell>
          <cell r="G1074">
            <v>15776</v>
          </cell>
        </row>
        <row r="1074">
          <cell r="J1074" t="str">
            <v>33032919900924544X</v>
          </cell>
          <cell r="K1074" t="str">
            <v>女</v>
          </cell>
          <cell r="L1074">
            <v>33</v>
          </cell>
        </row>
        <row r="1074">
          <cell r="N1074" t="str">
            <v>妇科</v>
          </cell>
          <cell r="O1074" t="str">
            <v>妇产科</v>
          </cell>
          <cell r="P1074" t="str">
            <v>妇产科</v>
          </cell>
          <cell r="Q1074">
            <v>15906464260</v>
          </cell>
          <cell r="R1074" t="str">
            <v>2？</v>
          </cell>
          <cell r="S1074" t="str">
            <v>2023年</v>
          </cell>
        </row>
        <row r="1074">
          <cell r="X1074" t="str">
            <v>住院医师-社会人</v>
          </cell>
        </row>
        <row r="1075">
          <cell r="F1075">
            <v>623030</v>
          </cell>
          <cell r="G1075">
            <v>15762</v>
          </cell>
        </row>
        <row r="1075">
          <cell r="J1075" t="str">
            <v>330326199511072311</v>
          </cell>
          <cell r="K1075" t="str">
            <v>男</v>
          </cell>
          <cell r="L1075">
            <v>28</v>
          </cell>
        </row>
        <row r="1075">
          <cell r="N1075" t="str">
            <v>妇科</v>
          </cell>
          <cell r="O1075" t="str">
            <v>妇产科</v>
          </cell>
          <cell r="P1075" t="str">
            <v>妇产科</v>
          </cell>
          <cell r="Q1075">
            <v>15067791678</v>
          </cell>
          <cell r="R1075">
            <v>3</v>
          </cell>
          <cell r="S1075" t="str">
            <v>2023年</v>
          </cell>
        </row>
        <row r="1075">
          <cell r="X1075" t="str">
            <v>住院医师-本院</v>
          </cell>
        </row>
        <row r="1076">
          <cell r="F1076">
            <v>622036</v>
          </cell>
          <cell r="G1076">
            <v>12684</v>
          </cell>
        </row>
        <row r="1076">
          <cell r="J1076" t="str">
            <v>330304199204300400</v>
          </cell>
          <cell r="K1076" t="str">
            <v>女</v>
          </cell>
          <cell r="L1076">
            <v>31</v>
          </cell>
        </row>
        <row r="1076">
          <cell r="N1076" t="str">
            <v>生殖医学中心</v>
          </cell>
          <cell r="O1076" t="str">
            <v>妇产科（生殖）</v>
          </cell>
          <cell r="P1076" t="str">
            <v>妇产科</v>
          </cell>
          <cell r="Q1076">
            <v>15258681686</v>
          </cell>
          <cell r="R1076">
            <v>3</v>
          </cell>
          <cell r="S1076" t="str">
            <v>2023年</v>
          </cell>
        </row>
        <row r="1076">
          <cell r="X1076" t="str">
            <v>住院医师-本院</v>
          </cell>
        </row>
        <row r="1077">
          <cell r="F1077">
            <v>623029</v>
          </cell>
          <cell r="G1077">
            <v>15761</v>
          </cell>
        </row>
        <row r="1077">
          <cell r="J1077" t="str">
            <v>330302199101237610</v>
          </cell>
          <cell r="K1077" t="str">
            <v>男</v>
          </cell>
          <cell r="L1077">
            <v>32</v>
          </cell>
        </row>
        <row r="1077">
          <cell r="N1077" t="str">
            <v>骨科创伤/关节外科</v>
          </cell>
          <cell r="O1077" t="str">
            <v>骨科</v>
          </cell>
          <cell r="P1077" t="str">
            <v>骨科</v>
          </cell>
          <cell r="Q1077">
            <v>15800591520</v>
          </cell>
          <cell r="R1077">
            <v>3</v>
          </cell>
          <cell r="S1077" t="str">
            <v>2023年</v>
          </cell>
        </row>
        <row r="1077">
          <cell r="X1077" t="str">
            <v>住院医师-本院</v>
          </cell>
        </row>
        <row r="1078">
          <cell r="F1078">
            <v>623028</v>
          </cell>
          <cell r="G1078">
            <v>15760</v>
          </cell>
        </row>
        <row r="1078">
          <cell r="J1078" t="str">
            <v>330381199310063616</v>
          </cell>
          <cell r="K1078" t="str">
            <v>男</v>
          </cell>
          <cell r="L1078">
            <v>30</v>
          </cell>
        </row>
        <row r="1078">
          <cell r="N1078" t="str">
            <v>脊柱外科</v>
          </cell>
          <cell r="O1078" t="str">
            <v>骨科</v>
          </cell>
          <cell r="P1078" t="str">
            <v>骨科</v>
          </cell>
          <cell r="Q1078">
            <v>18367813967</v>
          </cell>
          <cell r="R1078">
            <v>3</v>
          </cell>
          <cell r="S1078" t="str">
            <v>2023年</v>
          </cell>
        </row>
        <row r="1078">
          <cell r="X1078" t="str">
            <v>住院医师-本院</v>
          </cell>
        </row>
        <row r="1079">
          <cell r="F1079">
            <v>123003</v>
          </cell>
          <cell r="G1079">
            <v>14011</v>
          </cell>
        </row>
        <row r="1079">
          <cell r="J1079" t="str">
            <v>330324199605290026</v>
          </cell>
          <cell r="K1079" t="str">
            <v>女</v>
          </cell>
          <cell r="L1079">
            <v>27</v>
          </cell>
        </row>
        <row r="1079">
          <cell r="N1079" t="str">
            <v>急诊科</v>
          </cell>
          <cell r="O1079" t="str">
            <v>急诊科</v>
          </cell>
          <cell r="P1079" t="str">
            <v>急诊科</v>
          </cell>
          <cell r="Q1079">
            <v>13736970487</v>
          </cell>
          <cell r="R1079">
            <v>3</v>
          </cell>
          <cell r="S1079" t="str">
            <v>2023年</v>
          </cell>
        </row>
        <row r="1079">
          <cell r="X1079" t="str">
            <v>住院医师-本院</v>
          </cell>
        </row>
        <row r="1080">
          <cell r="F1080">
            <v>623009</v>
          </cell>
          <cell r="G1080">
            <v>15742</v>
          </cell>
        </row>
        <row r="1080">
          <cell r="J1080" t="str">
            <v>330324199510106003</v>
          </cell>
          <cell r="K1080" t="str">
            <v>女</v>
          </cell>
          <cell r="L1080">
            <v>28</v>
          </cell>
        </row>
        <row r="1080">
          <cell r="N1080" t="str">
            <v>呼吸与危重症医学科</v>
          </cell>
          <cell r="O1080" t="str">
            <v>内科</v>
          </cell>
          <cell r="P1080" t="str">
            <v>内科</v>
          </cell>
          <cell r="Q1080">
            <v>13732050568</v>
          </cell>
          <cell r="R1080">
            <v>3</v>
          </cell>
          <cell r="S1080" t="str">
            <v>2023年</v>
          </cell>
        </row>
        <row r="1080">
          <cell r="X1080" t="str">
            <v>住院医师-本院</v>
          </cell>
        </row>
        <row r="1081">
          <cell r="F1081">
            <v>623010</v>
          </cell>
          <cell r="G1081">
            <v>15743</v>
          </cell>
        </row>
        <row r="1081">
          <cell r="J1081" t="str">
            <v>330327199505030410</v>
          </cell>
          <cell r="K1081" t="str">
            <v>男</v>
          </cell>
          <cell r="L1081">
            <v>28</v>
          </cell>
        </row>
        <row r="1081">
          <cell r="N1081" t="str">
            <v>呼吸与危重症医学科</v>
          </cell>
          <cell r="O1081" t="str">
            <v>内科</v>
          </cell>
          <cell r="P1081" t="str">
            <v>内科</v>
          </cell>
          <cell r="Q1081">
            <v>15968788422</v>
          </cell>
          <cell r="R1081">
            <v>3</v>
          </cell>
          <cell r="S1081" t="str">
            <v>2023年</v>
          </cell>
        </row>
        <row r="1081">
          <cell r="X1081" t="str">
            <v>住院医师-本院</v>
          </cell>
        </row>
        <row r="1082">
          <cell r="F1082">
            <v>623011</v>
          </cell>
          <cell r="G1082">
            <v>15744</v>
          </cell>
        </row>
        <row r="1082">
          <cell r="J1082" t="str">
            <v>33108119940829402X</v>
          </cell>
          <cell r="K1082" t="str">
            <v>女</v>
          </cell>
          <cell r="L1082">
            <v>29</v>
          </cell>
        </row>
        <row r="1082">
          <cell r="N1082" t="str">
            <v>内分泌科</v>
          </cell>
          <cell r="O1082" t="str">
            <v>内科</v>
          </cell>
          <cell r="P1082" t="str">
            <v>内科</v>
          </cell>
          <cell r="Q1082">
            <v>18817575703</v>
          </cell>
          <cell r="R1082">
            <v>3</v>
          </cell>
          <cell r="S1082" t="str">
            <v>2023年</v>
          </cell>
        </row>
        <row r="1082">
          <cell r="X1082" t="str">
            <v>住院医师-本院</v>
          </cell>
        </row>
        <row r="1083">
          <cell r="F1083">
            <v>623012</v>
          </cell>
          <cell r="G1083">
            <v>15745</v>
          </cell>
        </row>
        <row r="1083">
          <cell r="J1083" t="str">
            <v>330304199005293316</v>
          </cell>
          <cell r="K1083" t="str">
            <v>男</v>
          </cell>
          <cell r="L1083">
            <v>33</v>
          </cell>
        </row>
        <row r="1083">
          <cell r="N1083" t="str">
            <v>内分泌科</v>
          </cell>
          <cell r="O1083" t="str">
            <v>内科</v>
          </cell>
          <cell r="P1083" t="str">
            <v>内科</v>
          </cell>
          <cell r="Q1083">
            <v>15258639760</v>
          </cell>
          <cell r="R1083">
            <v>3</v>
          </cell>
          <cell r="S1083" t="str">
            <v>2023年</v>
          </cell>
        </row>
        <row r="1083">
          <cell r="X1083" t="str">
            <v>住院医师-本院</v>
          </cell>
        </row>
        <row r="1084">
          <cell r="F1084">
            <v>623042</v>
          </cell>
          <cell r="G1084">
            <v>15774</v>
          </cell>
        </row>
        <row r="1084">
          <cell r="J1084" t="str">
            <v>330381199112126129</v>
          </cell>
          <cell r="K1084" t="str">
            <v>女</v>
          </cell>
          <cell r="L1084">
            <v>32</v>
          </cell>
        </row>
        <row r="1084">
          <cell r="N1084" t="str">
            <v>内分泌科</v>
          </cell>
          <cell r="O1084" t="str">
            <v>内科</v>
          </cell>
          <cell r="P1084" t="str">
            <v>内科</v>
          </cell>
          <cell r="Q1084">
            <v>18814986316</v>
          </cell>
          <cell r="R1084">
            <v>3</v>
          </cell>
          <cell r="S1084" t="str">
            <v>2023年</v>
          </cell>
        </row>
        <row r="1084">
          <cell r="X1084" t="str">
            <v>住院医师-社会人</v>
          </cell>
        </row>
        <row r="1085">
          <cell r="F1085">
            <v>123008</v>
          </cell>
          <cell r="G1085">
            <v>15638</v>
          </cell>
        </row>
        <row r="1085">
          <cell r="J1085" t="str">
            <v>330382199710232227</v>
          </cell>
          <cell r="K1085" t="str">
            <v>女</v>
          </cell>
          <cell r="L1085">
            <v>26</v>
          </cell>
        </row>
        <row r="1085">
          <cell r="N1085" t="str">
            <v>肾内科</v>
          </cell>
          <cell r="O1085" t="str">
            <v>内科</v>
          </cell>
          <cell r="P1085" t="str">
            <v>内科</v>
          </cell>
          <cell r="Q1085">
            <v>19858735810</v>
          </cell>
          <cell r="R1085">
            <v>3</v>
          </cell>
          <cell r="S1085" t="str">
            <v>2023年</v>
          </cell>
        </row>
        <row r="1085">
          <cell r="X1085" t="str">
            <v>住院医师-本院</v>
          </cell>
        </row>
        <row r="1086">
          <cell r="F1086">
            <v>123009</v>
          </cell>
          <cell r="G1086">
            <v>15639</v>
          </cell>
        </row>
        <row r="1086">
          <cell r="J1086" t="str">
            <v>360202199612182025</v>
          </cell>
          <cell r="K1086" t="str">
            <v>女</v>
          </cell>
          <cell r="L1086">
            <v>27</v>
          </cell>
        </row>
        <row r="1086">
          <cell r="N1086" t="str">
            <v>心血管内科</v>
          </cell>
          <cell r="O1086" t="str">
            <v>内科</v>
          </cell>
          <cell r="P1086" t="str">
            <v>内科</v>
          </cell>
          <cell r="Q1086">
            <v>17857541013</v>
          </cell>
          <cell r="R1086">
            <v>3</v>
          </cell>
          <cell r="S1086" t="str">
            <v>2023年</v>
          </cell>
        </row>
        <row r="1086">
          <cell r="X1086" t="str">
            <v>住院医师-本院</v>
          </cell>
        </row>
        <row r="1087">
          <cell r="F1087">
            <v>623013</v>
          </cell>
          <cell r="G1087">
            <v>15746</v>
          </cell>
        </row>
        <row r="1087">
          <cell r="J1087" t="str">
            <v>330382199503198011</v>
          </cell>
          <cell r="K1087" t="str">
            <v>男</v>
          </cell>
          <cell r="L1087">
            <v>28</v>
          </cell>
        </row>
        <row r="1087">
          <cell r="N1087" t="str">
            <v>心血管内科</v>
          </cell>
          <cell r="O1087" t="str">
            <v>内科</v>
          </cell>
          <cell r="P1087" t="str">
            <v>内科</v>
          </cell>
          <cell r="Q1087">
            <v>18868100677</v>
          </cell>
          <cell r="R1087">
            <v>3</v>
          </cell>
          <cell r="S1087" t="str">
            <v>2023年</v>
          </cell>
        </row>
        <row r="1087">
          <cell r="X1087" t="str">
            <v>住院医师-本院</v>
          </cell>
        </row>
        <row r="1088">
          <cell r="F1088">
            <v>623017</v>
          </cell>
          <cell r="G1088">
            <v>15750</v>
          </cell>
        </row>
        <row r="1088">
          <cell r="J1088" t="str">
            <v>331004199312291446</v>
          </cell>
          <cell r="K1088" t="str">
            <v>女</v>
          </cell>
          <cell r="L1088">
            <v>30</v>
          </cell>
        </row>
        <row r="1088">
          <cell r="N1088" t="str">
            <v>肿瘤内科</v>
          </cell>
          <cell r="O1088" t="str">
            <v>内科</v>
          </cell>
          <cell r="P1088" t="str">
            <v>内科</v>
          </cell>
          <cell r="Q1088">
            <v>18267853657</v>
          </cell>
          <cell r="R1088">
            <v>3</v>
          </cell>
          <cell r="S1088" t="str">
            <v>2023年</v>
          </cell>
        </row>
        <row r="1088">
          <cell r="X1088" t="str">
            <v>住院医师-本院</v>
          </cell>
        </row>
        <row r="1089">
          <cell r="F1089">
            <v>623026</v>
          </cell>
          <cell r="G1089">
            <v>15758</v>
          </cell>
        </row>
        <row r="1089">
          <cell r="J1089" t="str">
            <v>330302199802114015</v>
          </cell>
          <cell r="K1089" t="str">
            <v>男</v>
          </cell>
          <cell r="L1089">
            <v>25</v>
          </cell>
        </row>
        <row r="1089">
          <cell r="N1089" t="str">
            <v>神经外科</v>
          </cell>
          <cell r="O1089" t="str">
            <v>外科（神经外科方向）</v>
          </cell>
          <cell r="P1089" t="str">
            <v>外科（神经外科方向）</v>
          </cell>
          <cell r="Q1089">
            <v>15399948128</v>
          </cell>
          <cell r="R1089" t="str">
            <v>1？</v>
          </cell>
          <cell r="S1089" t="str">
            <v>2023年</v>
          </cell>
        </row>
        <row r="1089">
          <cell r="X1089" t="str">
            <v>住院医师-本院</v>
          </cell>
        </row>
        <row r="1090">
          <cell r="F1090">
            <v>623041</v>
          </cell>
          <cell r="G1090">
            <v>15773</v>
          </cell>
        </row>
        <row r="1090">
          <cell r="J1090" t="str">
            <v>370612199412250018</v>
          </cell>
          <cell r="K1090" t="str">
            <v>男</v>
          </cell>
          <cell r="L1090">
            <v>29</v>
          </cell>
        </row>
        <row r="1090">
          <cell r="N1090" t="str">
            <v>神经外科</v>
          </cell>
          <cell r="O1090" t="str">
            <v>外科（神经外科方向）</v>
          </cell>
          <cell r="P1090" t="str">
            <v>外科（神经外科方向）</v>
          </cell>
          <cell r="Q1090">
            <v>18818116128</v>
          </cell>
          <cell r="R1090" t="str">
            <v>1？</v>
          </cell>
          <cell r="S1090" t="str">
            <v>2023年</v>
          </cell>
        </row>
        <row r="1090">
          <cell r="X1090" t="str">
            <v>住院医师-社会人</v>
          </cell>
        </row>
        <row r="1091">
          <cell r="F1091">
            <v>123006</v>
          </cell>
          <cell r="G1091">
            <v>15636</v>
          </cell>
        </row>
        <row r="1091">
          <cell r="J1091" t="str">
            <v>330302199601140815</v>
          </cell>
          <cell r="K1091" t="str">
            <v>男</v>
          </cell>
          <cell r="L1091">
            <v>27</v>
          </cell>
        </row>
        <row r="1091">
          <cell r="N1091" t="str">
            <v>创伤外科</v>
          </cell>
          <cell r="O1091" t="str">
            <v>外科</v>
          </cell>
          <cell r="P1091" t="str">
            <v>外科</v>
          </cell>
          <cell r="Q1091">
            <v>13757719917</v>
          </cell>
          <cell r="R1091">
            <v>3</v>
          </cell>
          <cell r="S1091" t="str">
            <v>2023年</v>
          </cell>
        </row>
        <row r="1091">
          <cell r="X1091" t="str">
            <v>住院医师-本院</v>
          </cell>
        </row>
        <row r="1092">
          <cell r="F1092">
            <v>623025</v>
          </cell>
          <cell r="G1092">
            <v>13654</v>
          </cell>
        </row>
        <row r="1092">
          <cell r="J1092" t="str">
            <v>330302199210083235</v>
          </cell>
          <cell r="K1092" t="str">
            <v>男</v>
          </cell>
          <cell r="L1092">
            <v>31</v>
          </cell>
        </row>
        <row r="1092">
          <cell r="N1092" t="str">
            <v>泌尿外科</v>
          </cell>
          <cell r="O1092" t="str">
            <v>外科（泌尿外科）</v>
          </cell>
          <cell r="P1092" t="str">
            <v>外科</v>
          </cell>
          <cell r="Q1092">
            <v>18267857001</v>
          </cell>
          <cell r="R1092" t="str">
            <v>1？</v>
          </cell>
          <cell r="S1092" t="str">
            <v>2023年</v>
          </cell>
        </row>
        <row r="1092">
          <cell r="X1092" t="str">
            <v>住院医师-本院</v>
          </cell>
        </row>
        <row r="1093">
          <cell r="F1093">
            <v>623023</v>
          </cell>
          <cell r="G1093">
            <v>15756</v>
          </cell>
        </row>
        <row r="1093">
          <cell r="J1093" t="str">
            <v>330781199607134843</v>
          </cell>
          <cell r="K1093" t="str">
            <v>女</v>
          </cell>
          <cell r="L1093">
            <v>27</v>
          </cell>
        </row>
        <row r="1093">
          <cell r="N1093" t="str">
            <v>乳腺外科</v>
          </cell>
          <cell r="O1093" t="str">
            <v>外科</v>
          </cell>
          <cell r="P1093" t="str">
            <v>外科</v>
          </cell>
          <cell r="Q1093">
            <v>13362723332</v>
          </cell>
          <cell r="R1093">
            <v>3</v>
          </cell>
          <cell r="S1093" t="str">
            <v>2023年</v>
          </cell>
        </row>
        <row r="1093">
          <cell r="X1093" t="str">
            <v>住院医师-本院</v>
          </cell>
        </row>
        <row r="1094">
          <cell r="F1094">
            <v>623032</v>
          </cell>
          <cell r="G1094">
            <v>15764</v>
          </cell>
        </row>
        <row r="1094">
          <cell r="J1094" t="str">
            <v>33032419941121210X</v>
          </cell>
          <cell r="K1094" t="str">
            <v>女</v>
          </cell>
          <cell r="L1094">
            <v>29</v>
          </cell>
        </row>
        <row r="1094">
          <cell r="N1094" t="str">
            <v>整形科</v>
          </cell>
          <cell r="O1094" t="str">
            <v>外科（整形科）</v>
          </cell>
          <cell r="P1094" t="str">
            <v>外科</v>
          </cell>
          <cell r="Q1094">
            <v>18368100140</v>
          </cell>
          <cell r="R1094" t="str">
            <v>1？</v>
          </cell>
          <cell r="S1094" t="str">
            <v>2023年</v>
          </cell>
        </row>
        <row r="1094">
          <cell r="X1094" t="str">
            <v>住院医师-本院</v>
          </cell>
        </row>
        <row r="1095">
          <cell r="F1095">
            <v>622031</v>
          </cell>
          <cell r="G1095">
            <v>15592</v>
          </cell>
        </row>
        <row r="1095">
          <cell r="J1095" t="str">
            <v>330302199108112810</v>
          </cell>
        </row>
        <row r="1095">
          <cell r="L1095">
            <v>32</v>
          </cell>
        </row>
        <row r="1095">
          <cell r="N1095" t="str">
            <v>乳腺外科</v>
          </cell>
          <cell r="O1095" t="str">
            <v>外科</v>
          </cell>
          <cell r="P1095" t="str">
            <v>外科</v>
          </cell>
          <cell r="Q1095">
            <v>15158551016</v>
          </cell>
          <cell r="R1095">
            <v>3</v>
          </cell>
          <cell r="S1095" t="str">
            <v>2023年</v>
          </cell>
        </row>
        <row r="1095">
          <cell r="X1095" t="str">
            <v>住院医师-本院</v>
          </cell>
        </row>
        <row r="1096">
          <cell r="F1096">
            <v>623035</v>
          </cell>
          <cell r="G1096">
            <v>15767</v>
          </cell>
        </row>
        <row r="1096">
          <cell r="J1096" t="str">
            <v>330621199012022189</v>
          </cell>
          <cell r="K1096" t="str">
            <v>女</v>
          </cell>
          <cell r="L1096">
            <v>33</v>
          </cell>
        </row>
        <row r="1096">
          <cell r="N1096" t="str">
            <v>眼科</v>
          </cell>
          <cell r="O1096" t="str">
            <v>眼科</v>
          </cell>
          <cell r="P1096" t="str">
            <v>眼科</v>
          </cell>
          <cell r="Q1096">
            <v>18858735590</v>
          </cell>
          <cell r="R1096" t="str">
            <v>1？</v>
          </cell>
          <cell r="S1096" t="str">
            <v>2023年</v>
          </cell>
        </row>
        <row r="1096">
          <cell r="X1096" t="str">
            <v>住院医师-本院</v>
          </cell>
        </row>
        <row r="1097">
          <cell r="F1097">
            <v>123001</v>
          </cell>
          <cell r="G1097">
            <v>15629</v>
          </cell>
        </row>
        <row r="1097">
          <cell r="J1097" t="str">
            <v>330302199710202042</v>
          </cell>
          <cell r="K1097" t="str">
            <v>女</v>
          </cell>
          <cell r="L1097">
            <v>26</v>
          </cell>
        </row>
        <row r="1097">
          <cell r="N1097" t="str">
            <v>ICU</v>
          </cell>
          <cell r="O1097" t="str">
            <v>重症医学科</v>
          </cell>
          <cell r="P1097" t="str">
            <v>重症医学科</v>
          </cell>
          <cell r="Q1097">
            <v>15968716013</v>
          </cell>
          <cell r="R1097">
            <v>3</v>
          </cell>
          <cell r="S1097" t="str">
            <v>2023年</v>
          </cell>
        </row>
        <row r="1097">
          <cell r="X1097" t="str">
            <v>住院医师-本院</v>
          </cell>
        </row>
        <row r="1098">
          <cell r="F1098">
            <v>123002</v>
          </cell>
          <cell r="G1098">
            <v>15633</v>
          </cell>
        </row>
        <row r="1098">
          <cell r="J1098" t="str">
            <v>33030219971210792X</v>
          </cell>
          <cell r="K1098" t="str">
            <v>女</v>
          </cell>
          <cell r="L1098">
            <v>26</v>
          </cell>
        </row>
        <row r="1098">
          <cell r="N1098" t="str">
            <v>ICU</v>
          </cell>
          <cell r="O1098" t="str">
            <v>重症医学科</v>
          </cell>
          <cell r="P1098" t="str">
            <v>重症医学科</v>
          </cell>
          <cell r="Q1098">
            <v>13736782401</v>
          </cell>
          <cell r="R1098">
            <v>3</v>
          </cell>
          <cell r="S1098" t="str">
            <v>2023年</v>
          </cell>
        </row>
        <row r="1098">
          <cell r="X1098" t="str">
            <v>住院医师-本院</v>
          </cell>
        </row>
        <row r="1099">
          <cell r="F1099" t="str">
            <v>732L42</v>
          </cell>
          <cell r="G1099">
            <v>15842</v>
          </cell>
        </row>
        <row r="1099">
          <cell r="I1099" t="str">
            <v>G082</v>
          </cell>
          <cell r="J1099" t="str">
            <v>330324200002108163</v>
          </cell>
          <cell r="K1099" t="str">
            <v>女</v>
          </cell>
          <cell r="L1099">
            <v>23</v>
          </cell>
          <cell r="M1099">
            <v>20000210</v>
          </cell>
          <cell r="N1099" t="str">
            <v>永嘉县中医医院</v>
          </cell>
          <cell r="O1099" t="str">
            <v>超声医学科</v>
          </cell>
          <cell r="P1099" t="str">
            <v>超声医学科</v>
          </cell>
          <cell r="Q1099" t="str">
            <v>19857185520</v>
          </cell>
          <cell r="R1099" t="str">
            <v>3</v>
          </cell>
          <cell r="S1099" t="str">
            <v>2023年</v>
          </cell>
        </row>
        <row r="1099">
          <cell r="X1099" t="str">
            <v>住院医师-外院</v>
          </cell>
        </row>
        <row r="1100">
          <cell r="F1100" t="str">
            <v>732L54</v>
          </cell>
          <cell r="G1100">
            <v>15854</v>
          </cell>
        </row>
        <row r="1100">
          <cell r="I1100" t="str">
            <v>G078</v>
          </cell>
          <cell r="J1100" t="str">
            <v>330324199703283305</v>
          </cell>
          <cell r="K1100" t="str">
            <v>女</v>
          </cell>
          <cell r="L1100">
            <v>26</v>
          </cell>
          <cell r="M1100">
            <v>19970328</v>
          </cell>
          <cell r="N1100" t="str">
            <v>永嘉县人民医院</v>
          </cell>
          <cell r="O1100" t="str">
            <v>超声医学科</v>
          </cell>
          <cell r="P1100" t="str">
            <v>超声医学科</v>
          </cell>
          <cell r="Q1100" t="str">
            <v>13757874821</v>
          </cell>
          <cell r="R1100" t="str">
            <v>3</v>
          </cell>
          <cell r="S1100" t="str">
            <v>2023年</v>
          </cell>
        </row>
        <row r="1100">
          <cell r="X1100" t="str">
            <v>住院医师-外院</v>
          </cell>
        </row>
        <row r="1101">
          <cell r="F1101" t="str">
            <v>732L60</v>
          </cell>
          <cell r="G1101">
            <v>15860</v>
          </cell>
        </row>
        <row r="1101">
          <cell r="I1101" t="str">
            <v>G076</v>
          </cell>
          <cell r="J1101" t="str">
            <v>230204199912151128</v>
          </cell>
          <cell r="K1101" t="str">
            <v>女</v>
          </cell>
          <cell r="L1101">
            <v>24</v>
          </cell>
          <cell r="M1101">
            <v>19991215</v>
          </cell>
          <cell r="N1101" t="str">
            <v>龙港市人民医院</v>
          </cell>
          <cell r="O1101" t="str">
            <v>超声医学科</v>
          </cell>
          <cell r="P1101" t="str">
            <v>超声医学科</v>
          </cell>
          <cell r="Q1101" t="str">
            <v>13214527863</v>
          </cell>
          <cell r="R1101" t="str">
            <v>3</v>
          </cell>
          <cell r="S1101" t="str">
            <v>2023年</v>
          </cell>
        </row>
        <row r="1101">
          <cell r="X1101" t="str">
            <v>住院医师-外院</v>
          </cell>
        </row>
        <row r="1102">
          <cell r="F1102" t="str">
            <v>732L69</v>
          </cell>
          <cell r="G1102">
            <v>15869</v>
          </cell>
        </row>
        <row r="1102">
          <cell r="I1102" t="str">
            <v>G074</v>
          </cell>
          <cell r="J1102" t="str">
            <v>330328199907244821</v>
          </cell>
          <cell r="K1102" t="str">
            <v>女</v>
          </cell>
          <cell r="L1102">
            <v>24</v>
          </cell>
          <cell r="M1102">
            <v>19990724</v>
          </cell>
          <cell r="N1102" t="str">
            <v>文成县人民医院</v>
          </cell>
          <cell r="O1102" t="str">
            <v>超声医学科</v>
          </cell>
          <cell r="P1102" t="str">
            <v>超声医学科</v>
          </cell>
          <cell r="Q1102" t="str">
            <v>15258681955</v>
          </cell>
          <cell r="R1102" t="str">
            <v>3</v>
          </cell>
          <cell r="S1102" t="str">
            <v>2023年</v>
          </cell>
        </row>
        <row r="1102">
          <cell r="X1102" t="str">
            <v>住院医师-外院</v>
          </cell>
        </row>
        <row r="1103">
          <cell r="F1103" t="str">
            <v>732L74</v>
          </cell>
          <cell r="G1103">
            <v>15874</v>
          </cell>
        </row>
        <row r="1103">
          <cell r="I1103" t="str">
            <v>G079</v>
          </cell>
          <cell r="J1103" t="str">
            <v>331021199905032665</v>
          </cell>
          <cell r="K1103" t="str">
            <v>女</v>
          </cell>
          <cell r="L1103">
            <v>24</v>
          </cell>
          <cell r="M1103">
            <v>19990503</v>
          </cell>
          <cell r="N1103" t="str">
            <v>玉环县玉城街道社区卫生服务中心</v>
          </cell>
          <cell r="O1103" t="str">
            <v>超声医学科</v>
          </cell>
          <cell r="P1103" t="str">
            <v>超声医学科</v>
          </cell>
          <cell r="Q1103" t="str">
            <v>15342892379</v>
          </cell>
          <cell r="R1103" t="str">
            <v>3</v>
          </cell>
          <cell r="S1103" t="str">
            <v>2023年</v>
          </cell>
        </row>
        <row r="1103">
          <cell r="X1103" t="str">
            <v>住院医师-外院</v>
          </cell>
        </row>
        <row r="1104">
          <cell r="F1104" t="str">
            <v>732L75</v>
          </cell>
          <cell r="G1104">
            <v>15875</v>
          </cell>
        </row>
        <row r="1104">
          <cell r="I1104" t="str">
            <v>G081</v>
          </cell>
          <cell r="J1104" t="str">
            <v>331021200007260020</v>
          </cell>
          <cell r="K1104" t="str">
            <v>女</v>
          </cell>
          <cell r="L1104">
            <v>23</v>
          </cell>
          <cell r="M1104">
            <v>20000726</v>
          </cell>
          <cell r="N1104" t="str">
            <v>玉环县人民医院</v>
          </cell>
          <cell r="O1104" t="str">
            <v>超声医学科</v>
          </cell>
          <cell r="P1104" t="str">
            <v>超声医学科</v>
          </cell>
          <cell r="Q1104" t="str">
            <v>17857314956</v>
          </cell>
          <cell r="R1104" t="str">
            <v>3</v>
          </cell>
          <cell r="S1104" t="str">
            <v>2023年</v>
          </cell>
        </row>
        <row r="1104">
          <cell r="X1104" t="str">
            <v>住院医师-外院</v>
          </cell>
        </row>
        <row r="1105">
          <cell r="F1105" t="str">
            <v>733L02</v>
          </cell>
          <cell r="G1105">
            <v>15904</v>
          </cell>
        </row>
        <row r="1105">
          <cell r="I1105" t="str">
            <v>G077</v>
          </cell>
          <cell r="J1105" t="str">
            <v>33032819981107272X</v>
          </cell>
          <cell r="K1105" t="str">
            <v>女</v>
          </cell>
          <cell r="L1105">
            <v>25</v>
          </cell>
          <cell r="M1105">
            <v>19981107</v>
          </cell>
          <cell r="N1105" t="str">
            <v>文成县人民医院</v>
          </cell>
          <cell r="O1105" t="str">
            <v>超声医学科</v>
          </cell>
          <cell r="P1105" t="str">
            <v>超声医学科</v>
          </cell>
          <cell r="Q1105" t="str">
            <v>13587637225</v>
          </cell>
          <cell r="R1105" t="str">
            <v>3</v>
          </cell>
          <cell r="S1105" t="str">
            <v>2023年</v>
          </cell>
        </row>
        <row r="1105">
          <cell r="X1105" t="str">
            <v>住院医师-外院</v>
          </cell>
        </row>
        <row r="1106">
          <cell r="F1106" t="str">
            <v>733L09</v>
          </cell>
          <cell r="G1106">
            <v>15911</v>
          </cell>
        </row>
        <row r="1106">
          <cell r="I1106" t="str">
            <v>G080</v>
          </cell>
          <cell r="J1106" t="str">
            <v>330327199802263026</v>
          </cell>
          <cell r="K1106" t="str">
            <v>女</v>
          </cell>
          <cell r="L1106">
            <v>25</v>
          </cell>
          <cell r="M1106">
            <v>19980226</v>
          </cell>
          <cell r="N1106" t="str">
            <v>龙港市人民医院</v>
          </cell>
          <cell r="O1106" t="str">
            <v>超声医学科</v>
          </cell>
          <cell r="P1106" t="str">
            <v>超声医学科</v>
          </cell>
          <cell r="Q1106" t="str">
            <v>18205776876</v>
          </cell>
          <cell r="R1106" t="str">
            <v>3</v>
          </cell>
          <cell r="S1106" t="str">
            <v>2023年</v>
          </cell>
        </row>
        <row r="1106">
          <cell r="X1106" t="str">
            <v>住院医师-外院</v>
          </cell>
        </row>
        <row r="1107">
          <cell r="F1107" t="str">
            <v>732L52</v>
          </cell>
          <cell r="G1107">
            <v>15852</v>
          </cell>
        </row>
        <row r="1107">
          <cell r="I1107" t="str">
            <v>G105</v>
          </cell>
          <cell r="J1107" t="str">
            <v>330328199911073447</v>
          </cell>
          <cell r="K1107" t="str">
            <v>女</v>
          </cell>
          <cell r="L1107">
            <v>24</v>
          </cell>
          <cell r="M1107">
            <v>19991107</v>
          </cell>
          <cell r="N1107" t="str">
            <v>文成县人民医院</v>
          </cell>
          <cell r="O1107" t="str">
            <v>儿科</v>
          </cell>
          <cell r="P1107" t="str">
            <v>儿科</v>
          </cell>
          <cell r="Q1107" t="str">
            <v>13588078976</v>
          </cell>
          <cell r="R1107" t="str">
            <v>3</v>
          </cell>
          <cell r="S1107" t="str">
            <v>2023年</v>
          </cell>
        </row>
        <row r="1107">
          <cell r="X1107" t="str">
            <v>住院医师-外院</v>
          </cell>
        </row>
        <row r="1108">
          <cell r="F1108" t="str">
            <v>732L55</v>
          </cell>
          <cell r="G1108">
            <v>15855</v>
          </cell>
        </row>
        <row r="1108">
          <cell r="I1108" t="str">
            <v>G111</v>
          </cell>
          <cell r="J1108" t="str">
            <v>331021199906130048</v>
          </cell>
          <cell r="K1108" t="str">
            <v>女</v>
          </cell>
          <cell r="L1108">
            <v>24</v>
          </cell>
          <cell r="M1108">
            <v>19990613</v>
          </cell>
          <cell r="N1108" t="str">
            <v>玉环县人民医院</v>
          </cell>
          <cell r="O1108" t="str">
            <v>儿科</v>
          </cell>
          <cell r="P1108" t="str">
            <v>儿科</v>
          </cell>
          <cell r="Q1108" t="str">
            <v>13967650413</v>
          </cell>
          <cell r="R1108" t="str">
            <v>3</v>
          </cell>
          <cell r="S1108" t="str">
            <v>2023年</v>
          </cell>
        </row>
        <row r="1108">
          <cell r="X1108" t="str">
            <v>住院医师-外院</v>
          </cell>
        </row>
        <row r="1109">
          <cell r="F1109" t="str">
            <v>732L66</v>
          </cell>
          <cell r="G1109">
            <v>15866</v>
          </cell>
        </row>
        <row r="1109">
          <cell r="I1109" t="str">
            <v>G120</v>
          </cell>
          <cell r="J1109" t="str">
            <v>330322199609102421</v>
          </cell>
          <cell r="K1109" t="str">
            <v>女</v>
          </cell>
          <cell r="L1109">
            <v>27</v>
          </cell>
          <cell r="M1109">
            <v>19960910</v>
          </cell>
          <cell r="N1109" t="str">
            <v>洞头县人民医院</v>
          </cell>
          <cell r="O1109" t="str">
            <v>耳鼻咽喉科</v>
          </cell>
          <cell r="P1109" t="str">
            <v>耳鼻咽喉科</v>
          </cell>
          <cell r="Q1109" t="str">
            <v>18458775377</v>
          </cell>
          <cell r="R1109" t="str">
            <v>3</v>
          </cell>
          <cell r="S1109" t="str">
            <v>2023年</v>
          </cell>
        </row>
        <row r="1109">
          <cell r="X1109" t="str">
            <v>住院医师-外院</v>
          </cell>
        </row>
        <row r="1110">
          <cell r="F1110" t="str">
            <v>733L11</v>
          </cell>
          <cell r="G1110">
            <v>15913</v>
          </cell>
        </row>
        <row r="1110">
          <cell r="I1110" t="str">
            <v>G132</v>
          </cell>
          <cell r="J1110" t="str">
            <v>331002200011102528</v>
          </cell>
          <cell r="K1110" t="str">
            <v>女</v>
          </cell>
          <cell r="L1110">
            <v>23</v>
          </cell>
          <cell r="M1110">
            <v>20001110</v>
          </cell>
          <cell r="N1110" t="str">
            <v>台州市黄岩中医院</v>
          </cell>
          <cell r="O1110" t="str">
            <v>耳鼻咽喉科</v>
          </cell>
          <cell r="P1110" t="str">
            <v>耳鼻咽喉科</v>
          </cell>
          <cell r="Q1110" t="str">
            <v>19858186599</v>
          </cell>
          <cell r="R1110" t="str">
            <v>3</v>
          </cell>
          <cell r="S1110" t="str">
            <v>2023年</v>
          </cell>
        </row>
        <row r="1110">
          <cell r="X1110" t="str">
            <v>住院医师-外院</v>
          </cell>
        </row>
        <row r="1111">
          <cell r="F1111" t="str">
            <v>733L23</v>
          </cell>
          <cell r="G1111">
            <v>15925</v>
          </cell>
        </row>
        <row r="1111">
          <cell r="I1111" t="str">
            <v>G112</v>
          </cell>
          <cell r="J1111" t="str">
            <v>210921199711172847</v>
          </cell>
          <cell r="K1111" t="str">
            <v>女</v>
          </cell>
          <cell r="L1111">
            <v>26</v>
          </cell>
          <cell r="M1111">
            <v>19971117</v>
          </cell>
          <cell r="N1111" t="str">
            <v>玉环县人民医院</v>
          </cell>
          <cell r="O1111" t="str">
            <v>耳鼻咽喉科</v>
          </cell>
          <cell r="P1111" t="str">
            <v>耳鼻咽喉科</v>
          </cell>
          <cell r="Q1111" t="str">
            <v>15904987807</v>
          </cell>
          <cell r="R1111" t="str">
            <v>3</v>
          </cell>
          <cell r="S1111" t="str">
            <v>2023年</v>
          </cell>
        </row>
        <row r="1111">
          <cell r="X1111" t="str">
            <v>住院医师-外院</v>
          </cell>
        </row>
        <row r="1112">
          <cell r="F1112" t="str">
            <v>733L30</v>
          </cell>
          <cell r="G1112">
            <v>15932</v>
          </cell>
        </row>
        <row r="1112">
          <cell r="I1112" t="str">
            <v>G131</v>
          </cell>
          <cell r="J1112" t="str">
            <v>352203198909145411</v>
          </cell>
          <cell r="K1112" t="str">
            <v>男</v>
          </cell>
          <cell r="L1112">
            <v>34</v>
          </cell>
          <cell r="M1112">
            <v>19890914</v>
          </cell>
          <cell r="N1112" t="str">
            <v>苍南县人民医院</v>
          </cell>
          <cell r="O1112" t="str">
            <v>耳鼻咽喉科</v>
          </cell>
          <cell r="P1112" t="str">
            <v>耳鼻咽喉科</v>
          </cell>
          <cell r="Q1112" t="str">
            <v>13609590454</v>
          </cell>
          <cell r="R1112" t="str">
            <v>3</v>
          </cell>
          <cell r="S1112" t="str">
            <v>2023年</v>
          </cell>
        </row>
        <row r="1112">
          <cell r="X1112" t="str">
            <v>住院医师-外院</v>
          </cell>
        </row>
        <row r="1113">
          <cell r="F1113" t="str">
            <v>732L40</v>
          </cell>
          <cell r="G1113">
            <v>15840</v>
          </cell>
        </row>
        <row r="1113">
          <cell r="I1113" t="str">
            <v>G153</v>
          </cell>
          <cell r="J1113" t="str">
            <v>330328199904183410</v>
          </cell>
          <cell r="K1113" t="str">
            <v>男</v>
          </cell>
          <cell r="L1113">
            <v>24</v>
          </cell>
          <cell r="M1113">
            <v>19990418</v>
          </cell>
          <cell r="N1113" t="str">
            <v>文成县人民医院</v>
          </cell>
          <cell r="O1113" t="str">
            <v>放射科</v>
          </cell>
          <cell r="P1113" t="str">
            <v>放射科</v>
          </cell>
          <cell r="Q1113" t="str">
            <v>17395776670</v>
          </cell>
          <cell r="R1113" t="str">
            <v>3</v>
          </cell>
          <cell r="S1113" t="str">
            <v>2023年</v>
          </cell>
        </row>
        <row r="1113">
          <cell r="X1113" t="str">
            <v>住院医师-外院</v>
          </cell>
        </row>
        <row r="1114">
          <cell r="F1114" t="str">
            <v>732L43</v>
          </cell>
          <cell r="G1114">
            <v>15843</v>
          </cell>
        </row>
        <row r="1114">
          <cell r="I1114" t="str">
            <v>G137</v>
          </cell>
          <cell r="J1114" t="str">
            <v>331021199908162035</v>
          </cell>
          <cell r="K1114" t="str">
            <v>男</v>
          </cell>
          <cell r="L1114">
            <v>24</v>
          </cell>
          <cell r="M1114">
            <v>19990816</v>
          </cell>
          <cell r="N1114" t="str">
            <v>玉环县人民医院</v>
          </cell>
          <cell r="O1114" t="str">
            <v>放射科</v>
          </cell>
          <cell r="P1114" t="str">
            <v>放射科</v>
          </cell>
          <cell r="Q1114" t="str">
            <v>19519606843</v>
          </cell>
          <cell r="R1114" t="str">
            <v>3</v>
          </cell>
          <cell r="S1114" t="str">
            <v>2023年</v>
          </cell>
        </row>
        <row r="1114">
          <cell r="X1114" t="str">
            <v>住院医师-外院</v>
          </cell>
        </row>
        <row r="1115">
          <cell r="F1115" t="str">
            <v>732L47</v>
          </cell>
          <cell r="G1115">
            <v>15847</v>
          </cell>
        </row>
        <row r="1115">
          <cell r="I1115" t="str">
            <v>G144</v>
          </cell>
          <cell r="J1115" t="str">
            <v>330329199910190023</v>
          </cell>
          <cell r="K1115" t="str">
            <v>女</v>
          </cell>
          <cell r="L1115">
            <v>24</v>
          </cell>
          <cell r="M1115">
            <v>19991019</v>
          </cell>
          <cell r="N1115" t="str">
            <v>泰顺县人民医院</v>
          </cell>
          <cell r="O1115" t="str">
            <v>放射科</v>
          </cell>
          <cell r="P1115" t="str">
            <v>放射科</v>
          </cell>
          <cell r="Q1115" t="str">
            <v>17366690562</v>
          </cell>
          <cell r="R1115" t="str">
            <v>3</v>
          </cell>
          <cell r="S1115" t="str">
            <v>2023年</v>
          </cell>
        </row>
        <row r="1115">
          <cell r="X1115" t="str">
            <v>住院医师-外院</v>
          </cell>
        </row>
        <row r="1116">
          <cell r="F1116" t="str">
            <v>732L53</v>
          </cell>
          <cell r="G1116">
            <v>15853</v>
          </cell>
        </row>
        <row r="1116">
          <cell r="I1116" t="str">
            <v>G146</v>
          </cell>
          <cell r="J1116" t="str">
            <v>331021200002102488</v>
          </cell>
          <cell r="K1116" t="str">
            <v>女</v>
          </cell>
          <cell r="L1116">
            <v>23</v>
          </cell>
          <cell r="M1116">
            <v>20000210</v>
          </cell>
          <cell r="N1116" t="str">
            <v>玉环县人民医院</v>
          </cell>
          <cell r="O1116" t="str">
            <v>放射科</v>
          </cell>
          <cell r="P1116" t="str">
            <v>放射科</v>
          </cell>
          <cell r="Q1116" t="str">
            <v>13906866971</v>
          </cell>
          <cell r="R1116" t="str">
            <v>3</v>
          </cell>
          <cell r="S1116" t="str">
            <v>2023年</v>
          </cell>
        </row>
        <row r="1116">
          <cell r="X1116" t="str">
            <v>住院医师-外院</v>
          </cell>
        </row>
        <row r="1117">
          <cell r="F1117" t="str">
            <v>732L82</v>
          </cell>
          <cell r="G1117">
            <v>15882</v>
          </cell>
        </row>
        <row r="1117">
          <cell r="I1117" t="str">
            <v>G135</v>
          </cell>
          <cell r="J1117" t="str">
            <v>330382198903137125</v>
          </cell>
          <cell r="K1117" t="str">
            <v>女</v>
          </cell>
          <cell r="L1117">
            <v>34</v>
          </cell>
          <cell r="M1117">
            <v>19890313</v>
          </cell>
          <cell r="N1117" t="str">
            <v>乐清市第五人民医院</v>
          </cell>
          <cell r="O1117" t="str">
            <v>放射科</v>
          </cell>
          <cell r="P1117" t="str">
            <v>放射科</v>
          </cell>
          <cell r="Q1117" t="str">
            <v>13758416089</v>
          </cell>
          <cell r="R1117" t="str">
            <v>3</v>
          </cell>
          <cell r="S1117" t="str">
            <v>2023年</v>
          </cell>
        </row>
        <row r="1117">
          <cell r="X1117" t="str">
            <v>住院医师-外院</v>
          </cell>
        </row>
        <row r="1118">
          <cell r="F1118" t="str">
            <v>733L10</v>
          </cell>
          <cell r="G1118">
            <v>15912</v>
          </cell>
        </row>
        <row r="1118">
          <cell r="I1118" t="str">
            <v>G148</v>
          </cell>
          <cell r="J1118" t="str">
            <v>330326199910141855</v>
          </cell>
          <cell r="K1118" t="str">
            <v>男</v>
          </cell>
          <cell r="L1118">
            <v>24</v>
          </cell>
          <cell r="M1118">
            <v>19991014</v>
          </cell>
          <cell r="N1118" t="str">
            <v>苍南县中医院</v>
          </cell>
          <cell r="O1118" t="str">
            <v>放射科</v>
          </cell>
          <cell r="P1118" t="str">
            <v>放射科</v>
          </cell>
          <cell r="Q1118" t="str">
            <v>15058960205</v>
          </cell>
          <cell r="R1118" t="str">
            <v>3</v>
          </cell>
          <cell r="S1118" t="str">
            <v>2023年</v>
          </cell>
        </row>
        <row r="1118">
          <cell r="X1118" t="str">
            <v>住院医师-外院</v>
          </cell>
        </row>
        <row r="1119">
          <cell r="F1119" t="str">
            <v>733L16</v>
          </cell>
          <cell r="G1119">
            <v>15918</v>
          </cell>
        </row>
        <row r="1119">
          <cell r="I1119" t="str">
            <v>G133</v>
          </cell>
          <cell r="J1119" t="str">
            <v>330381200003102246</v>
          </cell>
          <cell r="K1119" t="str">
            <v>女</v>
          </cell>
          <cell r="L1119">
            <v>23</v>
          </cell>
          <cell r="M1119">
            <v>20000310</v>
          </cell>
          <cell r="N1119" t="str">
            <v>瑞安市塘下人民医院</v>
          </cell>
          <cell r="O1119" t="str">
            <v>放射科</v>
          </cell>
          <cell r="P1119" t="str">
            <v>放射科</v>
          </cell>
          <cell r="Q1119" t="str">
            <v>13806856057</v>
          </cell>
          <cell r="R1119" t="str">
            <v>3</v>
          </cell>
          <cell r="S1119" t="str">
            <v>2023年</v>
          </cell>
        </row>
        <row r="1119">
          <cell r="X1119" t="str">
            <v>住院医师-外院</v>
          </cell>
        </row>
        <row r="1120">
          <cell r="F1120" t="str">
            <v>733L33</v>
          </cell>
          <cell r="G1120">
            <v>15935</v>
          </cell>
        </row>
        <row r="1120">
          <cell r="I1120" t="str">
            <v>G150</v>
          </cell>
          <cell r="J1120" t="str">
            <v>330324199806134177</v>
          </cell>
          <cell r="K1120" t="str">
            <v>男</v>
          </cell>
          <cell r="L1120">
            <v>25</v>
          </cell>
          <cell r="M1120">
            <v>19980613</v>
          </cell>
          <cell r="N1120" t="str">
            <v>瑞安市第二人民医院</v>
          </cell>
          <cell r="O1120" t="str">
            <v>放射科</v>
          </cell>
          <cell r="P1120" t="str">
            <v>放射科</v>
          </cell>
          <cell r="Q1120" t="str">
            <v>13732009326</v>
          </cell>
          <cell r="R1120" t="str">
            <v>3</v>
          </cell>
          <cell r="S1120" t="str">
            <v>2023年</v>
          </cell>
        </row>
        <row r="1120">
          <cell r="X1120" t="str">
            <v>住院医师-外院</v>
          </cell>
        </row>
        <row r="1121">
          <cell r="F1121" t="str">
            <v>732L64</v>
          </cell>
          <cell r="G1121">
            <v>15864</v>
          </cell>
        </row>
        <row r="1121">
          <cell r="I1121" t="str">
            <v>G166</v>
          </cell>
          <cell r="J1121" t="str">
            <v>330327199904101749</v>
          </cell>
          <cell r="K1121" t="str">
            <v>女</v>
          </cell>
          <cell r="L1121">
            <v>24</v>
          </cell>
          <cell r="M1121">
            <v>19990410</v>
          </cell>
          <cell r="N1121" t="str">
            <v>龙港市人民医院</v>
          </cell>
          <cell r="O1121" t="str">
            <v>妇产科</v>
          </cell>
          <cell r="P1121" t="str">
            <v>妇产科</v>
          </cell>
          <cell r="Q1121" t="str">
            <v>15386450879</v>
          </cell>
          <cell r="R1121" t="str">
            <v>3</v>
          </cell>
          <cell r="S1121" t="str">
            <v>2023年</v>
          </cell>
        </row>
        <row r="1121">
          <cell r="X1121" t="str">
            <v>住院医师-外院</v>
          </cell>
        </row>
        <row r="1122">
          <cell r="F1122" t="str">
            <v>733L39</v>
          </cell>
          <cell r="G1122">
            <v>15941</v>
          </cell>
        </row>
        <row r="1122">
          <cell r="I1122" t="str">
            <v>G324</v>
          </cell>
          <cell r="J1122" t="str">
            <v>33072119980718542X</v>
          </cell>
          <cell r="K1122" t="str">
            <v>女</v>
          </cell>
          <cell r="L1122">
            <v>25</v>
          </cell>
          <cell r="M1122">
            <v>19980718</v>
          </cell>
          <cell r="N1122" t="str">
            <v>走单位人流程，学科确认录取</v>
          </cell>
          <cell r="O1122" t="str">
            <v>妇产科</v>
          </cell>
          <cell r="P1122" t="str">
            <v>妇产科</v>
          </cell>
          <cell r="Q1122" t="str">
            <v>13615776927</v>
          </cell>
          <cell r="R1122" t="str">
            <v>3</v>
          </cell>
          <cell r="S1122" t="str">
            <v>2023年</v>
          </cell>
        </row>
        <row r="1122">
          <cell r="X1122" t="str">
            <v>住院医师-外院</v>
          </cell>
        </row>
        <row r="1123">
          <cell r="F1123" t="str">
            <v>732L70</v>
          </cell>
          <cell r="G1123">
            <v>15870</v>
          </cell>
        </row>
        <row r="1123">
          <cell r="I1123" t="str">
            <v>G170</v>
          </cell>
          <cell r="J1123" t="str">
            <v>330327199811150955</v>
          </cell>
          <cell r="K1123" t="str">
            <v>男</v>
          </cell>
          <cell r="L1123">
            <v>25</v>
          </cell>
          <cell r="M1123">
            <v>19981115</v>
          </cell>
          <cell r="N1123" t="str">
            <v>龙港市人民医院</v>
          </cell>
          <cell r="O1123" t="str">
            <v>妇产科</v>
          </cell>
          <cell r="P1123" t="str">
            <v>妇产科</v>
          </cell>
          <cell r="Q1123" t="str">
            <v>17765506833</v>
          </cell>
          <cell r="R1123" t="str">
            <v>3</v>
          </cell>
          <cell r="S1123" t="str">
            <v>2023年</v>
          </cell>
        </row>
        <row r="1123">
          <cell r="X1123" t="str">
            <v>住院医师-外院</v>
          </cell>
        </row>
        <row r="1124">
          <cell r="F1124" t="str">
            <v>732L87</v>
          </cell>
          <cell r="G1124">
            <v>15887</v>
          </cell>
        </row>
        <row r="1124">
          <cell r="I1124" t="str">
            <v>G159</v>
          </cell>
          <cell r="J1124" t="str">
            <v>330304199207302743</v>
          </cell>
          <cell r="K1124" t="str">
            <v>女</v>
          </cell>
          <cell r="L1124">
            <v>31</v>
          </cell>
          <cell r="M1124">
            <v>19920730</v>
          </cell>
          <cell r="N1124" t="str">
            <v>龙湾区天河街道社区卫生服务中心(卫生院）</v>
          </cell>
          <cell r="O1124" t="str">
            <v>妇产科</v>
          </cell>
          <cell r="P1124" t="str">
            <v>妇产科</v>
          </cell>
          <cell r="Q1124" t="str">
            <v>18768160116</v>
          </cell>
          <cell r="R1124" t="str">
            <v>3</v>
          </cell>
          <cell r="S1124" t="str">
            <v>2023年</v>
          </cell>
        </row>
        <row r="1124">
          <cell r="X1124" t="str">
            <v>住院医师-外院</v>
          </cell>
        </row>
        <row r="1125">
          <cell r="F1125" t="str">
            <v>733L07</v>
          </cell>
          <cell r="G1125">
            <v>15909</v>
          </cell>
        </row>
        <row r="1125">
          <cell r="I1125" t="str">
            <v>G167</v>
          </cell>
          <cell r="J1125" t="str">
            <v>330327199906150229</v>
          </cell>
          <cell r="K1125" t="str">
            <v>女</v>
          </cell>
          <cell r="L1125">
            <v>24</v>
          </cell>
          <cell r="M1125">
            <v>19990615</v>
          </cell>
          <cell r="N1125" t="str">
            <v>龙港市人民医院</v>
          </cell>
          <cell r="O1125" t="str">
            <v>妇产科</v>
          </cell>
          <cell r="P1125" t="str">
            <v>妇产科</v>
          </cell>
          <cell r="Q1125" t="str">
            <v>17364525203</v>
          </cell>
          <cell r="R1125" t="str">
            <v>3</v>
          </cell>
          <cell r="S1125" t="str">
            <v>2023年</v>
          </cell>
        </row>
        <row r="1125">
          <cell r="X1125" t="str">
            <v>住院医师-外院</v>
          </cell>
        </row>
        <row r="1126">
          <cell r="F1126" t="str">
            <v>733L12</v>
          </cell>
          <cell r="G1126">
            <v>15914</v>
          </cell>
        </row>
        <row r="1126">
          <cell r="I1126" t="str">
            <v>G173</v>
          </cell>
          <cell r="J1126" t="str">
            <v>331021199912121287</v>
          </cell>
          <cell r="K1126" t="str">
            <v>女</v>
          </cell>
          <cell r="L1126">
            <v>24</v>
          </cell>
          <cell r="M1126">
            <v>19991212</v>
          </cell>
          <cell r="N1126" t="str">
            <v>玉环县人民医院</v>
          </cell>
          <cell r="O1126" t="str">
            <v>妇产科</v>
          </cell>
          <cell r="P1126" t="str">
            <v>妇产科</v>
          </cell>
          <cell r="Q1126" t="str">
            <v>15168165687</v>
          </cell>
          <cell r="R1126" t="str">
            <v>3</v>
          </cell>
          <cell r="S1126" t="str">
            <v>2023年</v>
          </cell>
        </row>
        <row r="1126">
          <cell r="X1126" t="str">
            <v>住院医师-外院</v>
          </cell>
        </row>
        <row r="1127">
          <cell r="F1127" t="str">
            <v>732L56</v>
          </cell>
          <cell r="G1127">
            <v>15856</v>
          </cell>
        </row>
        <row r="1127">
          <cell r="I1127" t="str">
            <v>G179</v>
          </cell>
          <cell r="J1127" t="str">
            <v>331021200009132778</v>
          </cell>
          <cell r="K1127" t="str">
            <v>男</v>
          </cell>
          <cell r="L1127">
            <v>23</v>
          </cell>
          <cell r="M1127">
            <v>20000913</v>
          </cell>
          <cell r="N1127" t="str">
            <v>玉环县人民医院</v>
          </cell>
          <cell r="O1127" t="str">
            <v>骨科</v>
          </cell>
          <cell r="P1127" t="str">
            <v>骨科</v>
          </cell>
          <cell r="Q1127" t="str">
            <v>19884680535</v>
          </cell>
          <cell r="R1127" t="str">
            <v>3</v>
          </cell>
          <cell r="S1127" t="str">
            <v>2023年</v>
          </cell>
        </row>
        <row r="1127">
          <cell r="X1127" t="str">
            <v>住院医师-外院</v>
          </cell>
        </row>
        <row r="1128">
          <cell r="F1128" t="str">
            <v>732L33</v>
          </cell>
          <cell r="G1128">
            <v>15833</v>
          </cell>
        </row>
        <row r="1128">
          <cell r="I1128" t="str">
            <v>G232</v>
          </cell>
          <cell r="J1128" t="str">
            <v>330326199911234113</v>
          </cell>
          <cell r="K1128" t="str">
            <v>男</v>
          </cell>
          <cell r="L1128">
            <v>24</v>
          </cell>
          <cell r="M1128">
            <v>19991123</v>
          </cell>
          <cell r="N1128" t="str">
            <v>龙港市人民医院</v>
          </cell>
          <cell r="O1128" t="str">
            <v>急诊科</v>
          </cell>
          <cell r="P1128" t="str">
            <v>急诊科</v>
          </cell>
          <cell r="Q1128" t="str">
            <v>13858799582</v>
          </cell>
          <cell r="R1128" t="str">
            <v>3</v>
          </cell>
          <cell r="S1128" t="str">
            <v>2023年</v>
          </cell>
        </row>
        <row r="1128">
          <cell r="X1128" t="str">
            <v>住院医师-外院</v>
          </cell>
        </row>
        <row r="1129">
          <cell r="F1129" t="str">
            <v>732L48</v>
          </cell>
          <cell r="G1129">
            <v>15848</v>
          </cell>
        </row>
        <row r="1129">
          <cell r="I1129" t="str">
            <v>G182</v>
          </cell>
          <cell r="J1129" t="str">
            <v>332526200005230047</v>
          </cell>
          <cell r="K1129" t="str">
            <v>女</v>
          </cell>
          <cell r="L1129">
            <v>23</v>
          </cell>
          <cell r="M1129">
            <v>20000523</v>
          </cell>
          <cell r="N1129" t="str">
            <v>缙云县中医院</v>
          </cell>
          <cell r="O1129" t="str">
            <v>急诊科</v>
          </cell>
          <cell r="P1129" t="str">
            <v>急诊科</v>
          </cell>
          <cell r="Q1129" t="str">
            <v>19884680267</v>
          </cell>
          <cell r="R1129" t="str">
            <v>3</v>
          </cell>
          <cell r="S1129" t="str">
            <v>2023年</v>
          </cell>
        </row>
        <row r="1129">
          <cell r="X1129" t="str">
            <v>住院医师-外院</v>
          </cell>
        </row>
        <row r="1130">
          <cell r="F1130" t="str">
            <v>733L34</v>
          </cell>
          <cell r="G1130">
            <v>15936</v>
          </cell>
        </row>
        <row r="1130">
          <cell r="I1130" t="str">
            <v>G227</v>
          </cell>
          <cell r="J1130" t="str">
            <v>330324199511280193</v>
          </cell>
          <cell r="K1130" t="str">
            <v>男</v>
          </cell>
          <cell r="L1130">
            <v>28</v>
          </cell>
          <cell r="M1130">
            <v>19951128</v>
          </cell>
          <cell r="N1130" t="str">
            <v>洞头县人民医院</v>
          </cell>
          <cell r="O1130" t="str">
            <v>急诊科</v>
          </cell>
          <cell r="P1130" t="str">
            <v>急诊科</v>
          </cell>
          <cell r="Q1130" t="str">
            <v>13626527054</v>
          </cell>
          <cell r="R1130" t="str">
            <v>3</v>
          </cell>
          <cell r="S1130" t="str">
            <v>2023年</v>
          </cell>
        </row>
        <row r="1130">
          <cell r="X1130" t="str">
            <v>住院医师-外院</v>
          </cell>
        </row>
        <row r="1131">
          <cell r="F1131" t="str">
            <v>732L29</v>
          </cell>
          <cell r="G1131">
            <v>15829</v>
          </cell>
        </row>
        <row r="1131">
          <cell r="I1131" t="str">
            <v>G233</v>
          </cell>
          <cell r="J1131" t="str">
            <v>330327199412260225</v>
          </cell>
          <cell r="K1131" t="str">
            <v>女</v>
          </cell>
          <cell r="L1131">
            <v>29</v>
          </cell>
          <cell r="M1131">
            <v>19941226</v>
          </cell>
          <cell r="N1131" t="str">
            <v>龙港安康医院</v>
          </cell>
          <cell r="O1131" t="str">
            <v>精神科</v>
          </cell>
          <cell r="P1131" t="str">
            <v>精神科</v>
          </cell>
          <cell r="Q1131" t="str">
            <v>15267751012</v>
          </cell>
          <cell r="R1131" t="str">
            <v>3</v>
          </cell>
          <cell r="S1131" t="str">
            <v>2023年</v>
          </cell>
        </row>
        <row r="1131">
          <cell r="X1131" t="str">
            <v>住院医师-外院</v>
          </cell>
        </row>
        <row r="1132">
          <cell r="F1132" t="str">
            <v>732L62</v>
          </cell>
          <cell r="G1132">
            <v>15862</v>
          </cell>
        </row>
        <row r="1132">
          <cell r="I1132" t="str">
            <v>G234</v>
          </cell>
          <cell r="J1132" t="str">
            <v>330382199504170029</v>
          </cell>
          <cell r="K1132" t="str">
            <v>女</v>
          </cell>
          <cell r="L1132">
            <v>28</v>
          </cell>
          <cell r="M1132">
            <v>19950417</v>
          </cell>
          <cell r="N1132" t="str">
            <v>温州市第七人民医院</v>
          </cell>
          <cell r="O1132" t="str">
            <v>精神科</v>
          </cell>
          <cell r="P1132" t="str">
            <v>精神科</v>
          </cell>
          <cell r="Q1132" t="str">
            <v>15057771318</v>
          </cell>
          <cell r="R1132" t="str">
            <v>3</v>
          </cell>
          <cell r="S1132" t="str">
            <v>2023年</v>
          </cell>
        </row>
        <row r="1132">
          <cell r="X1132" t="str">
            <v>住院医师-外院</v>
          </cell>
        </row>
        <row r="1133">
          <cell r="F1133" t="str">
            <v>733L46</v>
          </cell>
          <cell r="G1133">
            <v>100100</v>
          </cell>
        </row>
        <row r="1133">
          <cell r="I1133" t="str">
            <v>G237</v>
          </cell>
          <cell r="J1133" t="str">
            <v>142723199708233528</v>
          </cell>
          <cell r="K1133" t="str">
            <v>女</v>
          </cell>
          <cell r="L1133">
            <v>26</v>
          </cell>
          <cell r="M1133">
            <v>19970823</v>
          </cell>
          <cell r="N1133" t="str">
            <v>温州市第七人民医院</v>
          </cell>
          <cell r="O1133" t="str">
            <v>精神科</v>
          </cell>
          <cell r="P1133" t="str">
            <v>精神科</v>
          </cell>
          <cell r="Q1133" t="str">
            <v>15525067580</v>
          </cell>
          <cell r="R1133" t="str">
            <v>3</v>
          </cell>
          <cell r="S1133" t="str">
            <v>2023年</v>
          </cell>
        </row>
        <row r="1133">
          <cell r="X1133" t="str">
            <v>住院医师-外院</v>
          </cell>
        </row>
        <row r="1134">
          <cell r="F1134" t="str">
            <v>733L44</v>
          </cell>
          <cell r="G1134">
            <v>15946</v>
          </cell>
        </row>
        <row r="1134">
          <cell r="I1134" t="str">
            <v>G325</v>
          </cell>
          <cell r="J1134" t="str">
            <v>33038119971202402X</v>
          </cell>
          <cell r="K1134" t="str">
            <v>女</v>
          </cell>
          <cell r="L1134">
            <v>26</v>
          </cell>
          <cell r="M1134">
            <v>19971202</v>
          </cell>
          <cell r="N1134" t="str">
            <v>走单位人流程，学科确认录取</v>
          </cell>
          <cell r="O1134" t="str">
            <v>康复医学科</v>
          </cell>
          <cell r="P1134" t="str">
            <v>康复医学科</v>
          </cell>
          <cell r="Q1134" t="str">
            <v>13958857386</v>
          </cell>
          <cell r="R1134" t="str">
            <v>3</v>
          </cell>
          <cell r="S1134" t="str">
            <v>2023年</v>
          </cell>
        </row>
        <row r="1134">
          <cell r="X1134" t="str">
            <v>住院医师-外院</v>
          </cell>
        </row>
        <row r="1135">
          <cell r="F1135" t="str">
            <v>732L35</v>
          </cell>
          <cell r="G1135">
            <v>15835</v>
          </cell>
        </row>
        <row r="1135">
          <cell r="I1135" t="str">
            <v>G256</v>
          </cell>
          <cell r="J1135" t="str">
            <v>330324199301126841</v>
          </cell>
          <cell r="K1135" t="str">
            <v>女</v>
          </cell>
          <cell r="L1135">
            <v>30</v>
          </cell>
          <cell r="M1135">
            <v>19930112</v>
          </cell>
          <cell r="N1135" t="str">
            <v>永嘉县南城街道社区卫生服务中心</v>
          </cell>
          <cell r="O1135" t="str">
            <v>口腔全科</v>
          </cell>
          <cell r="P1135" t="str">
            <v>口腔全科</v>
          </cell>
          <cell r="Q1135" t="str">
            <v>13777711652</v>
          </cell>
          <cell r="R1135" t="str">
            <v>3</v>
          </cell>
          <cell r="S1135" t="str">
            <v>2023年</v>
          </cell>
        </row>
        <row r="1135">
          <cell r="X1135" t="str">
            <v>住院医师-外院</v>
          </cell>
        </row>
        <row r="1136">
          <cell r="F1136" t="str">
            <v>732L41</v>
          </cell>
          <cell r="G1136">
            <v>15841</v>
          </cell>
        </row>
        <row r="1136">
          <cell r="I1136" t="str">
            <v>G253</v>
          </cell>
          <cell r="J1136" t="str">
            <v>330302199811204426</v>
          </cell>
          <cell r="K1136" t="str">
            <v>女</v>
          </cell>
          <cell r="L1136">
            <v>25</v>
          </cell>
          <cell r="M1136">
            <v>19981120</v>
          </cell>
          <cell r="N1136" t="str">
            <v>温州市瓯海区人民医院</v>
          </cell>
          <cell r="O1136" t="str">
            <v>口腔全科</v>
          </cell>
          <cell r="P1136" t="str">
            <v>口腔全科</v>
          </cell>
          <cell r="Q1136" t="str">
            <v>17858922506</v>
          </cell>
          <cell r="R1136" t="str">
            <v>3</v>
          </cell>
          <cell r="S1136" t="str">
            <v>2023年</v>
          </cell>
        </row>
        <row r="1136">
          <cell r="X1136" t="str">
            <v>住院医师-外院</v>
          </cell>
        </row>
        <row r="1137">
          <cell r="F1137" t="str">
            <v>732L44</v>
          </cell>
          <cell r="G1137">
            <v>15844</v>
          </cell>
        </row>
        <row r="1137">
          <cell r="I1137" t="str">
            <v>G259</v>
          </cell>
          <cell r="J1137" t="str">
            <v>330324199011245850</v>
          </cell>
          <cell r="K1137" t="str">
            <v>男</v>
          </cell>
          <cell r="L1137">
            <v>33</v>
          </cell>
          <cell r="M1137">
            <v>19901124</v>
          </cell>
          <cell r="N1137" t="str">
            <v>永嘉县乌牛镇卫生院(社区卫生服务中心)</v>
          </cell>
          <cell r="O1137" t="str">
            <v>口腔全科</v>
          </cell>
          <cell r="P1137" t="str">
            <v>口腔全科</v>
          </cell>
          <cell r="Q1137" t="str">
            <v>18757097000</v>
          </cell>
          <cell r="R1137" t="str">
            <v>3</v>
          </cell>
          <cell r="S1137" t="str">
            <v>2023年</v>
          </cell>
        </row>
        <row r="1137">
          <cell r="X1137" t="str">
            <v>住院医师-外院</v>
          </cell>
        </row>
        <row r="1138">
          <cell r="F1138" t="str">
            <v>732L46</v>
          </cell>
          <cell r="G1138">
            <v>15846</v>
          </cell>
        </row>
        <row r="1138">
          <cell r="I1138" t="str">
            <v>G250</v>
          </cell>
          <cell r="J1138" t="str">
            <v>330329199907042847</v>
          </cell>
          <cell r="K1138" t="str">
            <v>女</v>
          </cell>
          <cell r="L1138">
            <v>24</v>
          </cell>
          <cell r="M1138">
            <v>19990704</v>
          </cell>
          <cell r="N1138" t="str">
            <v>泰顺县人民医院</v>
          </cell>
          <cell r="O1138" t="str">
            <v>口腔全科</v>
          </cell>
          <cell r="P1138" t="str">
            <v>口腔全科</v>
          </cell>
          <cell r="Q1138" t="str">
            <v>15527735751</v>
          </cell>
          <cell r="R1138" t="str">
            <v>3</v>
          </cell>
          <cell r="S1138" t="str">
            <v>2023年</v>
          </cell>
        </row>
        <row r="1138">
          <cell r="X1138" t="str">
            <v>住院医师-外院</v>
          </cell>
        </row>
        <row r="1139">
          <cell r="F1139" t="str">
            <v>732L49</v>
          </cell>
          <cell r="G1139">
            <v>15849</v>
          </cell>
        </row>
        <row r="1139">
          <cell r="I1139" t="str">
            <v>G254</v>
          </cell>
          <cell r="J1139" t="str">
            <v>331021199512041261</v>
          </cell>
          <cell r="K1139" t="str">
            <v>女</v>
          </cell>
          <cell r="L1139">
            <v>28</v>
          </cell>
          <cell r="M1139">
            <v>19951204</v>
          </cell>
          <cell r="N1139" t="str">
            <v>玉环县坎门街道社区卫生服务中心</v>
          </cell>
          <cell r="O1139" t="str">
            <v>口腔全科</v>
          </cell>
          <cell r="P1139" t="str">
            <v>口腔全科</v>
          </cell>
          <cell r="Q1139" t="str">
            <v>13586197628</v>
          </cell>
          <cell r="R1139" t="str">
            <v>3</v>
          </cell>
          <cell r="S1139" t="str">
            <v>2023年</v>
          </cell>
        </row>
        <row r="1139">
          <cell r="X1139" t="str">
            <v>住院医师-外院</v>
          </cell>
        </row>
        <row r="1140">
          <cell r="F1140" t="str">
            <v>732L77</v>
          </cell>
          <cell r="G1140">
            <v>15877</v>
          </cell>
        </row>
        <row r="1140">
          <cell r="I1140" t="str">
            <v>G258</v>
          </cell>
          <cell r="J1140" t="str">
            <v>330304200007206357</v>
          </cell>
          <cell r="K1140" t="str">
            <v>男</v>
          </cell>
          <cell r="L1140">
            <v>23</v>
          </cell>
          <cell r="M1140">
            <v>20000720</v>
          </cell>
          <cell r="N1140" t="str">
            <v>温州市瓯海区三垟街道卫生院</v>
          </cell>
          <cell r="O1140" t="str">
            <v>口腔全科</v>
          </cell>
          <cell r="P1140" t="str">
            <v>口腔全科</v>
          </cell>
          <cell r="Q1140" t="str">
            <v>13656634385</v>
          </cell>
          <cell r="R1140" t="str">
            <v>3</v>
          </cell>
          <cell r="S1140" t="str">
            <v>2023年</v>
          </cell>
        </row>
        <row r="1140">
          <cell r="X1140" t="str">
            <v>住院医师-外院</v>
          </cell>
        </row>
        <row r="1141">
          <cell r="F1141" t="str">
            <v>732L81</v>
          </cell>
          <cell r="G1141">
            <v>15881</v>
          </cell>
        </row>
        <row r="1141">
          <cell r="I1141" t="str">
            <v>G249</v>
          </cell>
          <cell r="J1141" t="str">
            <v>330381200007014139</v>
          </cell>
          <cell r="K1141" t="str">
            <v>男</v>
          </cell>
          <cell r="L1141">
            <v>23</v>
          </cell>
          <cell r="M1141">
            <v>20000701</v>
          </cell>
          <cell r="N1141" t="str">
            <v>乐清市第三人民医院</v>
          </cell>
          <cell r="O1141" t="str">
            <v>口腔全科</v>
          </cell>
          <cell r="P1141" t="str">
            <v>口腔全科</v>
          </cell>
          <cell r="Q1141" t="str">
            <v>17705878626</v>
          </cell>
          <cell r="R1141" t="str">
            <v>3</v>
          </cell>
          <cell r="S1141" t="str">
            <v>2023年</v>
          </cell>
        </row>
        <row r="1141">
          <cell r="X1141" t="str">
            <v>住院医师-外院</v>
          </cell>
        </row>
        <row r="1142">
          <cell r="F1142" t="str">
            <v>732L93</v>
          </cell>
          <cell r="G1142">
            <v>15893</v>
          </cell>
        </row>
        <row r="1142">
          <cell r="I1142" t="str">
            <v>G252</v>
          </cell>
          <cell r="J1142" t="str">
            <v>331021200009071661</v>
          </cell>
          <cell r="K1142" t="str">
            <v>女</v>
          </cell>
          <cell r="L1142">
            <v>23</v>
          </cell>
          <cell r="M1142">
            <v>20000907</v>
          </cell>
          <cell r="N1142" t="str">
            <v>玉环县人民医院</v>
          </cell>
          <cell r="O1142" t="str">
            <v>口腔全科</v>
          </cell>
          <cell r="P1142" t="str">
            <v>口腔全科</v>
          </cell>
          <cell r="Q1142" t="str">
            <v>18767670851</v>
          </cell>
          <cell r="R1142" t="str">
            <v>3</v>
          </cell>
          <cell r="S1142" t="str">
            <v>2023年</v>
          </cell>
        </row>
        <row r="1142">
          <cell r="X1142" t="str">
            <v>住院医师-外院</v>
          </cell>
        </row>
        <row r="1143">
          <cell r="F1143" t="str">
            <v>733L06</v>
          </cell>
          <cell r="G1143">
            <v>15908</v>
          </cell>
        </row>
        <row r="1143">
          <cell r="I1143" t="str">
            <v>G257</v>
          </cell>
          <cell r="J1143" t="str">
            <v>330324200008222274</v>
          </cell>
          <cell r="K1143" t="str">
            <v>男</v>
          </cell>
          <cell r="L1143">
            <v>23</v>
          </cell>
          <cell r="M1143">
            <v>20000822</v>
          </cell>
          <cell r="N1143" t="str">
            <v>永嘉县人民医院</v>
          </cell>
          <cell r="O1143" t="str">
            <v>口腔全科</v>
          </cell>
          <cell r="P1143" t="str">
            <v>口腔全科</v>
          </cell>
          <cell r="Q1143" t="str">
            <v>13017829655</v>
          </cell>
          <cell r="R1143" t="str">
            <v>3</v>
          </cell>
          <cell r="S1143" t="str">
            <v>2023年</v>
          </cell>
        </row>
        <row r="1143">
          <cell r="X1143" t="str">
            <v>住院医师-外院</v>
          </cell>
        </row>
        <row r="1144">
          <cell r="F1144" t="str">
            <v>733L15</v>
          </cell>
          <cell r="G1144">
            <v>15917</v>
          </cell>
        </row>
        <row r="1144">
          <cell r="I1144" t="str">
            <v>G246</v>
          </cell>
          <cell r="J1144" t="str">
            <v>330282199709170051</v>
          </cell>
          <cell r="K1144" t="str">
            <v>男</v>
          </cell>
          <cell r="L1144">
            <v>26</v>
          </cell>
          <cell r="M1144">
            <v>19970917</v>
          </cell>
          <cell r="N1144" t="str">
            <v>龙港市城关社区卫生服务中心</v>
          </cell>
          <cell r="O1144" t="str">
            <v>口腔全科</v>
          </cell>
          <cell r="P1144" t="str">
            <v>口腔全科</v>
          </cell>
          <cell r="Q1144" t="str">
            <v>15968479291</v>
          </cell>
          <cell r="R1144" t="str">
            <v>3</v>
          </cell>
          <cell r="S1144" t="str">
            <v>2023年</v>
          </cell>
        </row>
        <row r="1144">
          <cell r="X1144" t="str">
            <v>住院医师-外院</v>
          </cell>
        </row>
        <row r="1145">
          <cell r="F1145" t="str">
            <v>733L17</v>
          </cell>
          <cell r="G1145">
            <v>15919</v>
          </cell>
        </row>
        <row r="1145">
          <cell r="I1145" t="str">
            <v>G245</v>
          </cell>
          <cell r="J1145" t="str">
            <v>330326200002162218</v>
          </cell>
          <cell r="K1145" t="str">
            <v>男</v>
          </cell>
          <cell r="L1145">
            <v>23</v>
          </cell>
          <cell r="M1145">
            <v>20000216</v>
          </cell>
          <cell r="N1145" t="str">
            <v>乐清市柳市镇社区卫生服务中心</v>
          </cell>
          <cell r="O1145" t="str">
            <v>口腔全科</v>
          </cell>
          <cell r="P1145" t="str">
            <v>口腔全科</v>
          </cell>
          <cell r="Q1145" t="str">
            <v>18815096229</v>
          </cell>
          <cell r="R1145" t="str">
            <v>3</v>
          </cell>
          <cell r="S1145" t="str">
            <v>2023年</v>
          </cell>
        </row>
        <row r="1145">
          <cell r="X1145" t="str">
            <v>住院医师-外院</v>
          </cell>
        </row>
        <row r="1146">
          <cell r="F1146" t="str">
            <v>733L21</v>
          </cell>
          <cell r="G1146">
            <v>15923</v>
          </cell>
        </row>
        <row r="1146">
          <cell r="I1146" t="str">
            <v>G251</v>
          </cell>
          <cell r="J1146" t="str">
            <v>331021199608220037</v>
          </cell>
          <cell r="K1146" t="str">
            <v>男</v>
          </cell>
          <cell r="L1146">
            <v>27</v>
          </cell>
          <cell r="M1146">
            <v>19960822</v>
          </cell>
          <cell r="N1146" t="str">
            <v>玉环市中医院</v>
          </cell>
          <cell r="O1146" t="str">
            <v>口腔全科</v>
          </cell>
          <cell r="P1146" t="str">
            <v>口腔全科</v>
          </cell>
          <cell r="Q1146" t="str">
            <v>18358682138</v>
          </cell>
          <cell r="R1146" t="str">
            <v>3</v>
          </cell>
          <cell r="S1146" t="str">
            <v>2023年</v>
          </cell>
        </row>
        <row r="1146">
          <cell r="X1146" t="str">
            <v>住院医师-外院</v>
          </cell>
        </row>
        <row r="1147">
          <cell r="F1147" t="str">
            <v>733L24</v>
          </cell>
          <cell r="G1147">
            <v>15926</v>
          </cell>
        </row>
        <row r="1147">
          <cell r="I1147" t="str">
            <v>G255</v>
          </cell>
          <cell r="J1147" t="str">
            <v>330324200005244945</v>
          </cell>
          <cell r="K1147" t="str">
            <v>女</v>
          </cell>
          <cell r="L1147">
            <v>23</v>
          </cell>
          <cell r="M1147">
            <v>20000524</v>
          </cell>
          <cell r="N1147" t="str">
            <v>永嘉县人民医院</v>
          </cell>
          <cell r="O1147" t="str">
            <v>口腔全科</v>
          </cell>
          <cell r="P1147" t="str">
            <v>口腔全科</v>
          </cell>
          <cell r="Q1147" t="str">
            <v>18066255887</v>
          </cell>
          <cell r="R1147" t="str">
            <v>3</v>
          </cell>
          <cell r="S1147" t="str">
            <v>2023年</v>
          </cell>
        </row>
        <row r="1147">
          <cell r="X1147" t="str">
            <v>住院医师-外院</v>
          </cell>
        </row>
        <row r="1148">
          <cell r="F1148" t="str">
            <v>733L31</v>
          </cell>
          <cell r="G1148">
            <v>15933</v>
          </cell>
        </row>
        <row r="1148">
          <cell r="I1148" t="str">
            <v>G248</v>
          </cell>
          <cell r="J1148" t="str">
            <v>330204199711176023</v>
          </cell>
          <cell r="K1148" t="str">
            <v>女</v>
          </cell>
          <cell r="L1148">
            <v>26</v>
          </cell>
          <cell r="M1148">
            <v>19971117</v>
          </cell>
          <cell r="N1148" t="str">
            <v>龙港市人民医院</v>
          </cell>
          <cell r="O1148" t="str">
            <v>口腔全科</v>
          </cell>
          <cell r="P1148" t="str">
            <v>口腔全科</v>
          </cell>
          <cell r="Q1148" t="str">
            <v>18267835368</v>
          </cell>
          <cell r="R1148" t="str">
            <v>3</v>
          </cell>
          <cell r="S1148" t="str">
            <v>2023年</v>
          </cell>
        </row>
        <row r="1148">
          <cell r="X1148" t="str">
            <v>住院医师-外院</v>
          </cell>
        </row>
        <row r="1149">
          <cell r="F1149" t="str">
            <v>733L35</v>
          </cell>
          <cell r="G1149">
            <v>15937</v>
          </cell>
        </row>
        <row r="1149">
          <cell r="I1149" t="str">
            <v>G247</v>
          </cell>
          <cell r="J1149" t="str">
            <v>330381199509134629</v>
          </cell>
          <cell r="K1149" t="str">
            <v>女</v>
          </cell>
          <cell r="L1149">
            <v>28</v>
          </cell>
          <cell r="M1149">
            <v>19950913</v>
          </cell>
          <cell r="N1149" t="str">
            <v>温州市鹿城区人民医院</v>
          </cell>
          <cell r="O1149" t="str">
            <v>口腔全科</v>
          </cell>
          <cell r="P1149" t="str">
            <v>口腔全科</v>
          </cell>
          <cell r="Q1149" t="str">
            <v>17816338994</v>
          </cell>
          <cell r="R1149" t="str">
            <v>3</v>
          </cell>
          <cell r="S1149" t="str">
            <v>2023年</v>
          </cell>
        </row>
        <row r="1149">
          <cell r="X1149" t="str">
            <v>住院医师-外院</v>
          </cell>
        </row>
        <row r="1150">
          <cell r="F1150" t="str">
            <v>732L65</v>
          </cell>
          <cell r="G1150">
            <v>15865</v>
          </cell>
        </row>
        <row r="1150">
          <cell r="I1150" t="str">
            <v>G260</v>
          </cell>
          <cell r="J1150" t="str">
            <v>331021200005030045</v>
          </cell>
          <cell r="K1150" t="str">
            <v>女</v>
          </cell>
          <cell r="L1150">
            <v>23</v>
          </cell>
          <cell r="M1150">
            <v>20000503</v>
          </cell>
          <cell r="N1150" t="str">
            <v>玉环县人民医院</v>
          </cell>
          <cell r="O1150" t="str">
            <v>临床病理科</v>
          </cell>
          <cell r="P1150" t="str">
            <v>临床病理科</v>
          </cell>
          <cell r="Q1150" t="str">
            <v>15988976053</v>
          </cell>
          <cell r="R1150" t="str">
            <v>3</v>
          </cell>
          <cell r="S1150" t="str">
            <v>2023年</v>
          </cell>
        </row>
        <row r="1150">
          <cell r="X1150" t="str">
            <v>住院医师-外院</v>
          </cell>
        </row>
        <row r="1151">
          <cell r="F1151" t="str">
            <v>732L99</v>
          </cell>
          <cell r="G1151">
            <v>15899</v>
          </cell>
        </row>
        <row r="1151">
          <cell r="I1151" t="str">
            <v>G261</v>
          </cell>
          <cell r="J1151" t="str">
            <v>330328199906100017</v>
          </cell>
          <cell r="K1151" t="str">
            <v>男</v>
          </cell>
          <cell r="L1151">
            <v>24</v>
          </cell>
          <cell r="M1151">
            <v>19990610</v>
          </cell>
          <cell r="N1151" t="str">
            <v>文成县人民医院</v>
          </cell>
          <cell r="O1151" t="str">
            <v>临床病理科</v>
          </cell>
          <cell r="P1151" t="str">
            <v>临床病理科</v>
          </cell>
          <cell r="Q1151" t="str">
            <v>15258736202</v>
          </cell>
          <cell r="R1151" t="str">
            <v>3</v>
          </cell>
          <cell r="S1151" t="str">
            <v>2023年</v>
          </cell>
        </row>
        <row r="1151">
          <cell r="X1151" t="str">
            <v>住院医师-外院</v>
          </cell>
        </row>
        <row r="1152">
          <cell r="F1152" t="str">
            <v>732L45</v>
          </cell>
          <cell r="G1152">
            <v>15845</v>
          </cell>
        </row>
        <row r="1152">
          <cell r="I1152" t="str">
            <v>G264</v>
          </cell>
          <cell r="J1152" t="str">
            <v>330381199811011611</v>
          </cell>
          <cell r="K1152" t="str">
            <v>男</v>
          </cell>
          <cell r="L1152">
            <v>25</v>
          </cell>
          <cell r="M1152">
            <v>19981101</v>
          </cell>
          <cell r="N1152" t="str">
            <v>瑞安市塘下人民医院</v>
          </cell>
          <cell r="O1152" t="str">
            <v>麻醉科</v>
          </cell>
          <cell r="P1152" t="str">
            <v>麻醉科</v>
          </cell>
          <cell r="Q1152" t="str">
            <v>15958760449</v>
          </cell>
          <cell r="R1152" t="str">
            <v>3</v>
          </cell>
          <cell r="S1152" t="str">
            <v>2023年</v>
          </cell>
        </row>
        <row r="1152">
          <cell r="X1152" t="str">
            <v>住院医师-外院</v>
          </cell>
        </row>
        <row r="1153">
          <cell r="F1153" t="str">
            <v>733L38</v>
          </cell>
          <cell r="G1153">
            <v>15940</v>
          </cell>
        </row>
        <row r="1153">
          <cell r="I1153" t="str">
            <v>G326</v>
          </cell>
          <cell r="J1153" t="str">
            <v>330326200006144316</v>
          </cell>
          <cell r="K1153" t="str">
            <v>男</v>
          </cell>
          <cell r="L1153">
            <v>23</v>
          </cell>
          <cell r="M1153">
            <v>20000614</v>
          </cell>
          <cell r="N1153" t="str">
            <v/>
          </cell>
          <cell r="O1153" t="str">
            <v>麻醉科</v>
          </cell>
          <cell r="P1153" t="str">
            <v>麻醉科</v>
          </cell>
          <cell r="Q1153" t="str">
            <v>13868364251</v>
          </cell>
          <cell r="R1153" t="str">
            <v>3</v>
          </cell>
          <cell r="S1153" t="str">
            <v>2023年</v>
          </cell>
        </row>
        <row r="1153">
          <cell r="X1153" t="str">
            <v>住院医师-社会人</v>
          </cell>
        </row>
        <row r="1154">
          <cell r="F1154" t="str">
            <v>732L67</v>
          </cell>
          <cell r="G1154">
            <v>15867</v>
          </cell>
        </row>
        <row r="1154">
          <cell r="I1154" t="str">
            <v>G268</v>
          </cell>
          <cell r="J1154" t="str">
            <v>130702199901202111</v>
          </cell>
          <cell r="K1154" t="str">
            <v>男</v>
          </cell>
          <cell r="L1154">
            <v>24</v>
          </cell>
          <cell r="M1154">
            <v>19990120</v>
          </cell>
          <cell r="N1154" t="str">
            <v>苍南县妇幼保健院</v>
          </cell>
          <cell r="O1154" t="str">
            <v>麻醉科</v>
          </cell>
          <cell r="P1154" t="str">
            <v>麻醉科</v>
          </cell>
          <cell r="Q1154" t="str">
            <v>15533695852</v>
          </cell>
          <cell r="R1154" t="str">
            <v>3</v>
          </cell>
          <cell r="S1154" t="str">
            <v>2023年</v>
          </cell>
        </row>
        <row r="1154">
          <cell r="X1154" t="str">
            <v>住院医师-外院</v>
          </cell>
        </row>
        <row r="1155">
          <cell r="F1155" t="str">
            <v>732L84</v>
          </cell>
          <cell r="G1155">
            <v>15884</v>
          </cell>
        </row>
        <row r="1155">
          <cell r="I1155" t="str">
            <v>G263</v>
          </cell>
          <cell r="J1155" t="str">
            <v>331021199712143027</v>
          </cell>
          <cell r="K1155" t="str">
            <v>女</v>
          </cell>
          <cell r="L1155">
            <v>26</v>
          </cell>
          <cell r="M1155">
            <v>19971214</v>
          </cell>
          <cell r="N1155" t="str">
            <v>玉环县人民医院</v>
          </cell>
          <cell r="O1155" t="str">
            <v>麻醉科</v>
          </cell>
          <cell r="P1155" t="str">
            <v>麻醉科</v>
          </cell>
          <cell r="Q1155" t="str">
            <v>15858681803</v>
          </cell>
          <cell r="R1155" t="str">
            <v>3</v>
          </cell>
          <cell r="S1155" t="str">
            <v>2023年</v>
          </cell>
        </row>
        <row r="1155">
          <cell r="X1155" t="str">
            <v>住院医师-外院</v>
          </cell>
        </row>
        <row r="1156">
          <cell r="F1156" t="str">
            <v>733L05</v>
          </cell>
          <cell r="G1156">
            <v>15907</v>
          </cell>
        </row>
        <row r="1156">
          <cell r="I1156" t="str">
            <v>G262</v>
          </cell>
          <cell r="J1156" t="str">
            <v>362323199708306538</v>
          </cell>
          <cell r="K1156" t="str">
            <v>男</v>
          </cell>
          <cell r="L1156">
            <v>26</v>
          </cell>
          <cell r="M1156">
            <v>19970830</v>
          </cell>
          <cell r="N1156" t="str">
            <v>玉环县人民医院</v>
          </cell>
          <cell r="O1156" t="str">
            <v>麻醉科</v>
          </cell>
          <cell r="P1156" t="str">
            <v>麻醉科</v>
          </cell>
          <cell r="Q1156" t="str">
            <v>18358676180</v>
          </cell>
          <cell r="R1156" t="str">
            <v>3</v>
          </cell>
          <cell r="S1156" t="str">
            <v>2023年</v>
          </cell>
        </row>
        <row r="1156">
          <cell r="X1156" t="str">
            <v>住院医师-外院</v>
          </cell>
        </row>
        <row r="1157">
          <cell r="F1157" t="str">
            <v>733L22</v>
          </cell>
          <cell r="G1157">
            <v>15924</v>
          </cell>
        </row>
        <row r="1157">
          <cell r="I1157" t="str">
            <v>G265</v>
          </cell>
          <cell r="J1157" t="str">
            <v>331021199804212317</v>
          </cell>
          <cell r="K1157" t="str">
            <v>男</v>
          </cell>
          <cell r="L1157">
            <v>25</v>
          </cell>
          <cell r="M1157">
            <v>19980421</v>
          </cell>
          <cell r="N1157" t="str">
            <v>玉环县人民医院</v>
          </cell>
          <cell r="O1157" t="str">
            <v>麻醉科</v>
          </cell>
          <cell r="P1157" t="str">
            <v>麻醉科</v>
          </cell>
          <cell r="Q1157" t="str">
            <v>15958691623</v>
          </cell>
          <cell r="R1157" t="str">
            <v>3</v>
          </cell>
          <cell r="S1157" t="str">
            <v>2023年</v>
          </cell>
        </row>
        <row r="1157">
          <cell r="X1157" t="str">
            <v>住院医师-外院</v>
          </cell>
        </row>
        <row r="1158">
          <cell r="F1158" t="str">
            <v>733L26</v>
          </cell>
          <cell r="G1158">
            <v>15928</v>
          </cell>
        </row>
        <row r="1158">
          <cell r="I1158" t="str">
            <v>G267</v>
          </cell>
          <cell r="J1158" t="str">
            <v>330324200010103442</v>
          </cell>
          <cell r="K1158" t="str">
            <v>女</v>
          </cell>
          <cell r="L1158">
            <v>23</v>
          </cell>
          <cell r="M1158">
            <v>20001010</v>
          </cell>
          <cell r="N1158" t="str">
            <v>温州市中医院</v>
          </cell>
          <cell r="O1158" t="str">
            <v>麻醉科</v>
          </cell>
          <cell r="P1158" t="str">
            <v>麻醉科</v>
          </cell>
          <cell r="Q1158" t="str">
            <v>19884681102</v>
          </cell>
          <cell r="R1158" t="str">
            <v>3</v>
          </cell>
          <cell r="S1158" t="str">
            <v>2023年</v>
          </cell>
        </row>
        <row r="1158">
          <cell r="X1158" t="str">
            <v>住院医师-外院</v>
          </cell>
        </row>
        <row r="1159">
          <cell r="F1159" t="str">
            <v>733L28</v>
          </cell>
          <cell r="G1159">
            <v>15930</v>
          </cell>
        </row>
        <row r="1159">
          <cell r="I1159" t="str">
            <v>G266</v>
          </cell>
          <cell r="J1159" t="str">
            <v>331021200007220619</v>
          </cell>
          <cell r="K1159" t="str">
            <v>男</v>
          </cell>
          <cell r="L1159">
            <v>23</v>
          </cell>
          <cell r="M1159">
            <v>20000722</v>
          </cell>
          <cell r="N1159" t="str">
            <v>玉环县人民医院</v>
          </cell>
          <cell r="O1159" t="str">
            <v>麻醉科</v>
          </cell>
          <cell r="P1159" t="str">
            <v>麻醉科</v>
          </cell>
          <cell r="Q1159" t="str">
            <v>13957744822</v>
          </cell>
          <cell r="R1159" t="str">
            <v>3</v>
          </cell>
          <cell r="S1159" t="str">
            <v>2023年</v>
          </cell>
        </row>
        <row r="1159">
          <cell r="X1159" t="str">
            <v>住院医师-外院</v>
          </cell>
        </row>
        <row r="1160">
          <cell r="F1160" t="str">
            <v>732L32</v>
          </cell>
          <cell r="G1160">
            <v>15832</v>
          </cell>
        </row>
        <row r="1160">
          <cell r="I1160" t="str">
            <v>G269</v>
          </cell>
          <cell r="J1160" t="str">
            <v>352231199104170011</v>
          </cell>
          <cell r="K1160" t="str">
            <v>男</v>
          </cell>
          <cell r="L1160">
            <v>32</v>
          </cell>
          <cell r="M1160">
            <v>19910417</v>
          </cell>
          <cell r="N1160" t="str">
            <v>龙港市人民医院</v>
          </cell>
          <cell r="O1160" t="str">
            <v>内科</v>
          </cell>
          <cell r="P1160" t="str">
            <v>内科</v>
          </cell>
          <cell r="Q1160" t="str">
            <v>13509568683</v>
          </cell>
          <cell r="R1160" t="str">
            <v>3</v>
          </cell>
          <cell r="S1160" t="str">
            <v>2023年</v>
          </cell>
        </row>
        <row r="1160">
          <cell r="X1160" t="str">
            <v>住院医师-外院</v>
          </cell>
        </row>
        <row r="1161">
          <cell r="F1161" t="str">
            <v>732L50</v>
          </cell>
          <cell r="G1161">
            <v>15850</v>
          </cell>
        </row>
        <row r="1161">
          <cell r="I1161" t="str">
            <v>G274</v>
          </cell>
          <cell r="J1161" t="str">
            <v>330327200008191710</v>
          </cell>
          <cell r="K1161" t="str">
            <v>男</v>
          </cell>
          <cell r="L1161">
            <v>23</v>
          </cell>
          <cell r="M1161">
            <v>20000819</v>
          </cell>
          <cell r="N1161" t="str">
            <v>龙港市人民医院</v>
          </cell>
          <cell r="O1161" t="str">
            <v>内科</v>
          </cell>
          <cell r="P1161" t="str">
            <v>内科</v>
          </cell>
          <cell r="Q1161" t="str">
            <v>13819788722</v>
          </cell>
          <cell r="R1161" t="str">
            <v>3</v>
          </cell>
          <cell r="S1161" t="str">
            <v>2023年</v>
          </cell>
        </row>
        <row r="1161">
          <cell r="X1161" t="str">
            <v>住院医师-外院</v>
          </cell>
        </row>
        <row r="1162">
          <cell r="F1162" t="str">
            <v>733L37</v>
          </cell>
          <cell r="G1162">
            <v>15939</v>
          </cell>
        </row>
        <row r="1162">
          <cell r="I1162" t="str">
            <v>G327</v>
          </cell>
          <cell r="J1162" t="str">
            <v>330381199510220524</v>
          </cell>
          <cell r="K1162" t="str">
            <v>女</v>
          </cell>
          <cell r="L1162">
            <v>28</v>
          </cell>
          <cell r="M1162">
            <v>19951022</v>
          </cell>
          <cell r="N1162" t="str">
            <v>走单位人流程，学科确认录取</v>
          </cell>
          <cell r="O1162" t="str">
            <v>内科</v>
          </cell>
          <cell r="P1162" t="str">
            <v>内科</v>
          </cell>
          <cell r="Q1162" t="str">
            <v>15858837618</v>
          </cell>
          <cell r="R1162" t="str">
            <v>3</v>
          </cell>
          <cell r="S1162" t="str">
            <v>2023年</v>
          </cell>
        </row>
        <row r="1162">
          <cell r="X1162" t="str">
            <v>住院医师-外院</v>
          </cell>
        </row>
        <row r="1163">
          <cell r="F1163" t="str">
            <v>732L59</v>
          </cell>
          <cell r="G1163">
            <v>15859</v>
          </cell>
        </row>
        <row r="1163">
          <cell r="I1163" t="str">
            <v>G270</v>
          </cell>
          <cell r="J1163" t="str">
            <v>330304199706069755</v>
          </cell>
          <cell r="K1163" t="str">
            <v>男</v>
          </cell>
          <cell r="L1163">
            <v>26</v>
          </cell>
          <cell r="M1163">
            <v>19970606</v>
          </cell>
          <cell r="N1163" t="str">
            <v>温州市瓯海区中西医结合医院</v>
          </cell>
          <cell r="O1163" t="str">
            <v>内科</v>
          </cell>
          <cell r="P1163" t="str">
            <v>内科</v>
          </cell>
          <cell r="Q1163" t="str">
            <v>18968859900</v>
          </cell>
          <cell r="R1163" t="str">
            <v>3</v>
          </cell>
          <cell r="S1163" t="str">
            <v>2023年</v>
          </cell>
        </row>
        <row r="1163">
          <cell r="X1163" t="str">
            <v>住院医师-外院</v>
          </cell>
        </row>
        <row r="1164">
          <cell r="F1164" t="str">
            <v>732L73</v>
          </cell>
          <cell r="G1164">
            <v>15873</v>
          </cell>
        </row>
        <row r="1164">
          <cell r="I1164" t="str">
            <v>G272</v>
          </cell>
          <cell r="J1164" t="str">
            <v>330326199910244125</v>
          </cell>
          <cell r="K1164" t="str">
            <v>女</v>
          </cell>
          <cell r="L1164">
            <v>24</v>
          </cell>
          <cell r="M1164">
            <v>19991024</v>
          </cell>
          <cell r="N1164" t="str">
            <v>龙港市人民医院</v>
          </cell>
          <cell r="O1164" t="str">
            <v>内科</v>
          </cell>
          <cell r="P1164" t="str">
            <v>内科</v>
          </cell>
          <cell r="Q1164" t="str">
            <v>19858117283</v>
          </cell>
          <cell r="R1164" t="str">
            <v>3</v>
          </cell>
          <cell r="S1164" t="str">
            <v>2023年</v>
          </cell>
        </row>
        <row r="1164">
          <cell r="X1164" t="str">
            <v>住院医师-外院</v>
          </cell>
        </row>
        <row r="1165">
          <cell r="F1165" t="str">
            <v>732L83</v>
          </cell>
          <cell r="G1165">
            <v>15883</v>
          </cell>
        </row>
        <row r="1165">
          <cell r="I1165" t="str">
            <v>G277</v>
          </cell>
          <cell r="J1165" t="str">
            <v>330329199908130021</v>
          </cell>
          <cell r="K1165" t="str">
            <v>女</v>
          </cell>
          <cell r="L1165">
            <v>24</v>
          </cell>
          <cell r="M1165">
            <v>19990813</v>
          </cell>
          <cell r="N1165" t="str">
            <v>泰顺县人民医院</v>
          </cell>
          <cell r="O1165" t="str">
            <v>内科</v>
          </cell>
          <cell r="P1165" t="str">
            <v>内科</v>
          </cell>
          <cell r="Q1165" t="str">
            <v>15005878483</v>
          </cell>
          <cell r="R1165" t="str">
            <v>3</v>
          </cell>
          <cell r="S1165" t="str">
            <v>2023年</v>
          </cell>
        </row>
        <row r="1165">
          <cell r="X1165" t="str">
            <v>住院医师-外院</v>
          </cell>
        </row>
        <row r="1166">
          <cell r="F1166" t="str">
            <v>732L86</v>
          </cell>
          <cell r="G1166">
            <v>15886</v>
          </cell>
        </row>
        <row r="1166">
          <cell r="I1166" t="str">
            <v>G275</v>
          </cell>
          <cell r="J1166" t="str">
            <v>330327200011012146</v>
          </cell>
          <cell r="K1166" t="str">
            <v>女</v>
          </cell>
          <cell r="L1166">
            <v>23</v>
          </cell>
          <cell r="M1166">
            <v>20001101</v>
          </cell>
          <cell r="N1166" t="str">
            <v>龙港市人民医院</v>
          </cell>
          <cell r="O1166" t="str">
            <v>内科</v>
          </cell>
          <cell r="P1166" t="str">
            <v>内科</v>
          </cell>
          <cell r="Q1166" t="str">
            <v>19858193971</v>
          </cell>
          <cell r="R1166" t="str">
            <v>3</v>
          </cell>
          <cell r="S1166" t="str">
            <v>2023年</v>
          </cell>
        </row>
        <row r="1166">
          <cell r="X1166" t="str">
            <v>住院医师-外院</v>
          </cell>
        </row>
        <row r="1167">
          <cell r="F1167" t="str">
            <v>732L91</v>
          </cell>
          <cell r="G1167">
            <v>15891</v>
          </cell>
        </row>
        <row r="1167">
          <cell r="I1167" t="str">
            <v>G273</v>
          </cell>
          <cell r="J1167" t="str">
            <v>331021200004303021</v>
          </cell>
          <cell r="K1167" t="str">
            <v>女</v>
          </cell>
          <cell r="L1167">
            <v>23</v>
          </cell>
          <cell r="M1167">
            <v>20000430</v>
          </cell>
          <cell r="N1167" t="str">
            <v>玉环县人民医院</v>
          </cell>
          <cell r="O1167" t="str">
            <v>内科</v>
          </cell>
          <cell r="P1167" t="str">
            <v>内科</v>
          </cell>
          <cell r="Q1167" t="str">
            <v>18357627802</v>
          </cell>
          <cell r="R1167" t="str">
            <v>3</v>
          </cell>
          <cell r="S1167" t="str">
            <v>2023年</v>
          </cell>
        </row>
        <row r="1167">
          <cell r="X1167" t="str">
            <v>住院医师-外院</v>
          </cell>
        </row>
        <row r="1168">
          <cell r="F1168" t="str">
            <v>732L95</v>
          </cell>
          <cell r="G1168">
            <v>15895</v>
          </cell>
        </row>
        <row r="1168">
          <cell r="I1168" t="str">
            <v>G278</v>
          </cell>
          <cell r="J1168" t="str">
            <v>330328199808293417</v>
          </cell>
          <cell r="K1168" t="str">
            <v>男</v>
          </cell>
          <cell r="L1168">
            <v>25</v>
          </cell>
          <cell r="M1168">
            <v>19980829</v>
          </cell>
          <cell r="N1168" t="str">
            <v>文成县人民医院</v>
          </cell>
          <cell r="O1168" t="str">
            <v>内科</v>
          </cell>
          <cell r="P1168" t="str">
            <v>内科</v>
          </cell>
          <cell r="Q1168" t="str">
            <v>18969755769</v>
          </cell>
          <cell r="R1168" t="str">
            <v>3</v>
          </cell>
          <cell r="S1168" t="str">
            <v>2023年</v>
          </cell>
        </row>
        <row r="1168">
          <cell r="X1168" t="str">
            <v>住院医师-外院</v>
          </cell>
        </row>
        <row r="1169">
          <cell r="F1169" t="str">
            <v>733L32</v>
          </cell>
          <cell r="G1169">
            <v>15934</v>
          </cell>
        </row>
        <row r="1169">
          <cell r="I1169" t="str">
            <v>G271</v>
          </cell>
          <cell r="J1169" t="str">
            <v>330328199905281821</v>
          </cell>
          <cell r="K1169" t="str">
            <v>女</v>
          </cell>
          <cell r="L1169">
            <v>24</v>
          </cell>
          <cell r="M1169">
            <v>19990528</v>
          </cell>
          <cell r="N1169" t="str">
            <v>文成县人民医院</v>
          </cell>
          <cell r="O1169" t="str">
            <v>内科</v>
          </cell>
          <cell r="P1169" t="str">
            <v>内科</v>
          </cell>
          <cell r="Q1169" t="str">
            <v>17276155320</v>
          </cell>
          <cell r="R1169" t="str">
            <v>3</v>
          </cell>
          <cell r="S1169" t="str">
            <v>2023年</v>
          </cell>
        </row>
        <row r="1169">
          <cell r="X1169" t="str">
            <v>住院医师-外院</v>
          </cell>
        </row>
        <row r="1170">
          <cell r="F1170" t="str">
            <v>732L37</v>
          </cell>
          <cell r="G1170">
            <v>15837</v>
          </cell>
        </row>
        <row r="1170">
          <cell r="I1170" t="str">
            <v>G279</v>
          </cell>
          <cell r="J1170" t="str">
            <v>350102199803262442</v>
          </cell>
          <cell r="K1170" t="str">
            <v>女</v>
          </cell>
          <cell r="L1170">
            <v>25</v>
          </cell>
          <cell r="M1170">
            <v>19980326</v>
          </cell>
          <cell r="N1170" t="str">
            <v>龙港市人民医院</v>
          </cell>
          <cell r="O1170" t="str">
            <v>皮肤科</v>
          </cell>
          <cell r="P1170" t="str">
            <v>皮肤科</v>
          </cell>
          <cell r="Q1170" t="str">
            <v>18158779577</v>
          </cell>
          <cell r="R1170" t="str">
            <v>3</v>
          </cell>
          <cell r="S1170" t="str">
            <v>2023年</v>
          </cell>
        </row>
        <row r="1170">
          <cell r="X1170" t="str">
            <v>住院医师-外院</v>
          </cell>
        </row>
        <row r="1171">
          <cell r="F1171" t="str">
            <v>733L41</v>
          </cell>
          <cell r="G1171">
            <v>15943</v>
          </cell>
        </row>
        <row r="1171">
          <cell r="I1171" t="str">
            <v>G328</v>
          </cell>
          <cell r="J1171" t="str">
            <v>500101199705063548</v>
          </cell>
          <cell r="K1171" t="str">
            <v>女</v>
          </cell>
          <cell r="L1171">
            <v>26</v>
          </cell>
          <cell r="M1171">
            <v>19970506</v>
          </cell>
          <cell r="N1171" t="str">
            <v/>
          </cell>
          <cell r="O1171" t="str">
            <v>皮肤科</v>
          </cell>
          <cell r="P1171" t="str">
            <v>皮肤科</v>
          </cell>
          <cell r="Q1171" t="str">
            <v>18223374390</v>
          </cell>
          <cell r="R1171" t="str">
            <v>3</v>
          </cell>
          <cell r="S1171" t="str">
            <v>2023年</v>
          </cell>
        </row>
        <row r="1171">
          <cell r="X1171" t="str">
            <v>住院医师-社会人</v>
          </cell>
        </row>
        <row r="1172">
          <cell r="F1172" t="str">
            <v>733L03</v>
          </cell>
          <cell r="G1172">
            <v>15905</v>
          </cell>
        </row>
        <row r="1172">
          <cell r="I1172" t="str">
            <v>G281</v>
          </cell>
          <cell r="J1172" t="str">
            <v>330326199706234720</v>
          </cell>
          <cell r="K1172" t="str">
            <v>女</v>
          </cell>
          <cell r="L1172">
            <v>26</v>
          </cell>
          <cell r="M1172">
            <v>19970623</v>
          </cell>
          <cell r="N1172" t="str">
            <v>龙港市人民医院</v>
          </cell>
          <cell r="O1172" t="str">
            <v>皮肤科</v>
          </cell>
          <cell r="P1172" t="str">
            <v>皮肤科</v>
          </cell>
          <cell r="Q1172" t="str">
            <v>19817538263</v>
          </cell>
          <cell r="R1172" t="str">
            <v>3</v>
          </cell>
          <cell r="S1172" t="str">
            <v>2023年</v>
          </cell>
        </row>
        <row r="1172">
          <cell r="X1172" t="str">
            <v>住院医师-外院</v>
          </cell>
        </row>
        <row r="1173">
          <cell r="F1173" t="str">
            <v>733L08</v>
          </cell>
          <cell r="G1173">
            <v>15910</v>
          </cell>
        </row>
        <row r="1173">
          <cell r="I1173" t="str">
            <v>G280</v>
          </cell>
          <cell r="J1173" t="str">
            <v>330327199408288807</v>
          </cell>
          <cell r="K1173" t="str">
            <v>女</v>
          </cell>
          <cell r="L1173">
            <v>29</v>
          </cell>
          <cell r="M1173">
            <v>19940828</v>
          </cell>
          <cell r="N1173" t="str">
            <v>苍南县灵溪中心卫生院</v>
          </cell>
          <cell r="O1173" t="str">
            <v>皮肤科</v>
          </cell>
          <cell r="P1173" t="str">
            <v>皮肤科</v>
          </cell>
          <cell r="Q1173" t="str">
            <v>13735825594</v>
          </cell>
          <cell r="R1173" t="str">
            <v>3</v>
          </cell>
          <cell r="S1173" t="str">
            <v>2023年</v>
          </cell>
        </row>
        <row r="1173">
          <cell r="X1173" t="str">
            <v>住院医师-外院</v>
          </cell>
        </row>
        <row r="1174">
          <cell r="F1174" t="str">
            <v>732L27</v>
          </cell>
          <cell r="G1174">
            <v>15827</v>
          </cell>
        </row>
        <row r="1174">
          <cell r="I1174" t="str">
            <v>G294</v>
          </cell>
          <cell r="J1174" t="str">
            <v>330327199507037237</v>
          </cell>
          <cell r="K1174" t="str">
            <v>男</v>
          </cell>
          <cell r="L1174">
            <v>28</v>
          </cell>
          <cell r="M1174">
            <v>19950703</v>
          </cell>
          <cell r="N1174" t="str">
            <v>龙港市城关社区卫生服务中心</v>
          </cell>
          <cell r="O1174" t="str">
            <v>全科医学科</v>
          </cell>
          <cell r="P1174" t="str">
            <v>全科医学科</v>
          </cell>
          <cell r="Q1174" t="str">
            <v>13858765245</v>
          </cell>
          <cell r="R1174" t="str">
            <v>3</v>
          </cell>
          <cell r="S1174" t="str">
            <v>2023年</v>
          </cell>
        </row>
        <row r="1174">
          <cell r="X1174" t="str">
            <v>住院医师-外院</v>
          </cell>
        </row>
        <row r="1175">
          <cell r="F1175" t="str">
            <v>732L28</v>
          </cell>
          <cell r="G1175">
            <v>15828</v>
          </cell>
        </row>
        <row r="1175">
          <cell r="I1175" t="str">
            <v>G286</v>
          </cell>
          <cell r="J1175" t="str">
            <v>330327200007120021</v>
          </cell>
          <cell r="K1175" t="str">
            <v>女</v>
          </cell>
          <cell r="L1175">
            <v>23</v>
          </cell>
          <cell r="M1175">
            <v>20000712</v>
          </cell>
          <cell r="N1175" t="str">
            <v>苍南县全科医师培训管理服务中心</v>
          </cell>
          <cell r="O1175" t="str">
            <v>全科医学科</v>
          </cell>
          <cell r="P1175" t="str">
            <v>全科医学科</v>
          </cell>
          <cell r="Q1175" t="str">
            <v>18357739506</v>
          </cell>
          <cell r="R1175" t="str">
            <v>3</v>
          </cell>
          <cell r="S1175" t="str">
            <v>2023年</v>
          </cell>
        </row>
        <row r="1175">
          <cell r="X1175" t="str">
            <v>住院医师-外院</v>
          </cell>
        </row>
        <row r="1176">
          <cell r="F1176" t="str">
            <v>732L38</v>
          </cell>
          <cell r="G1176">
            <v>15838</v>
          </cell>
        </row>
        <row r="1176">
          <cell r="I1176" t="str">
            <v>G291</v>
          </cell>
          <cell r="J1176" t="str">
            <v>330327199910132138</v>
          </cell>
          <cell r="K1176" t="str">
            <v>男</v>
          </cell>
          <cell r="L1176">
            <v>24</v>
          </cell>
          <cell r="M1176">
            <v>19991013</v>
          </cell>
          <cell r="N1176" t="str">
            <v>苍南县全科医师培训管理服务中心</v>
          </cell>
          <cell r="O1176" t="str">
            <v>全科医学科</v>
          </cell>
          <cell r="P1176" t="str">
            <v>全科医学科</v>
          </cell>
          <cell r="Q1176" t="str">
            <v>15167889336</v>
          </cell>
          <cell r="R1176" t="str">
            <v>3</v>
          </cell>
          <cell r="S1176" t="str">
            <v>2023年</v>
          </cell>
        </row>
        <row r="1176">
          <cell r="X1176" t="str">
            <v>住院医师-外院</v>
          </cell>
        </row>
        <row r="1177">
          <cell r="F1177" t="str">
            <v>732L51</v>
          </cell>
          <cell r="G1177">
            <v>15851</v>
          </cell>
        </row>
        <row r="1177">
          <cell r="I1177" t="str">
            <v>G289</v>
          </cell>
          <cell r="J1177" t="str">
            <v>360428199411103727</v>
          </cell>
          <cell r="K1177" t="str">
            <v>女</v>
          </cell>
          <cell r="L1177">
            <v>29</v>
          </cell>
          <cell r="M1177">
            <v>19941110</v>
          </cell>
          <cell r="N1177" t="str">
            <v>龙港市人民医院</v>
          </cell>
          <cell r="O1177" t="str">
            <v>全科医学科</v>
          </cell>
          <cell r="P1177" t="str">
            <v>全科医学科</v>
          </cell>
          <cell r="Q1177" t="str">
            <v>15070454722</v>
          </cell>
          <cell r="R1177" t="str">
            <v>3</v>
          </cell>
          <cell r="S1177" t="str">
            <v>2023年</v>
          </cell>
        </row>
        <row r="1177">
          <cell r="X1177" t="str">
            <v>住院医师-外院</v>
          </cell>
        </row>
        <row r="1178">
          <cell r="F1178" t="str">
            <v>732L57</v>
          </cell>
          <cell r="G1178">
            <v>15857</v>
          </cell>
        </row>
        <row r="1178">
          <cell r="I1178" t="str">
            <v>G290</v>
          </cell>
          <cell r="J1178" t="str">
            <v>330302199502275626</v>
          </cell>
          <cell r="K1178" t="str">
            <v>女</v>
          </cell>
          <cell r="L1178">
            <v>28</v>
          </cell>
          <cell r="M1178">
            <v>19950227</v>
          </cell>
          <cell r="N1178" t="str">
            <v>鹿城区鞋都社区卫生服务中心（卫生院）</v>
          </cell>
          <cell r="O1178" t="str">
            <v>全科医学科</v>
          </cell>
          <cell r="P1178" t="str">
            <v>全科医学科</v>
          </cell>
          <cell r="Q1178" t="str">
            <v>18968756177</v>
          </cell>
          <cell r="R1178" t="str">
            <v>3</v>
          </cell>
          <cell r="S1178" t="str">
            <v>2023年</v>
          </cell>
        </row>
        <row r="1178">
          <cell r="X1178" t="str">
            <v>住院医师-外院</v>
          </cell>
        </row>
        <row r="1179">
          <cell r="F1179" t="str">
            <v>732L58</v>
          </cell>
          <cell r="G1179">
            <v>15858</v>
          </cell>
        </row>
        <row r="1179">
          <cell r="I1179" t="str">
            <v>G282</v>
          </cell>
          <cell r="J1179" t="str">
            <v>331021199912260017</v>
          </cell>
          <cell r="K1179" t="str">
            <v>男</v>
          </cell>
          <cell r="L1179">
            <v>24</v>
          </cell>
          <cell r="M1179">
            <v>19991226</v>
          </cell>
          <cell r="N1179" t="str">
            <v>玉环县干江镇卫生院</v>
          </cell>
          <cell r="O1179" t="str">
            <v>全科医学科</v>
          </cell>
          <cell r="P1179" t="str">
            <v>全科医学科</v>
          </cell>
          <cell r="Q1179" t="str">
            <v>13336766579</v>
          </cell>
          <cell r="R1179" t="str">
            <v>3</v>
          </cell>
          <cell r="S1179" t="str">
            <v>2023年</v>
          </cell>
        </row>
        <row r="1179">
          <cell r="X1179" t="str">
            <v>住院医师-外院</v>
          </cell>
        </row>
        <row r="1180">
          <cell r="F1180" t="str">
            <v>732L61</v>
          </cell>
          <cell r="G1180">
            <v>15861</v>
          </cell>
        </row>
        <row r="1180">
          <cell r="I1180" t="str">
            <v>G283</v>
          </cell>
          <cell r="J1180" t="str">
            <v>330324199702170202</v>
          </cell>
          <cell r="K1180" t="str">
            <v>女</v>
          </cell>
          <cell r="L1180">
            <v>26</v>
          </cell>
          <cell r="M1180">
            <v>19970217</v>
          </cell>
          <cell r="N1180" t="str">
            <v>温州市鹿城区临江镇社区卫生服务中心（临江镇卫生院）</v>
          </cell>
          <cell r="O1180" t="str">
            <v>全科医学科</v>
          </cell>
          <cell r="P1180" t="str">
            <v>全科医学科</v>
          </cell>
          <cell r="Q1180" t="str">
            <v>15958741014</v>
          </cell>
          <cell r="R1180" t="str">
            <v>3</v>
          </cell>
          <cell r="S1180" t="str">
            <v>2023年</v>
          </cell>
        </row>
        <row r="1180">
          <cell r="X1180" t="str">
            <v>住院医师-外院</v>
          </cell>
        </row>
        <row r="1181">
          <cell r="F1181" t="str">
            <v>732L68</v>
          </cell>
          <cell r="G1181">
            <v>15868</v>
          </cell>
        </row>
        <row r="1181">
          <cell r="I1181" t="str">
            <v>G288</v>
          </cell>
          <cell r="J1181" t="str">
            <v>330327200007190644</v>
          </cell>
          <cell r="K1181" t="str">
            <v>女</v>
          </cell>
          <cell r="L1181">
            <v>23</v>
          </cell>
          <cell r="M1181">
            <v>20000719</v>
          </cell>
          <cell r="N1181" t="str">
            <v>苍南县全科医师培训管理服务中心</v>
          </cell>
          <cell r="O1181" t="str">
            <v>全科医学科</v>
          </cell>
          <cell r="P1181" t="str">
            <v>全科医学科</v>
          </cell>
          <cell r="Q1181" t="str">
            <v>17815773971</v>
          </cell>
          <cell r="R1181" t="str">
            <v>3</v>
          </cell>
          <cell r="S1181" t="str">
            <v>2023年</v>
          </cell>
        </row>
        <row r="1181">
          <cell r="X1181" t="str">
            <v>住院医师-外院</v>
          </cell>
        </row>
        <row r="1182">
          <cell r="F1182" t="str">
            <v>733L40</v>
          </cell>
          <cell r="G1182">
            <v>15942</v>
          </cell>
        </row>
        <row r="1182">
          <cell r="I1182" t="str">
            <v>G329</v>
          </cell>
          <cell r="J1182" t="str">
            <v>330327200001083282</v>
          </cell>
          <cell r="K1182" t="str">
            <v>女</v>
          </cell>
          <cell r="L1182">
            <v>23</v>
          </cell>
          <cell r="M1182">
            <v>20000108</v>
          </cell>
          <cell r="N1182" t="str">
            <v>苍南县全科医师培训管理服务中心</v>
          </cell>
          <cell r="O1182" t="str">
            <v>全科医学科</v>
          </cell>
          <cell r="P1182" t="str">
            <v>全科医学科</v>
          </cell>
          <cell r="Q1182" t="str">
            <v>17757776867</v>
          </cell>
          <cell r="R1182" t="str">
            <v>3</v>
          </cell>
          <cell r="S1182" t="str">
            <v>2023年</v>
          </cell>
        </row>
        <row r="1182">
          <cell r="X1182" t="str">
            <v>住院医师-外院</v>
          </cell>
        </row>
        <row r="1183">
          <cell r="F1183" t="str">
            <v>732L79</v>
          </cell>
          <cell r="G1183">
            <v>15879</v>
          </cell>
        </row>
        <row r="1183">
          <cell r="I1183" t="str">
            <v>G285</v>
          </cell>
          <cell r="J1183" t="str">
            <v>330304199912221527</v>
          </cell>
          <cell r="K1183" t="str">
            <v>女</v>
          </cell>
          <cell r="L1183">
            <v>24</v>
          </cell>
          <cell r="M1183">
            <v>19991222</v>
          </cell>
          <cell r="N1183" t="str">
            <v>温州市瓯海区人民医院</v>
          </cell>
          <cell r="O1183" t="str">
            <v>全科医学科</v>
          </cell>
          <cell r="P1183" t="str">
            <v>全科医学科</v>
          </cell>
          <cell r="Q1183" t="str">
            <v>13695801032</v>
          </cell>
          <cell r="R1183" t="str">
            <v>3</v>
          </cell>
          <cell r="S1183" t="str">
            <v>2023年</v>
          </cell>
        </row>
        <row r="1183">
          <cell r="X1183" t="str">
            <v>住院医师-外院</v>
          </cell>
        </row>
        <row r="1184">
          <cell r="F1184" t="str">
            <v>732L85</v>
          </cell>
          <cell r="G1184">
            <v>15885</v>
          </cell>
        </row>
        <row r="1184">
          <cell r="I1184" t="str">
            <v>G284</v>
          </cell>
          <cell r="J1184" t="str">
            <v>330329199906041842</v>
          </cell>
          <cell r="K1184" t="str">
            <v>女</v>
          </cell>
          <cell r="L1184">
            <v>24</v>
          </cell>
          <cell r="M1184">
            <v>19990716</v>
          </cell>
          <cell r="N1184" t="str">
            <v>泰顺县雅阳镇社区卫生服务中心（泰顺县雅阳中心卫生院）</v>
          </cell>
          <cell r="O1184" t="str">
            <v>全科医学科</v>
          </cell>
          <cell r="P1184" t="str">
            <v>全科医学科</v>
          </cell>
          <cell r="Q1184" t="str">
            <v>15158425793</v>
          </cell>
          <cell r="R1184" t="str">
            <v>3</v>
          </cell>
          <cell r="S1184" t="str">
            <v>2023年</v>
          </cell>
        </row>
        <row r="1184">
          <cell r="X1184" t="str">
            <v>住院医师-外院</v>
          </cell>
        </row>
        <row r="1185">
          <cell r="F1185" t="str">
            <v>732L88</v>
          </cell>
          <cell r="G1185">
            <v>15888</v>
          </cell>
        </row>
        <row r="1185">
          <cell r="I1185" t="str">
            <v>G293</v>
          </cell>
          <cell r="J1185" t="str">
            <v>330523199902166624</v>
          </cell>
          <cell r="K1185" t="str">
            <v>女</v>
          </cell>
          <cell r="L1185">
            <v>24</v>
          </cell>
          <cell r="M1185">
            <v>19990216</v>
          </cell>
          <cell r="N1185" t="str">
            <v>玉环县玉城街道社区卫生服务中心</v>
          </cell>
          <cell r="O1185" t="str">
            <v>全科医学科</v>
          </cell>
          <cell r="P1185" t="str">
            <v>全科医学科</v>
          </cell>
          <cell r="Q1185" t="str">
            <v>19858197216</v>
          </cell>
          <cell r="R1185" t="str">
            <v>3</v>
          </cell>
          <cell r="S1185" t="str">
            <v>2023年</v>
          </cell>
        </row>
        <row r="1185">
          <cell r="X1185" t="str">
            <v>住院医师-外院</v>
          </cell>
        </row>
        <row r="1186">
          <cell r="F1186" t="str">
            <v>732L90</v>
          </cell>
          <cell r="G1186">
            <v>15890</v>
          </cell>
        </row>
        <row r="1186">
          <cell r="I1186" t="str">
            <v>G292</v>
          </cell>
          <cell r="J1186" t="str">
            <v>330328199810290629</v>
          </cell>
          <cell r="K1186" t="str">
            <v>女</v>
          </cell>
          <cell r="L1186">
            <v>25</v>
          </cell>
          <cell r="M1186">
            <v>19981029</v>
          </cell>
          <cell r="N1186" t="str">
            <v>文成县人民医院</v>
          </cell>
          <cell r="O1186" t="str">
            <v>全科医学科</v>
          </cell>
          <cell r="P1186" t="str">
            <v>全科医学科</v>
          </cell>
          <cell r="Q1186" t="str">
            <v>13868330952</v>
          </cell>
          <cell r="R1186" t="str">
            <v>3</v>
          </cell>
          <cell r="S1186" t="str">
            <v>2023年</v>
          </cell>
        </row>
        <row r="1186">
          <cell r="X1186" t="str">
            <v>住院医师-外院</v>
          </cell>
        </row>
        <row r="1187">
          <cell r="F1187" t="str">
            <v>733L42</v>
          </cell>
          <cell r="G1187">
            <v>15944</v>
          </cell>
        </row>
        <row r="1187">
          <cell r="I1187" t="str">
            <v>G330</v>
          </cell>
          <cell r="J1187" t="str">
            <v>330327199701090445</v>
          </cell>
          <cell r="K1187" t="str">
            <v>女</v>
          </cell>
          <cell r="L1187">
            <v>26</v>
          </cell>
          <cell r="M1187">
            <v>19970109</v>
          </cell>
          <cell r="N1187" t="str">
            <v/>
          </cell>
          <cell r="O1187" t="str">
            <v>全科医学科</v>
          </cell>
          <cell r="P1187" t="str">
            <v>全科医学科</v>
          </cell>
          <cell r="Q1187" t="str">
            <v>18358737613</v>
          </cell>
          <cell r="R1187" t="str">
            <v>3</v>
          </cell>
          <cell r="S1187" t="str">
            <v>2023年</v>
          </cell>
        </row>
        <row r="1187">
          <cell r="X1187" t="str">
            <v>住院医师-社会人</v>
          </cell>
        </row>
        <row r="1188">
          <cell r="F1188" t="str">
            <v>733L13</v>
          </cell>
          <cell r="G1188">
            <v>15915</v>
          </cell>
        </row>
        <row r="1188">
          <cell r="I1188" t="str">
            <v>G287</v>
          </cell>
          <cell r="J1188" t="str">
            <v>330381199712176445</v>
          </cell>
          <cell r="K1188" t="str">
            <v>女</v>
          </cell>
          <cell r="L1188">
            <v>26</v>
          </cell>
          <cell r="M1188">
            <v>19971217</v>
          </cell>
          <cell r="N1188" t="str">
            <v>温州市瓯海区人民医院</v>
          </cell>
          <cell r="O1188" t="str">
            <v>全科医学科</v>
          </cell>
          <cell r="P1188" t="str">
            <v>全科医学科</v>
          </cell>
          <cell r="Q1188" t="str">
            <v>13588763101</v>
          </cell>
          <cell r="R1188" t="str">
            <v>3</v>
          </cell>
          <cell r="S1188" t="str">
            <v>2023年</v>
          </cell>
        </row>
        <row r="1188">
          <cell r="X1188" t="str">
            <v>住院医师-外院</v>
          </cell>
        </row>
        <row r="1189">
          <cell r="F1189" t="str">
            <v>733L04</v>
          </cell>
          <cell r="G1189">
            <v>15906</v>
          </cell>
        </row>
        <row r="1189">
          <cell r="I1189" t="str">
            <v>G296</v>
          </cell>
          <cell r="J1189" t="str">
            <v>331021200006270083</v>
          </cell>
          <cell r="K1189" t="str">
            <v>女</v>
          </cell>
          <cell r="L1189">
            <v>23</v>
          </cell>
          <cell r="M1189">
            <v>20000627</v>
          </cell>
          <cell r="N1189" t="str">
            <v>玉环县人民医院</v>
          </cell>
          <cell r="O1189" t="str">
            <v>神经内科</v>
          </cell>
          <cell r="P1189" t="str">
            <v>神经内科</v>
          </cell>
          <cell r="Q1189" t="str">
            <v>18857605547</v>
          </cell>
          <cell r="R1189" t="str">
            <v>3</v>
          </cell>
          <cell r="S1189" t="str">
            <v>2023年</v>
          </cell>
        </row>
        <row r="1189">
          <cell r="X1189" t="str">
            <v>住院医师-外院</v>
          </cell>
        </row>
        <row r="1190">
          <cell r="F1190" t="str">
            <v>733L20</v>
          </cell>
          <cell r="G1190">
            <v>15922</v>
          </cell>
        </row>
        <row r="1190">
          <cell r="I1190" t="str">
            <v>G295</v>
          </cell>
          <cell r="J1190" t="str">
            <v>220502199901061049</v>
          </cell>
          <cell r="K1190" t="str">
            <v>女</v>
          </cell>
          <cell r="L1190">
            <v>24</v>
          </cell>
          <cell r="M1190">
            <v>19990106</v>
          </cell>
          <cell r="N1190" t="str">
            <v>龙港市人民医院</v>
          </cell>
          <cell r="O1190" t="str">
            <v>神经内科</v>
          </cell>
          <cell r="P1190" t="str">
            <v>神经内科</v>
          </cell>
          <cell r="Q1190" t="str">
            <v>17348876562</v>
          </cell>
          <cell r="R1190" t="str">
            <v>3</v>
          </cell>
          <cell r="S1190" t="str">
            <v>2023年</v>
          </cell>
        </row>
        <row r="1190">
          <cell r="X1190" t="str">
            <v>住院医师-外院</v>
          </cell>
        </row>
        <row r="1191">
          <cell r="F1191" t="str">
            <v>733L25</v>
          </cell>
          <cell r="G1191">
            <v>15927</v>
          </cell>
        </row>
        <row r="1191">
          <cell r="I1191" t="str">
            <v>G297</v>
          </cell>
          <cell r="J1191" t="str">
            <v>330324199402272098</v>
          </cell>
          <cell r="K1191" t="str">
            <v>男</v>
          </cell>
          <cell r="L1191">
            <v>29</v>
          </cell>
          <cell r="M1191">
            <v>19940227</v>
          </cell>
          <cell r="N1191" t="str">
            <v>温州市鹿城区人民医院</v>
          </cell>
          <cell r="O1191" t="str">
            <v>神经内科</v>
          </cell>
          <cell r="P1191" t="str">
            <v>神经内科</v>
          </cell>
          <cell r="Q1191" t="str">
            <v>15958791208</v>
          </cell>
          <cell r="R1191" t="str">
            <v>3</v>
          </cell>
          <cell r="S1191" t="str">
            <v>2023年</v>
          </cell>
        </row>
        <row r="1191">
          <cell r="X1191" t="str">
            <v>住院医师-外院</v>
          </cell>
        </row>
        <row r="1192">
          <cell r="F1192" t="str">
            <v>733L45</v>
          </cell>
          <cell r="G1192">
            <v>15947</v>
          </cell>
        </row>
        <row r="1192">
          <cell r="I1192" t="str">
            <v>G331</v>
          </cell>
          <cell r="J1192" t="str">
            <v>330304199704040924</v>
          </cell>
          <cell r="K1192" t="str">
            <v>女</v>
          </cell>
          <cell r="L1192">
            <v>26</v>
          </cell>
          <cell r="M1192">
            <v>19970404</v>
          </cell>
          <cell r="N1192" t="str">
            <v>走单位人流程，学科确认录取</v>
          </cell>
          <cell r="O1192" t="str">
            <v>神经内科</v>
          </cell>
          <cell r="P1192" t="str">
            <v>神经内科</v>
          </cell>
          <cell r="Q1192" t="str">
            <v>15167795878</v>
          </cell>
          <cell r="R1192" t="str">
            <v>3</v>
          </cell>
          <cell r="S1192" t="str">
            <v>2023年</v>
          </cell>
        </row>
        <row r="1192">
          <cell r="X1192" t="str">
            <v>住院医师-外院</v>
          </cell>
        </row>
        <row r="1193">
          <cell r="F1193" t="str">
            <v>732L30</v>
          </cell>
          <cell r="G1193">
            <v>15830</v>
          </cell>
        </row>
        <row r="1193">
          <cell r="I1193" t="str">
            <v>G307</v>
          </cell>
          <cell r="J1193" t="str">
            <v>330327200006198804</v>
          </cell>
          <cell r="K1193" t="str">
            <v>女</v>
          </cell>
          <cell r="L1193">
            <v>23</v>
          </cell>
          <cell r="M1193">
            <v>20000619</v>
          </cell>
          <cell r="N1193" t="str">
            <v>苍南县中医院</v>
          </cell>
          <cell r="O1193" t="str">
            <v>外科</v>
          </cell>
          <cell r="P1193" t="str">
            <v>外科</v>
          </cell>
          <cell r="Q1193" t="str">
            <v>13968274853</v>
          </cell>
          <cell r="R1193" t="str">
            <v>3</v>
          </cell>
          <cell r="S1193" t="str">
            <v>2023年</v>
          </cell>
        </row>
        <row r="1193">
          <cell r="X1193" t="str">
            <v>住院医师-外院</v>
          </cell>
        </row>
        <row r="1194">
          <cell r="F1194" t="str">
            <v>732L36</v>
          </cell>
          <cell r="G1194">
            <v>15836</v>
          </cell>
        </row>
        <row r="1194">
          <cell r="I1194" t="str">
            <v>G303</v>
          </cell>
          <cell r="J1194" t="str">
            <v>41232619990208483X</v>
          </cell>
          <cell r="K1194" t="str">
            <v>男</v>
          </cell>
          <cell r="L1194">
            <v>24</v>
          </cell>
          <cell r="M1194">
            <v>19990208</v>
          </cell>
          <cell r="N1194" t="str">
            <v>龙港市人民医院</v>
          </cell>
          <cell r="O1194" t="str">
            <v>外科</v>
          </cell>
          <cell r="P1194" t="str">
            <v>外科</v>
          </cell>
          <cell r="Q1194" t="str">
            <v>18236372878</v>
          </cell>
          <cell r="R1194" t="str">
            <v>3</v>
          </cell>
          <cell r="S1194" t="str">
            <v>2023年</v>
          </cell>
        </row>
        <row r="1194">
          <cell r="X1194" t="str">
            <v>住院医师-外院</v>
          </cell>
        </row>
        <row r="1195">
          <cell r="F1195" t="str">
            <v>732L39</v>
          </cell>
          <cell r="G1195">
            <v>15839</v>
          </cell>
        </row>
        <row r="1195">
          <cell r="I1195" t="str">
            <v>G304</v>
          </cell>
          <cell r="J1195" t="str">
            <v>330329200005286055</v>
          </cell>
          <cell r="K1195" t="str">
            <v>男</v>
          </cell>
          <cell r="L1195">
            <v>23</v>
          </cell>
          <cell r="M1195">
            <v>20000528</v>
          </cell>
          <cell r="N1195" t="str">
            <v>泰顺县人民医院</v>
          </cell>
          <cell r="O1195" t="str">
            <v>外科</v>
          </cell>
          <cell r="P1195" t="str">
            <v>外科</v>
          </cell>
          <cell r="Q1195" t="str">
            <v>15167498356</v>
          </cell>
          <cell r="R1195" t="str">
            <v>3</v>
          </cell>
          <cell r="S1195" t="str">
            <v>2023年</v>
          </cell>
        </row>
        <row r="1195">
          <cell r="X1195" t="str">
            <v>住院医师-外院</v>
          </cell>
        </row>
        <row r="1196">
          <cell r="F1196" t="str">
            <v>733L36</v>
          </cell>
          <cell r="G1196">
            <v>15938</v>
          </cell>
        </row>
        <row r="1196">
          <cell r="I1196" t="str">
            <v>G332</v>
          </cell>
          <cell r="J1196" t="str">
            <v>320831199711010226</v>
          </cell>
          <cell r="K1196" t="str">
            <v>女</v>
          </cell>
          <cell r="L1196">
            <v>26</v>
          </cell>
          <cell r="M1196">
            <v>19971101</v>
          </cell>
          <cell r="N1196" t="str">
            <v/>
          </cell>
          <cell r="O1196" t="str">
            <v>外科</v>
          </cell>
          <cell r="P1196" t="str">
            <v>外科</v>
          </cell>
          <cell r="Q1196" t="str">
            <v>18915186956</v>
          </cell>
          <cell r="R1196" t="str">
            <v>3</v>
          </cell>
          <cell r="S1196" t="str">
            <v>2023年</v>
          </cell>
        </row>
        <row r="1196">
          <cell r="X1196" t="str">
            <v>住院医师-社会人</v>
          </cell>
        </row>
        <row r="1197">
          <cell r="F1197" t="str">
            <v>732L71</v>
          </cell>
          <cell r="G1197">
            <v>15871</v>
          </cell>
        </row>
        <row r="1197">
          <cell r="I1197" t="str">
            <v>G299</v>
          </cell>
          <cell r="J1197" t="str">
            <v>331021199909241851</v>
          </cell>
          <cell r="K1197" t="str">
            <v>男</v>
          </cell>
          <cell r="L1197">
            <v>24</v>
          </cell>
          <cell r="M1197">
            <v>19990924</v>
          </cell>
          <cell r="N1197" t="str">
            <v>玉环县人民医院</v>
          </cell>
          <cell r="O1197" t="str">
            <v>外科（泌尿外科）</v>
          </cell>
          <cell r="P1197" t="str">
            <v>外科</v>
          </cell>
          <cell r="Q1197" t="str">
            <v>13566658125</v>
          </cell>
          <cell r="R1197" t="str">
            <v>3</v>
          </cell>
          <cell r="S1197" t="str">
            <v>2023年</v>
          </cell>
        </row>
        <row r="1197">
          <cell r="X1197" t="str">
            <v>住院医师-外院</v>
          </cell>
        </row>
        <row r="1198">
          <cell r="F1198" t="str">
            <v>732L92</v>
          </cell>
          <cell r="G1198">
            <v>15892</v>
          </cell>
        </row>
        <row r="1198">
          <cell r="I1198" t="str">
            <v>G301</v>
          </cell>
          <cell r="J1198" t="str">
            <v>330326199608043218</v>
          </cell>
          <cell r="K1198" t="str">
            <v>男</v>
          </cell>
          <cell r="L1198">
            <v>27</v>
          </cell>
          <cell r="M1198">
            <v>19960804</v>
          </cell>
          <cell r="N1198" t="str">
            <v>龙港市人民医院</v>
          </cell>
          <cell r="O1198" t="str">
            <v>外科</v>
          </cell>
          <cell r="P1198" t="str">
            <v>外科</v>
          </cell>
          <cell r="Q1198" t="str">
            <v>15868046895</v>
          </cell>
          <cell r="R1198" t="str">
            <v>3</v>
          </cell>
          <cell r="S1198" t="str">
            <v>2023年</v>
          </cell>
        </row>
        <row r="1198">
          <cell r="X1198" t="str">
            <v>住院医师-外院</v>
          </cell>
        </row>
        <row r="1199">
          <cell r="F1199" t="str">
            <v>732L96</v>
          </cell>
          <cell r="G1199">
            <v>15896</v>
          </cell>
        </row>
        <row r="1199">
          <cell r="I1199" t="str">
            <v>G305</v>
          </cell>
          <cell r="J1199" t="str">
            <v>330381199907220135</v>
          </cell>
          <cell r="K1199" t="str">
            <v>男</v>
          </cell>
          <cell r="L1199">
            <v>24</v>
          </cell>
          <cell r="M1199">
            <v>19990722</v>
          </cell>
          <cell r="N1199" t="str">
            <v>龙港市人民医院</v>
          </cell>
          <cell r="O1199" t="str">
            <v>外科</v>
          </cell>
          <cell r="P1199" t="str">
            <v>外科</v>
          </cell>
          <cell r="Q1199" t="str">
            <v>15158663211</v>
          </cell>
          <cell r="R1199" t="str">
            <v>3</v>
          </cell>
          <cell r="S1199" t="str">
            <v>2023年</v>
          </cell>
        </row>
        <row r="1199">
          <cell r="X1199" t="str">
            <v>住院医师-外院</v>
          </cell>
        </row>
        <row r="1200">
          <cell r="F1200" t="str">
            <v>732L97</v>
          </cell>
          <cell r="G1200">
            <v>15897</v>
          </cell>
        </row>
        <row r="1200">
          <cell r="I1200" t="str">
            <v>G300</v>
          </cell>
          <cell r="J1200" t="str">
            <v>33032619981125001X</v>
          </cell>
          <cell r="K1200" t="str">
            <v>男</v>
          </cell>
          <cell r="L1200">
            <v>25</v>
          </cell>
          <cell r="M1200">
            <v>19981125</v>
          </cell>
          <cell r="N1200" t="str">
            <v>平阳县人民医院</v>
          </cell>
          <cell r="O1200" t="str">
            <v>外科</v>
          </cell>
          <cell r="P1200" t="str">
            <v>外科</v>
          </cell>
          <cell r="Q1200" t="str">
            <v>15868539997</v>
          </cell>
          <cell r="R1200" t="str">
            <v>3</v>
          </cell>
          <cell r="S1200" t="str">
            <v>2023年</v>
          </cell>
        </row>
        <row r="1200">
          <cell r="X1200" t="str">
            <v>住院医师-外院</v>
          </cell>
        </row>
        <row r="1201">
          <cell r="F1201" t="str">
            <v>733L01</v>
          </cell>
          <cell r="G1201">
            <v>15900</v>
          </cell>
        </row>
        <row r="1201">
          <cell r="I1201" t="str">
            <v>G306</v>
          </cell>
          <cell r="J1201" t="str">
            <v>331004200009190031</v>
          </cell>
          <cell r="K1201" t="str">
            <v>男</v>
          </cell>
          <cell r="L1201">
            <v>23</v>
          </cell>
          <cell r="M1201">
            <v>20000919</v>
          </cell>
          <cell r="N1201" t="str">
            <v>玉环县人民医院</v>
          </cell>
          <cell r="O1201" t="str">
            <v>外科</v>
          </cell>
          <cell r="P1201" t="str">
            <v>外科</v>
          </cell>
          <cell r="Q1201" t="str">
            <v>15868812962</v>
          </cell>
          <cell r="R1201" t="str">
            <v>3</v>
          </cell>
          <cell r="S1201" t="str">
            <v>2023年</v>
          </cell>
        </row>
        <row r="1201">
          <cell r="X1201" t="str">
            <v>住院医师-外院</v>
          </cell>
        </row>
        <row r="1202">
          <cell r="F1202" t="str">
            <v>733L43</v>
          </cell>
          <cell r="G1202">
            <v>15945</v>
          </cell>
        </row>
        <row r="1202">
          <cell r="I1202" t="str">
            <v>G333</v>
          </cell>
          <cell r="J1202" t="str">
            <v>330327199812151730</v>
          </cell>
          <cell r="K1202" t="str">
            <v>男</v>
          </cell>
          <cell r="L1202">
            <v>25</v>
          </cell>
          <cell r="M1202">
            <v>19981215</v>
          </cell>
          <cell r="N1202" t="str">
            <v/>
          </cell>
          <cell r="O1202" t="str">
            <v>外科</v>
          </cell>
          <cell r="P1202" t="str">
            <v>外科</v>
          </cell>
          <cell r="Q1202" t="str">
            <v>18757726611</v>
          </cell>
          <cell r="R1202" t="str">
            <v>3</v>
          </cell>
          <cell r="S1202" t="str">
            <v>2023年</v>
          </cell>
        </row>
        <row r="1202">
          <cell r="X1202" t="str">
            <v>住院医师-社会人</v>
          </cell>
        </row>
        <row r="1203">
          <cell r="F1203" t="str">
            <v>733L14</v>
          </cell>
          <cell r="G1203">
            <v>15916</v>
          </cell>
        </row>
        <row r="1203">
          <cell r="I1203" t="str">
            <v>G298</v>
          </cell>
          <cell r="J1203" t="str">
            <v>330324199601233411</v>
          </cell>
          <cell r="K1203" t="str">
            <v>男</v>
          </cell>
          <cell r="L1203">
            <v>27</v>
          </cell>
          <cell r="M1203">
            <v>19960123</v>
          </cell>
          <cell r="N1203" t="str">
            <v>龙港市人民医院</v>
          </cell>
          <cell r="O1203" t="str">
            <v>外科</v>
          </cell>
          <cell r="P1203" t="str">
            <v>外科</v>
          </cell>
          <cell r="Q1203" t="str">
            <v>17867955204</v>
          </cell>
          <cell r="R1203" t="str">
            <v>3</v>
          </cell>
          <cell r="S1203" t="str">
            <v>2023年</v>
          </cell>
        </row>
        <row r="1203">
          <cell r="X1203" t="str">
            <v>住院医师-外院</v>
          </cell>
        </row>
        <row r="1204">
          <cell r="F1204" t="str">
            <v>733L19</v>
          </cell>
          <cell r="G1204">
            <v>15921</v>
          </cell>
        </row>
        <row r="1204">
          <cell r="I1204" t="str">
            <v>G302</v>
          </cell>
          <cell r="J1204" t="str">
            <v>330327199512137291</v>
          </cell>
          <cell r="K1204" t="str">
            <v>男</v>
          </cell>
          <cell r="L1204">
            <v>28</v>
          </cell>
          <cell r="M1204">
            <v>19951213</v>
          </cell>
          <cell r="N1204" t="str">
            <v>温州市中医院</v>
          </cell>
          <cell r="O1204" t="str">
            <v>外科（泌尿外科）</v>
          </cell>
          <cell r="P1204" t="str">
            <v>外科</v>
          </cell>
          <cell r="Q1204" t="str">
            <v>15868720062</v>
          </cell>
          <cell r="R1204" t="str">
            <v>3</v>
          </cell>
          <cell r="S1204" t="str">
            <v>2023年</v>
          </cell>
        </row>
        <row r="1204">
          <cell r="X1204" t="str">
            <v>住院医师-外院</v>
          </cell>
        </row>
        <row r="1205">
          <cell r="F1205" t="str">
            <v>732L76</v>
          </cell>
          <cell r="G1205">
            <v>15876</v>
          </cell>
        </row>
        <row r="1205">
          <cell r="I1205" t="str">
            <v>G308</v>
          </cell>
          <cell r="J1205" t="str">
            <v>230521199904093522</v>
          </cell>
          <cell r="K1205" t="str">
            <v>女</v>
          </cell>
          <cell r="L1205">
            <v>24</v>
          </cell>
          <cell r="M1205">
            <v>19990409</v>
          </cell>
          <cell r="N1205" t="str">
            <v>玉环县人民医院</v>
          </cell>
          <cell r="O1205" t="str">
            <v>外科（神经外科方向）</v>
          </cell>
          <cell r="P1205" t="str">
            <v>外科（神经外科方向）</v>
          </cell>
          <cell r="Q1205" t="str">
            <v>18249277263</v>
          </cell>
          <cell r="R1205" t="str">
            <v>3</v>
          </cell>
          <cell r="S1205" t="str">
            <v>2023年</v>
          </cell>
        </row>
        <row r="1205">
          <cell r="X1205" t="str">
            <v>住院医师-外院</v>
          </cell>
        </row>
        <row r="1206">
          <cell r="F1206" t="str">
            <v>732L89</v>
          </cell>
          <cell r="G1206">
            <v>15889</v>
          </cell>
        </row>
        <row r="1206">
          <cell r="I1206" t="str">
            <v>G309</v>
          </cell>
          <cell r="J1206" t="str">
            <v>33252820000301081X</v>
          </cell>
          <cell r="K1206" t="str">
            <v>男</v>
          </cell>
          <cell r="L1206">
            <v>23</v>
          </cell>
          <cell r="M1206">
            <v>20000301</v>
          </cell>
          <cell r="N1206" t="str">
            <v>松阳县人民医院</v>
          </cell>
          <cell r="O1206" t="str">
            <v>外科（神经外科方向）</v>
          </cell>
          <cell r="P1206" t="str">
            <v>外科（神经外科方向）</v>
          </cell>
          <cell r="Q1206" t="str">
            <v>19844188079</v>
          </cell>
          <cell r="R1206" t="str">
            <v>3</v>
          </cell>
          <cell r="S1206" t="str">
            <v>2023年</v>
          </cell>
        </row>
        <row r="1206">
          <cell r="X1206" t="str">
            <v>住院医师-外院</v>
          </cell>
        </row>
        <row r="1207">
          <cell r="F1207" t="str">
            <v>732L34</v>
          </cell>
          <cell r="G1207">
            <v>15834</v>
          </cell>
        </row>
        <row r="1207">
          <cell r="I1207" t="str">
            <v>G312</v>
          </cell>
          <cell r="J1207" t="str">
            <v>331003199701070536</v>
          </cell>
          <cell r="K1207" t="str">
            <v>男</v>
          </cell>
          <cell r="L1207">
            <v>26</v>
          </cell>
          <cell r="M1207">
            <v>19970107</v>
          </cell>
          <cell r="N1207" t="str">
            <v>玉环县人民医院</v>
          </cell>
          <cell r="O1207" t="str">
            <v>眼科</v>
          </cell>
          <cell r="P1207" t="str">
            <v>眼科</v>
          </cell>
          <cell r="Q1207" t="str">
            <v>15968758067</v>
          </cell>
          <cell r="R1207" t="str">
            <v>3</v>
          </cell>
          <cell r="S1207" t="str">
            <v>2023年</v>
          </cell>
        </row>
        <row r="1207">
          <cell r="X1207" t="str">
            <v>住院医师-外院</v>
          </cell>
        </row>
        <row r="1208">
          <cell r="F1208" t="str">
            <v>732L63</v>
          </cell>
          <cell r="G1208">
            <v>15863</v>
          </cell>
        </row>
        <row r="1208">
          <cell r="I1208" t="str">
            <v>G310</v>
          </cell>
          <cell r="J1208" t="str">
            <v>330324199608053421</v>
          </cell>
          <cell r="K1208" t="str">
            <v>女</v>
          </cell>
          <cell r="L1208">
            <v>27</v>
          </cell>
          <cell r="M1208">
            <v>19960805</v>
          </cell>
          <cell r="N1208" t="str">
            <v>龙湾区第一人民医院</v>
          </cell>
          <cell r="O1208" t="str">
            <v>眼科</v>
          </cell>
          <cell r="P1208" t="str">
            <v>眼科</v>
          </cell>
          <cell r="Q1208" t="str">
            <v>18367786165</v>
          </cell>
          <cell r="R1208" t="str">
            <v>3</v>
          </cell>
          <cell r="S1208" t="str">
            <v>2023年</v>
          </cell>
        </row>
        <row r="1208">
          <cell r="X1208" t="str">
            <v>住院医师-外院</v>
          </cell>
        </row>
        <row r="1209">
          <cell r="F1209" t="str">
            <v>732L72</v>
          </cell>
          <cell r="G1209">
            <v>15872</v>
          </cell>
        </row>
        <row r="1209">
          <cell r="I1209" t="str">
            <v>G314</v>
          </cell>
          <cell r="J1209" t="str">
            <v>330382199906027110</v>
          </cell>
          <cell r="K1209" t="str">
            <v>男</v>
          </cell>
          <cell r="L1209">
            <v>24</v>
          </cell>
          <cell r="M1209">
            <v>19990602</v>
          </cell>
          <cell r="N1209" t="str">
            <v>玉环县人民医院</v>
          </cell>
          <cell r="O1209" t="str">
            <v>眼科</v>
          </cell>
          <cell r="P1209" t="str">
            <v>眼科</v>
          </cell>
          <cell r="Q1209" t="str">
            <v>13736936638</v>
          </cell>
          <cell r="R1209" t="str">
            <v>3</v>
          </cell>
          <cell r="S1209" t="str">
            <v>2023年</v>
          </cell>
        </row>
        <row r="1209">
          <cell r="X1209" t="str">
            <v>住院医师-外院</v>
          </cell>
        </row>
        <row r="1210">
          <cell r="F1210" t="str">
            <v>732L94</v>
          </cell>
          <cell r="G1210">
            <v>15894</v>
          </cell>
        </row>
        <row r="1210">
          <cell r="I1210" t="str">
            <v>G313</v>
          </cell>
          <cell r="J1210" t="str">
            <v>330328199910313429</v>
          </cell>
          <cell r="K1210" t="str">
            <v>女</v>
          </cell>
          <cell r="L1210">
            <v>24</v>
          </cell>
          <cell r="M1210">
            <v>19991031</v>
          </cell>
          <cell r="N1210" t="str">
            <v>文成县中医医院</v>
          </cell>
          <cell r="O1210" t="str">
            <v>眼科</v>
          </cell>
          <cell r="P1210" t="str">
            <v>眼科</v>
          </cell>
          <cell r="Q1210" t="str">
            <v>18969773169</v>
          </cell>
          <cell r="R1210" t="str">
            <v>3</v>
          </cell>
          <cell r="S1210" t="str">
            <v>2023年</v>
          </cell>
        </row>
        <row r="1210">
          <cell r="X1210" t="str">
            <v>住院医师-外院</v>
          </cell>
        </row>
        <row r="1211">
          <cell r="F1211" t="str">
            <v>733L29</v>
          </cell>
          <cell r="G1211">
            <v>15931</v>
          </cell>
        </row>
        <row r="1211">
          <cell r="I1211" t="str">
            <v>G311</v>
          </cell>
          <cell r="J1211" t="str">
            <v>330328199903122122</v>
          </cell>
          <cell r="K1211" t="str">
            <v>女</v>
          </cell>
          <cell r="L1211">
            <v>24</v>
          </cell>
          <cell r="M1211">
            <v>19990312</v>
          </cell>
          <cell r="N1211" t="str">
            <v>文成县人民医院</v>
          </cell>
          <cell r="O1211" t="str">
            <v>眼科</v>
          </cell>
          <cell r="P1211" t="str">
            <v>眼科</v>
          </cell>
          <cell r="Q1211" t="str">
            <v>17857043120</v>
          </cell>
          <cell r="R1211" t="str">
            <v>3</v>
          </cell>
          <cell r="S1211" t="str">
            <v>2023年</v>
          </cell>
        </row>
        <row r="1211">
          <cell r="X1211" t="str">
            <v>住院医师-外院</v>
          </cell>
        </row>
        <row r="1212">
          <cell r="F1212" t="str">
            <v>732L31</v>
          </cell>
          <cell r="G1212">
            <v>15831</v>
          </cell>
        </row>
        <row r="1212">
          <cell r="I1212" t="str">
            <v>G318</v>
          </cell>
          <cell r="J1212" t="str">
            <v>331021199612083012</v>
          </cell>
          <cell r="K1212" t="str">
            <v>男</v>
          </cell>
          <cell r="L1212">
            <v>27</v>
          </cell>
          <cell r="M1212">
            <v>19961208</v>
          </cell>
          <cell r="N1212" t="str">
            <v>玉环县人民医院</v>
          </cell>
          <cell r="O1212" t="str">
            <v>重症医学科</v>
          </cell>
          <cell r="P1212" t="str">
            <v>重症医学科</v>
          </cell>
          <cell r="Q1212" t="str">
            <v>18867139382</v>
          </cell>
          <cell r="R1212" t="str">
            <v>3</v>
          </cell>
          <cell r="S1212" t="str">
            <v>2023年</v>
          </cell>
        </row>
        <row r="1212">
          <cell r="X1212" t="str">
            <v>住院医师-外院</v>
          </cell>
        </row>
        <row r="1213">
          <cell r="F1213" t="str">
            <v>732L80</v>
          </cell>
          <cell r="G1213">
            <v>15880</v>
          </cell>
        </row>
        <row r="1213">
          <cell r="I1213" t="str">
            <v>G315</v>
          </cell>
          <cell r="J1213" t="str">
            <v>330724200007120016</v>
          </cell>
          <cell r="K1213" t="str">
            <v>男</v>
          </cell>
          <cell r="L1213">
            <v>23</v>
          </cell>
          <cell r="M1213">
            <v>20000712</v>
          </cell>
          <cell r="N1213" t="str">
            <v>东阳市红会医院</v>
          </cell>
          <cell r="O1213" t="str">
            <v>重症医学科</v>
          </cell>
          <cell r="P1213" t="str">
            <v>重症医学科</v>
          </cell>
          <cell r="Q1213" t="str">
            <v>17395780425</v>
          </cell>
          <cell r="R1213" t="str">
            <v>3</v>
          </cell>
          <cell r="S1213" t="str">
            <v>2023年</v>
          </cell>
        </row>
        <row r="1213">
          <cell r="X1213" t="str">
            <v>住院医师-外院</v>
          </cell>
        </row>
        <row r="1214">
          <cell r="F1214" t="str">
            <v>732L98</v>
          </cell>
          <cell r="G1214">
            <v>15898</v>
          </cell>
        </row>
        <row r="1214">
          <cell r="I1214" t="str">
            <v>G316</v>
          </cell>
          <cell r="J1214" t="str">
            <v>330327199910042888</v>
          </cell>
          <cell r="K1214" t="str">
            <v>女</v>
          </cell>
          <cell r="L1214">
            <v>24</v>
          </cell>
          <cell r="M1214">
            <v>19991004</v>
          </cell>
          <cell r="N1214" t="str">
            <v>龙港市人民医院</v>
          </cell>
          <cell r="O1214" t="str">
            <v>重症医学科</v>
          </cell>
          <cell r="P1214" t="str">
            <v>重症医学科</v>
          </cell>
          <cell r="Q1214" t="str">
            <v>13587661005</v>
          </cell>
          <cell r="R1214" t="str">
            <v>3</v>
          </cell>
          <cell r="S1214" t="str">
            <v>2023年</v>
          </cell>
        </row>
        <row r="1214">
          <cell r="X1214" t="str">
            <v>住院医师-外院</v>
          </cell>
        </row>
        <row r="1215">
          <cell r="F1215" t="str">
            <v>733L18</v>
          </cell>
          <cell r="G1215">
            <v>15920</v>
          </cell>
        </row>
        <row r="1215">
          <cell r="I1215" t="str">
            <v>G319</v>
          </cell>
          <cell r="J1215" t="str">
            <v>332502200001210064</v>
          </cell>
          <cell r="K1215" t="str">
            <v>女</v>
          </cell>
          <cell r="L1215">
            <v>23</v>
          </cell>
          <cell r="M1215">
            <v>20000121</v>
          </cell>
          <cell r="N1215" t="str">
            <v>龙泉市中医院</v>
          </cell>
          <cell r="O1215" t="str">
            <v>重症医学科</v>
          </cell>
          <cell r="P1215" t="str">
            <v>重症医学科</v>
          </cell>
          <cell r="Q1215" t="str">
            <v>17858921052</v>
          </cell>
          <cell r="R1215" t="str">
            <v>3</v>
          </cell>
          <cell r="S1215" t="str">
            <v>2023年</v>
          </cell>
        </row>
        <row r="1215">
          <cell r="X1215" t="str">
            <v>住院医师-外院</v>
          </cell>
        </row>
        <row r="1216">
          <cell r="F1216" t="str">
            <v>733L27</v>
          </cell>
          <cell r="G1216">
            <v>15929</v>
          </cell>
        </row>
        <row r="1216">
          <cell r="I1216" t="str">
            <v>G317</v>
          </cell>
          <cell r="J1216" t="str">
            <v>330326199902194340</v>
          </cell>
          <cell r="K1216" t="str">
            <v>女</v>
          </cell>
          <cell r="L1216">
            <v>24</v>
          </cell>
          <cell r="M1216">
            <v>19990219</v>
          </cell>
          <cell r="N1216" t="str">
            <v>龙港市人民医院</v>
          </cell>
          <cell r="O1216" t="str">
            <v>重症医学科</v>
          </cell>
          <cell r="P1216" t="str">
            <v>重症医学科</v>
          </cell>
          <cell r="Q1216" t="str">
            <v>13968837550</v>
          </cell>
          <cell r="R1216" t="str">
            <v>3</v>
          </cell>
          <cell r="S1216" t="str">
            <v>2023年</v>
          </cell>
        </row>
        <row r="1216">
          <cell r="X1216" t="str">
            <v>住院医师-外院</v>
          </cell>
        </row>
        <row r="1217">
          <cell r="F1217" t="str">
            <v>733L47</v>
          </cell>
          <cell r="G1217">
            <v>100104</v>
          </cell>
        </row>
        <row r="1217">
          <cell r="I1217" t="str">
            <v>G320</v>
          </cell>
          <cell r="J1217" t="str">
            <v>330329200003140052</v>
          </cell>
          <cell r="K1217" t="str">
            <v>男</v>
          </cell>
          <cell r="L1217">
            <v>23</v>
          </cell>
          <cell r="M1217">
            <v>19990220</v>
          </cell>
          <cell r="N1217" t="str">
            <v>泰顺县人民医院</v>
          </cell>
          <cell r="O1217" t="str">
            <v>放射科</v>
          </cell>
          <cell r="P1217" t="str">
            <v>放射科</v>
          </cell>
          <cell r="Q1217" t="str">
            <v>19858731056</v>
          </cell>
          <cell r="R1217" t="str">
            <v>3</v>
          </cell>
          <cell r="S1217" t="str">
            <v>2023年</v>
          </cell>
        </row>
        <row r="1217">
          <cell r="X1217" t="str">
            <v>住院医师-外院</v>
          </cell>
        </row>
        <row r="1218">
          <cell r="F1218" t="str">
            <v>733L48</v>
          </cell>
          <cell r="G1218">
            <v>100105</v>
          </cell>
        </row>
        <row r="1218">
          <cell r="I1218" t="str">
            <v>G321</v>
          </cell>
          <cell r="J1218" t="str">
            <v>330324199812130391</v>
          </cell>
          <cell r="K1218" t="str">
            <v>男</v>
          </cell>
          <cell r="L1218">
            <v>25</v>
          </cell>
          <cell r="M1218">
            <v>19990221</v>
          </cell>
          <cell r="N1218" t="str">
            <v>温州市鹿城精神病医院</v>
          </cell>
          <cell r="O1218" t="str">
            <v>放射科</v>
          </cell>
          <cell r="P1218" t="str">
            <v>放射科</v>
          </cell>
          <cell r="Q1218" t="str">
            <v>18263829722</v>
          </cell>
          <cell r="R1218" t="str">
            <v>3</v>
          </cell>
          <cell r="S1218" t="str">
            <v>2023年</v>
          </cell>
        </row>
        <row r="1218">
          <cell r="X1218" t="str">
            <v>住院医师-外院</v>
          </cell>
        </row>
        <row r="1219">
          <cell r="F1219">
            <v>923088</v>
          </cell>
          <cell r="G1219">
            <v>100101</v>
          </cell>
        </row>
        <row r="1219">
          <cell r="J1219" t="str">
            <v>332522199605230023</v>
          </cell>
          <cell r="K1219" t="str">
            <v>女</v>
          </cell>
          <cell r="L1219">
            <v>27</v>
          </cell>
          <cell r="M1219">
            <v>19990223</v>
          </cell>
          <cell r="N1219" t="str">
            <v>温州医科大学附属第一医院</v>
          </cell>
          <cell r="O1219" t="str">
            <v>口腔全科</v>
          </cell>
          <cell r="P1219" t="str">
            <v>口腔全科</v>
          </cell>
          <cell r="Q1219" t="str">
            <v>15057732662</v>
          </cell>
          <cell r="R1219" t="str">
            <v>3</v>
          </cell>
          <cell r="S1219" t="str">
            <v>2023年</v>
          </cell>
        </row>
        <row r="1219">
          <cell r="X1219" t="str">
            <v>住院医师-本院</v>
          </cell>
        </row>
        <row r="1220">
          <cell r="F1220" t="str">
            <v>733L49</v>
          </cell>
          <cell r="G1220">
            <v>100106</v>
          </cell>
        </row>
        <row r="1220">
          <cell r="I1220" t="str">
            <v>G322</v>
          </cell>
          <cell r="J1220" t="str">
            <v>330304199608140343</v>
          </cell>
          <cell r="K1220" t="str">
            <v>女</v>
          </cell>
          <cell r="L1220">
            <v>27</v>
          </cell>
          <cell r="M1220">
            <v>19990224</v>
          </cell>
          <cell r="N1220" t="str">
            <v>温州市鹿城区五马街道社区卫生服务中心(五马卫生院)</v>
          </cell>
          <cell r="O1220" t="str">
            <v>全科医学科</v>
          </cell>
          <cell r="P1220" t="str">
            <v>全科医学科</v>
          </cell>
          <cell r="Q1220" t="str">
            <v>17798566396</v>
          </cell>
          <cell r="R1220" t="str">
            <v>3</v>
          </cell>
          <cell r="S1220" t="str">
            <v>2023年</v>
          </cell>
        </row>
        <row r="1220">
          <cell r="X1220" t="str">
            <v>住院医师-外院</v>
          </cell>
        </row>
        <row r="1221">
          <cell r="F1221" t="str">
            <v>733L50</v>
          </cell>
          <cell r="G1221">
            <v>100107</v>
          </cell>
        </row>
        <row r="1221">
          <cell r="I1221" t="str">
            <v>G323</v>
          </cell>
          <cell r="J1221" t="str">
            <v>331021200007010048</v>
          </cell>
          <cell r="K1221" t="str">
            <v>女</v>
          </cell>
          <cell r="L1221">
            <v>23</v>
          </cell>
          <cell r="M1221">
            <v>19990225</v>
          </cell>
          <cell r="N1221" t="str">
            <v>玉环县坎门街道社区卫生服务中心</v>
          </cell>
          <cell r="O1221" t="str">
            <v>全科医学科</v>
          </cell>
          <cell r="P1221" t="str">
            <v>全科医学科</v>
          </cell>
          <cell r="Q1221" t="str">
            <v>15306869333</v>
          </cell>
          <cell r="R1221" t="str">
            <v>3</v>
          </cell>
          <cell r="S1221" t="str">
            <v>2023年</v>
          </cell>
        </row>
        <row r="1221">
          <cell r="X1221" t="str">
            <v>住院医师-外院</v>
          </cell>
        </row>
        <row r="1222">
          <cell r="F1222" t="str">
            <v>733L60</v>
          </cell>
          <cell r="G1222">
            <v>100120</v>
          </cell>
        </row>
        <row r="1222">
          <cell r="I1222" t="str">
            <v>G343</v>
          </cell>
          <cell r="J1222" t="str">
            <v>542127199912250023</v>
          </cell>
          <cell r="K1222" t="str">
            <v>女</v>
          </cell>
          <cell r="L1222">
            <v>24</v>
          </cell>
          <cell r="M1222" t="str">
            <v>19991225</v>
          </cell>
          <cell r="N1222" t="str">
            <v>山南市浪卡子县卡热乡卫生院</v>
          </cell>
          <cell r="O1222" t="str">
            <v>内科</v>
          </cell>
          <cell r="P1222" t="str">
            <v>内科</v>
          </cell>
          <cell r="Q1222" t="str">
            <v>15991026696</v>
          </cell>
          <cell r="R1222" t="str">
            <v>3</v>
          </cell>
          <cell r="S1222" t="str">
            <v>2023年</v>
          </cell>
        </row>
        <row r="1222">
          <cell r="X1222" t="str">
            <v>住院医师-外院-西藏</v>
          </cell>
        </row>
        <row r="1223">
          <cell r="F1223" t="str">
            <v>733L51</v>
          </cell>
          <cell r="G1223">
            <v>100111</v>
          </cell>
        </row>
        <row r="1223">
          <cell r="I1223" t="str">
            <v>G339</v>
          </cell>
          <cell r="J1223" t="str">
            <v>632123199610020026</v>
          </cell>
          <cell r="K1223" t="str">
            <v>女</v>
          </cell>
          <cell r="L1223">
            <v>27</v>
          </cell>
          <cell r="M1223" t="str">
            <v>19961002</v>
          </cell>
          <cell r="N1223" t="str">
            <v>山南市妇幼保健院</v>
          </cell>
          <cell r="O1223" t="str">
            <v>妇产科</v>
          </cell>
          <cell r="P1223" t="str">
            <v>妇产科</v>
          </cell>
          <cell r="Q1223">
            <v>15997034711</v>
          </cell>
          <cell r="R1223" t="str">
            <v>3</v>
          </cell>
          <cell r="S1223" t="str">
            <v>2023年</v>
          </cell>
        </row>
        <row r="1223">
          <cell r="X1223" t="str">
            <v>住院医师-外院-西藏</v>
          </cell>
        </row>
        <row r="1224">
          <cell r="F1224" t="str">
            <v>733L52</v>
          </cell>
          <cell r="G1224">
            <v>100112</v>
          </cell>
        </row>
        <row r="1224">
          <cell r="I1224" t="str">
            <v>G340</v>
          </cell>
          <cell r="J1224" t="str">
            <v>540124199412096022</v>
          </cell>
          <cell r="K1224" t="str">
            <v>女</v>
          </cell>
          <cell r="L1224">
            <v>29</v>
          </cell>
          <cell r="M1224" t="str">
            <v>19941209</v>
          </cell>
          <cell r="N1224" t="str">
            <v>山南市浪卡子县伦布雪乡卫生院</v>
          </cell>
          <cell r="O1224" t="str">
            <v>妇产科</v>
          </cell>
          <cell r="P1224" t="str">
            <v>妇产科</v>
          </cell>
          <cell r="Q1224" t="str">
            <v>18717279590</v>
          </cell>
          <cell r="R1224" t="str">
            <v>3</v>
          </cell>
          <cell r="S1224" t="str">
            <v>2023年</v>
          </cell>
        </row>
        <row r="1224">
          <cell r="X1224" t="str">
            <v>住院医师-外院-西藏</v>
          </cell>
        </row>
        <row r="1225">
          <cell r="F1225" t="str">
            <v>733L54</v>
          </cell>
          <cell r="G1225">
            <v>100114</v>
          </cell>
        </row>
        <row r="1225">
          <cell r="I1225" t="str">
            <v>G334</v>
          </cell>
          <cell r="J1225" t="str">
            <v>542322199801300058</v>
          </cell>
          <cell r="K1225" t="str">
            <v>男</v>
          </cell>
          <cell r="L1225">
            <v>25</v>
          </cell>
          <cell r="M1225" t="str">
            <v>19980130</v>
          </cell>
          <cell r="N1225" t="str">
            <v>那曲市巴青县阿秀乡卫生院</v>
          </cell>
          <cell r="O1225" t="str">
            <v>全科医学科</v>
          </cell>
          <cell r="P1225" t="str">
            <v>全科医学科</v>
          </cell>
          <cell r="Q1225" t="str">
            <v>18708076691</v>
          </cell>
          <cell r="R1225" t="str">
            <v>3</v>
          </cell>
          <cell r="S1225" t="str">
            <v>2023年</v>
          </cell>
        </row>
        <row r="1225">
          <cell r="X1225" t="str">
            <v>住院医师-外院-西藏</v>
          </cell>
        </row>
        <row r="1226">
          <cell r="F1226" t="str">
            <v>733L55</v>
          </cell>
          <cell r="G1226">
            <v>100115</v>
          </cell>
        </row>
        <row r="1226">
          <cell r="I1226" t="str">
            <v>G335</v>
          </cell>
          <cell r="J1226" t="str">
            <v>540124199901286011</v>
          </cell>
          <cell r="K1226" t="str">
            <v>男</v>
          </cell>
          <cell r="L1226">
            <v>24</v>
          </cell>
          <cell r="M1226" t="str">
            <v>19990128</v>
          </cell>
          <cell r="N1226" t="str">
            <v>那曲市索县西昌乡卫生院</v>
          </cell>
          <cell r="O1226" t="str">
            <v>全科医学科</v>
          </cell>
          <cell r="P1226" t="str">
            <v>全科医学科</v>
          </cell>
          <cell r="Q1226" t="str">
            <v>17730696772</v>
          </cell>
          <cell r="R1226" t="str">
            <v>3</v>
          </cell>
          <cell r="S1226" t="str">
            <v>2023年</v>
          </cell>
        </row>
        <row r="1226">
          <cell r="X1226" t="str">
            <v>住院医师-外院-西藏</v>
          </cell>
        </row>
        <row r="1227">
          <cell r="F1227" t="str">
            <v>733L56</v>
          </cell>
          <cell r="G1227">
            <v>100116</v>
          </cell>
        </row>
        <row r="1227">
          <cell r="I1227" t="str">
            <v>G336</v>
          </cell>
          <cell r="J1227" t="str">
            <v>54012219971005002X</v>
          </cell>
          <cell r="K1227" t="str">
            <v>女</v>
          </cell>
          <cell r="L1227">
            <v>26</v>
          </cell>
          <cell r="M1227" t="str">
            <v>19971005</v>
          </cell>
          <cell r="N1227" t="str">
            <v>那曲市比如县夏曲镇卫生院</v>
          </cell>
          <cell r="O1227" t="str">
            <v>全科医学科</v>
          </cell>
          <cell r="P1227" t="str">
            <v>全科医学科</v>
          </cell>
          <cell r="Q1227" t="str">
            <v>18700083327</v>
          </cell>
          <cell r="R1227" t="str">
            <v>3</v>
          </cell>
          <cell r="S1227" t="str">
            <v>2023年</v>
          </cell>
        </row>
        <row r="1227">
          <cell r="X1227" t="str">
            <v>住院医师-外院-西藏</v>
          </cell>
        </row>
        <row r="1228">
          <cell r="F1228" t="str">
            <v>733L53</v>
          </cell>
          <cell r="G1228">
            <v>100113</v>
          </cell>
        </row>
        <row r="1228">
          <cell r="I1228" t="str">
            <v>G341</v>
          </cell>
          <cell r="J1228" t="str">
            <v>542233199711010026</v>
          </cell>
          <cell r="K1228" t="str">
            <v>女</v>
          </cell>
          <cell r="L1228">
            <v>26</v>
          </cell>
          <cell r="M1228" t="str">
            <v>19971101</v>
          </cell>
          <cell r="N1228" t="str">
            <v>山南市浪卡子县多却乡卫生院</v>
          </cell>
          <cell r="O1228" t="str">
            <v>全科医学科</v>
          </cell>
          <cell r="P1228" t="str">
            <v>全科医学科</v>
          </cell>
          <cell r="Q1228" t="str">
            <v>18329750817</v>
          </cell>
          <cell r="R1228" t="str">
            <v>3</v>
          </cell>
          <cell r="S1228" t="str">
            <v>2023年</v>
          </cell>
        </row>
        <row r="1228">
          <cell r="X1228" t="str">
            <v>住院医师-外院-西藏</v>
          </cell>
        </row>
        <row r="1229">
          <cell r="F1229" t="str">
            <v>733L59</v>
          </cell>
          <cell r="G1229">
            <v>100119</v>
          </cell>
        </row>
        <row r="1229">
          <cell r="I1229" t="str">
            <v>G337</v>
          </cell>
          <cell r="J1229" t="str">
            <v>542225199806080027</v>
          </cell>
          <cell r="K1229" t="str">
            <v>女</v>
          </cell>
          <cell r="L1229">
            <v>25</v>
          </cell>
          <cell r="M1229" t="str">
            <v>19980608</v>
          </cell>
          <cell r="N1229" t="str">
            <v>山南市加查县加查镇卫生院</v>
          </cell>
          <cell r="O1229" t="str">
            <v>全科医学科</v>
          </cell>
          <cell r="P1229" t="str">
            <v>全科医学科</v>
          </cell>
          <cell r="Q1229" t="str">
            <v>17302246732</v>
          </cell>
          <cell r="R1229" t="str">
            <v>3</v>
          </cell>
          <cell r="S1229" t="str">
            <v>2023年</v>
          </cell>
        </row>
        <row r="1229">
          <cell r="X1229" t="str">
            <v>住院医师-外院-西藏</v>
          </cell>
        </row>
        <row r="1230">
          <cell r="F1230" t="str">
            <v>733L57</v>
          </cell>
          <cell r="G1230">
            <v>100117</v>
          </cell>
        </row>
        <row r="1230">
          <cell r="I1230" t="str">
            <v>G342</v>
          </cell>
          <cell r="J1230" t="str">
            <v>542323199802094221</v>
          </cell>
          <cell r="K1230" t="str">
            <v>女</v>
          </cell>
          <cell r="L1230">
            <v>25</v>
          </cell>
          <cell r="M1230" t="str">
            <v>19980209</v>
          </cell>
          <cell r="N1230" t="str">
            <v>那曲市申扎县巴扎乡卫生院</v>
          </cell>
          <cell r="O1230" t="str">
            <v>全科医学科</v>
          </cell>
          <cell r="P1230" t="str">
            <v>全科医学科</v>
          </cell>
          <cell r="Q1230">
            <v>17784557284</v>
          </cell>
          <cell r="R1230" t="str">
            <v>3</v>
          </cell>
          <cell r="S1230" t="str">
            <v>2023年</v>
          </cell>
        </row>
        <row r="1230">
          <cell r="X1230" t="str">
            <v>住院医师-外院-西藏</v>
          </cell>
        </row>
        <row r="1231">
          <cell r="F1231" t="str">
            <v>733L58</v>
          </cell>
          <cell r="G1231">
            <v>100118</v>
          </cell>
        </row>
        <row r="1231">
          <cell r="I1231" t="str">
            <v>G338</v>
          </cell>
          <cell r="J1231" t="str">
            <v>542329199711130029</v>
          </cell>
          <cell r="K1231" t="str">
            <v>女</v>
          </cell>
          <cell r="L1231">
            <v>26</v>
          </cell>
          <cell r="M1231" t="str">
            <v>19971113</v>
          </cell>
          <cell r="N1231" t="str">
            <v>那曲市申扎县申扎镇卫生院</v>
          </cell>
          <cell r="O1231" t="str">
            <v>全科医学科</v>
          </cell>
          <cell r="P1231" t="str">
            <v>全科医学科</v>
          </cell>
          <cell r="Q1231">
            <v>13228985807</v>
          </cell>
          <cell r="R1231" t="str">
            <v>3</v>
          </cell>
          <cell r="S1231" t="str">
            <v>2023年</v>
          </cell>
        </row>
        <row r="1231">
          <cell r="X1231" t="str">
            <v>住院医师-外院-西藏</v>
          </cell>
        </row>
        <row r="1232">
          <cell r="F1232" t="str">
            <v>733L61</v>
          </cell>
          <cell r="G1232">
            <v>100121</v>
          </cell>
        </row>
        <row r="1232">
          <cell r="I1232" t="str">
            <v>G344</v>
          </cell>
          <cell r="J1232" t="str">
            <v>330327199306030952</v>
          </cell>
          <cell r="K1232" t="str">
            <v>男</v>
          </cell>
          <cell r="L1232">
            <v>30</v>
          </cell>
          <cell r="M1232" t="str">
            <v>19930603</v>
          </cell>
          <cell r="N1232" t="str">
            <v>温州市中西医结合医院</v>
          </cell>
          <cell r="O1232" t="str">
            <v>外科</v>
          </cell>
          <cell r="P1232" t="str">
            <v>外科</v>
          </cell>
          <cell r="Q1232">
            <v>15858384378</v>
          </cell>
          <cell r="R1232" t="str">
            <v>3</v>
          </cell>
          <cell r="S1232" t="str">
            <v>2021年</v>
          </cell>
        </row>
        <row r="1232">
          <cell r="X1232" t="str">
            <v>住院医师-外院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月学员绩效名单"/>
      <sheetName val="负责科室及教秘名单"/>
      <sheetName val="Sheet1"/>
    </sheetNames>
    <sheetDataSet>
      <sheetData sheetId="0">
        <row r="1">
          <cell r="C1" t="str">
            <v>终身码</v>
          </cell>
          <cell r="D1" t="str">
            <v>ID</v>
          </cell>
          <cell r="E1" t="str">
            <v>性别</v>
          </cell>
          <cell r="F1" t="str">
            <v>培训学科（招录版）</v>
          </cell>
          <cell r="G1" t="str">
            <v>学员电话号码</v>
          </cell>
          <cell r="H1" t="str">
            <v>培训年限</v>
          </cell>
          <cell r="I1" t="str">
            <v>进院年份</v>
          </cell>
          <cell r="J1" t="str">
            <v>属性</v>
          </cell>
        </row>
        <row r="2">
          <cell r="C2" t="str">
            <v>727L56</v>
          </cell>
          <cell r="D2">
            <v>15024</v>
          </cell>
          <cell r="E2" t="str">
            <v>女</v>
          </cell>
          <cell r="F2" t="str">
            <v>儿科</v>
          </cell>
          <cell r="G2">
            <v>15888767808</v>
          </cell>
          <cell r="H2">
            <v>3</v>
          </cell>
          <cell r="I2" t="str">
            <v>2021年</v>
          </cell>
          <cell r="J2" t="str">
            <v>住院医师-外院</v>
          </cell>
        </row>
        <row r="3">
          <cell r="C3">
            <v>121019</v>
          </cell>
          <cell r="D3">
            <v>14683</v>
          </cell>
          <cell r="E3" t="str">
            <v>女</v>
          </cell>
          <cell r="F3" t="str">
            <v>全科医学科</v>
          </cell>
          <cell r="G3">
            <v>19858730300</v>
          </cell>
          <cell r="H3">
            <v>3</v>
          </cell>
          <cell r="I3" t="str">
            <v>2021年</v>
          </cell>
          <cell r="J3" t="str">
            <v>住院医师-本院</v>
          </cell>
        </row>
        <row r="4">
          <cell r="C4" t="str">
            <v>728L04</v>
          </cell>
          <cell r="D4">
            <v>15071</v>
          </cell>
          <cell r="E4" t="str">
            <v>男</v>
          </cell>
          <cell r="F4" t="str">
            <v>全科医学科</v>
          </cell>
          <cell r="G4" t="str">
            <v>18668169850</v>
          </cell>
          <cell r="H4">
            <v>3</v>
          </cell>
          <cell r="I4" t="str">
            <v>2021年</v>
          </cell>
          <cell r="J4" t="str">
            <v>住院医师-外院</v>
          </cell>
        </row>
        <row r="5">
          <cell r="C5" t="str">
            <v>727L94</v>
          </cell>
          <cell r="D5">
            <v>15062</v>
          </cell>
          <cell r="E5" t="str">
            <v>男</v>
          </cell>
          <cell r="F5" t="str">
            <v>全科医学科</v>
          </cell>
          <cell r="G5" t="str">
            <v>18889405465</v>
          </cell>
          <cell r="H5">
            <v>3</v>
          </cell>
          <cell r="I5" t="str">
            <v>2021年</v>
          </cell>
          <cell r="J5" t="str">
            <v>住院医师-外院</v>
          </cell>
        </row>
        <row r="6">
          <cell r="C6">
            <v>622016</v>
          </cell>
          <cell r="D6">
            <v>12720</v>
          </cell>
          <cell r="E6" t="str">
            <v>女</v>
          </cell>
          <cell r="F6" t="str">
            <v>放射科</v>
          </cell>
          <cell r="G6" t="str">
            <v>15067791657</v>
          </cell>
          <cell r="H6">
            <v>1</v>
          </cell>
          <cell r="I6" t="str">
            <v>2022年</v>
          </cell>
          <cell r="J6" t="str">
            <v>住院医师-本院</v>
          </cell>
        </row>
        <row r="7">
          <cell r="C7" t="str">
            <v>7AM482</v>
          </cell>
          <cell r="D7">
            <v>-15092</v>
          </cell>
          <cell r="E7" t="str">
            <v>女</v>
          </cell>
          <cell r="F7" t="str">
            <v>精神科</v>
          </cell>
          <cell r="G7">
            <v>15888719812</v>
          </cell>
          <cell r="H7">
            <v>3</v>
          </cell>
          <cell r="I7" t="str">
            <v>2021年</v>
          </cell>
          <cell r="J7" t="str">
            <v>规培研究生</v>
          </cell>
        </row>
        <row r="8">
          <cell r="C8" t="str">
            <v>7AM485</v>
          </cell>
          <cell r="D8">
            <v>-15095</v>
          </cell>
          <cell r="E8" t="str">
            <v>女</v>
          </cell>
          <cell r="F8" t="str">
            <v>精神科</v>
          </cell>
          <cell r="G8">
            <v>13587460766</v>
          </cell>
          <cell r="H8">
            <v>3</v>
          </cell>
          <cell r="I8" t="str">
            <v>2021年</v>
          </cell>
          <cell r="J8" t="str">
            <v>规培研究生</v>
          </cell>
        </row>
        <row r="9">
          <cell r="C9" t="str">
            <v>7AO449</v>
          </cell>
          <cell r="D9">
            <v>-16745</v>
          </cell>
          <cell r="E9" t="str">
            <v>男</v>
          </cell>
          <cell r="F9" t="str">
            <v>精神科</v>
          </cell>
          <cell r="G9">
            <v>15504590520</v>
          </cell>
          <cell r="H9">
            <v>3</v>
          </cell>
          <cell r="I9" t="str">
            <v>2022年</v>
          </cell>
          <cell r="J9" t="str">
            <v>规培研究生</v>
          </cell>
        </row>
        <row r="10">
          <cell r="C10" t="str">
            <v>7AO446</v>
          </cell>
          <cell r="D10">
            <v>-16742</v>
          </cell>
          <cell r="E10" t="str">
            <v>女</v>
          </cell>
          <cell r="F10" t="str">
            <v>精神科</v>
          </cell>
          <cell r="G10">
            <v>18758135540</v>
          </cell>
          <cell r="H10">
            <v>3</v>
          </cell>
          <cell r="I10" t="str">
            <v>2022年</v>
          </cell>
          <cell r="J10" t="str">
            <v>规培研究生</v>
          </cell>
        </row>
        <row r="11">
          <cell r="C11" t="str">
            <v>7AM328</v>
          </cell>
          <cell r="D11">
            <v>-14983</v>
          </cell>
          <cell r="E11" t="str">
            <v>女</v>
          </cell>
          <cell r="F11" t="str">
            <v>放射肿瘤科</v>
          </cell>
          <cell r="G11" t="str">
            <v>18815013675</v>
          </cell>
          <cell r="H11">
            <v>3</v>
          </cell>
          <cell r="I11" t="str">
            <v>2021年</v>
          </cell>
          <cell r="J11" t="str">
            <v>规培研究生</v>
          </cell>
        </row>
        <row r="12">
          <cell r="C12">
            <v>621008</v>
          </cell>
          <cell r="D12">
            <v>14953</v>
          </cell>
          <cell r="E12" t="str">
            <v>男</v>
          </cell>
          <cell r="F12" t="str">
            <v>内科</v>
          </cell>
          <cell r="G12">
            <v>18868818241</v>
          </cell>
          <cell r="H12">
            <v>3</v>
          </cell>
          <cell r="I12" t="str">
            <v>2021年</v>
          </cell>
          <cell r="J12" t="str">
            <v>住院医师-本院</v>
          </cell>
        </row>
        <row r="13">
          <cell r="C13">
            <v>622017</v>
          </cell>
          <cell r="D13">
            <v>15271</v>
          </cell>
          <cell r="E13" t="str">
            <v>女</v>
          </cell>
          <cell r="F13" t="str">
            <v>内科</v>
          </cell>
          <cell r="G13" t="str">
            <v>18319248502</v>
          </cell>
          <cell r="H13">
            <v>3</v>
          </cell>
          <cell r="I13" t="str">
            <v>2022年</v>
          </cell>
          <cell r="J13" t="str">
            <v>住院医师-本院</v>
          </cell>
        </row>
        <row r="14">
          <cell r="C14" t="str">
            <v>7AO246</v>
          </cell>
          <cell r="D14">
            <v>-17436</v>
          </cell>
          <cell r="E14" t="str">
            <v>男</v>
          </cell>
          <cell r="F14" t="str">
            <v>内科</v>
          </cell>
          <cell r="G14">
            <v>18855041321</v>
          </cell>
          <cell r="H14">
            <v>3</v>
          </cell>
          <cell r="I14" t="str">
            <v>2022年</v>
          </cell>
          <cell r="J14" t="str">
            <v>规培研究生</v>
          </cell>
        </row>
        <row r="15">
          <cell r="C15" t="str">
            <v>7AO247</v>
          </cell>
          <cell r="D15">
            <v>-17437</v>
          </cell>
          <cell r="E15" t="str">
            <v>男</v>
          </cell>
          <cell r="F15" t="str">
            <v>内科</v>
          </cell>
          <cell r="G15">
            <v>13454549255</v>
          </cell>
          <cell r="H15">
            <v>3</v>
          </cell>
          <cell r="I15" t="str">
            <v>2022年</v>
          </cell>
          <cell r="J15" t="str">
            <v>规培研究生</v>
          </cell>
        </row>
        <row r="16">
          <cell r="C16" t="str">
            <v>7AO249</v>
          </cell>
          <cell r="D16">
            <v>-17439</v>
          </cell>
          <cell r="E16" t="str">
            <v>男</v>
          </cell>
          <cell r="F16" t="str">
            <v>内科</v>
          </cell>
          <cell r="G16">
            <v>18268341930</v>
          </cell>
          <cell r="H16">
            <v>3</v>
          </cell>
          <cell r="I16" t="str">
            <v>2022年</v>
          </cell>
          <cell r="J16" t="str">
            <v>规培研究生</v>
          </cell>
        </row>
        <row r="17">
          <cell r="C17">
            <v>623017</v>
          </cell>
          <cell r="D17">
            <v>15750</v>
          </cell>
          <cell r="E17" t="str">
            <v>女</v>
          </cell>
          <cell r="F17" t="str">
            <v>内科</v>
          </cell>
          <cell r="G17">
            <v>18267853657</v>
          </cell>
          <cell r="H17">
            <v>3</v>
          </cell>
          <cell r="I17" t="str">
            <v>2023年</v>
          </cell>
          <cell r="J17" t="str">
            <v>住院医师-本院</v>
          </cell>
        </row>
        <row r="18">
          <cell r="C18" t="str">
            <v>7AM327</v>
          </cell>
          <cell r="D18">
            <v>-14982</v>
          </cell>
          <cell r="E18" t="str">
            <v>女</v>
          </cell>
          <cell r="F18" t="str">
            <v>放射肿瘤科</v>
          </cell>
          <cell r="G18" t="str">
            <v>15888717696</v>
          </cell>
          <cell r="H18">
            <v>3</v>
          </cell>
          <cell r="I18" t="str">
            <v>2021年</v>
          </cell>
          <cell r="J18" t="str">
            <v>规培研究生</v>
          </cell>
        </row>
        <row r="19">
          <cell r="C19" t="str">
            <v>7AM332</v>
          </cell>
          <cell r="D19">
            <v>-14987</v>
          </cell>
          <cell r="E19" t="str">
            <v>女</v>
          </cell>
          <cell r="F19" t="str">
            <v>放射肿瘤科</v>
          </cell>
          <cell r="G19" t="str">
            <v>15268838690</v>
          </cell>
          <cell r="H19">
            <v>3</v>
          </cell>
          <cell r="I19" t="str">
            <v>2021年</v>
          </cell>
          <cell r="J19" t="str">
            <v>规培研究生</v>
          </cell>
        </row>
        <row r="20">
          <cell r="C20" t="str">
            <v>7AO380</v>
          </cell>
          <cell r="D20">
            <v>-17569</v>
          </cell>
          <cell r="E20" t="str">
            <v>女</v>
          </cell>
          <cell r="F20" t="str">
            <v>放射肿瘤科</v>
          </cell>
          <cell r="G20">
            <v>17816614599</v>
          </cell>
          <cell r="H20">
            <v>3</v>
          </cell>
          <cell r="I20" t="str">
            <v>2022年</v>
          </cell>
          <cell r="J20" t="str">
            <v>规培研究生</v>
          </cell>
        </row>
        <row r="21">
          <cell r="C21" t="str">
            <v>7AO384</v>
          </cell>
          <cell r="D21">
            <v>-17573</v>
          </cell>
          <cell r="E21" t="str">
            <v>女</v>
          </cell>
          <cell r="F21" t="str">
            <v>放射肿瘤科</v>
          </cell>
          <cell r="G21">
            <v>18888928375</v>
          </cell>
          <cell r="H21">
            <v>3</v>
          </cell>
          <cell r="I21" t="str">
            <v>2022年</v>
          </cell>
          <cell r="J21" t="str">
            <v>规培研究生</v>
          </cell>
        </row>
        <row r="22">
          <cell r="C22">
            <v>623018</v>
          </cell>
          <cell r="D22">
            <v>15751</v>
          </cell>
          <cell r="E22" t="str">
            <v>女</v>
          </cell>
          <cell r="F22" t="str">
            <v>放射肿瘤科</v>
          </cell>
          <cell r="G22">
            <v>18817583103</v>
          </cell>
          <cell r="H22">
            <v>3</v>
          </cell>
          <cell r="I22" t="str">
            <v>2023年</v>
          </cell>
          <cell r="J22" t="str">
            <v>住院医师-本院</v>
          </cell>
        </row>
        <row r="23">
          <cell r="C23">
            <v>623019</v>
          </cell>
          <cell r="D23">
            <v>15752</v>
          </cell>
          <cell r="E23" t="str">
            <v>男</v>
          </cell>
          <cell r="F23" t="str">
            <v>放射肿瘤科</v>
          </cell>
          <cell r="G23">
            <v>19941137680</v>
          </cell>
          <cell r="H23">
            <v>3</v>
          </cell>
          <cell r="I23" t="str">
            <v>2023年</v>
          </cell>
          <cell r="J23" t="str">
            <v>住院医师-本院</v>
          </cell>
        </row>
        <row r="24">
          <cell r="C24">
            <v>121006</v>
          </cell>
          <cell r="D24">
            <v>14672</v>
          </cell>
          <cell r="E24" t="str">
            <v>女</v>
          </cell>
          <cell r="F24" t="str">
            <v>内科</v>
          </cell>
          <cell r="G24">
            <v>15267758687</v>
          </cell>
          <cell r="H24">
            <v>3</v>
          </cell>
          <cell r="I24" t="str">
            <v>2021年</v>
          </cell>
          <cell r="J24" t="str">
            <v>住院医师-本院</v>
          </cell>
        </row>
        <row r="25">
          <cell r="C25" t="str">
            <v>728L01</v>
          </cell>
          <cell r="D25">
            <v>15068</v>
          </cell>
          <cell r="E25" t="str">
            <v>女</v>
          </cell>
          <cell r="F25" t="str">
            <v>全科医学科</v>
          </cell>
          <cell r="G25" t="str">
            <v>15168759358</v>
          </cell>
          <cell r="H25">
            <v>3</v>
          </cell>
          <cell r="I25" t="str">
            <v>2021年</v>
          </cell>
          <cell r="J25" t="str">
            <v>住院医师-外院</v>
          </cell>
        </row>
        <row r="26">
          <cell r="C26">
            <v>622020</v>
          </cell>
          <cell r="D26">
            <v>15274</v>
          </cell>
          <cell r="E26" t="str">
            <v>女</v>
          </cell>
          <cell r="F26" t="str">
            <v>内科</v>
          </cell>
          <cell r="G26" t="str">
            <v>18368716811</v>
          </cell>
          <cell r="H26" t="str">
            <v>2？</v>
          </cell>
          <cell r="I26" t="str">
            <v>2022年</v>
          </cell>
          <cell r="J26" t="str">
            <v>住院医师-本院</v>
          </cell>
        </row>
        <row r="27">
          <cell r="C27" t="str">
            <v>729L87</v>
          </cell>
          <cell r="D27">
            <v>15411</v>
          </cell>
          <cell r="E27" t="str">
            <v>女</v>
          </cell>
          <cell r="F27" t="str">
            <v>内科</v>
          </cell>
          <cell r="G27" t="str">
            <v>15958168412</v>
          </cell>
          <cell r="H27">
            <v>3</v>
          </cell>
          <cell r="I27" t="str">
            <v>2022年</v>
          </cell>
          <cell r="J27" t="str">
            <v>住院医师-外院</v>
          </cell>
        </row>
        <row r="28">
          <cell r="C28" t="str">
            <v>729L98</v>
          </cell>
          <cell r="D28">
            <v>15422</v>
          </cell>
          <cell r="E28" t="str">
            <v>女</v>
          </cell>
          <cell r="F28" t="str">
            <v>内科</v>
          </cell>
          <cell r="G28" t="str">
            <v>13106199668</v>
          </cell>
          <cell r="H28">
            <v>3</v>
          </cell>
          <cell r="I28" t="str">
            <v>2022年</v>
          </cell>
          <cell r="J28" t="str">
            <v>住院医师-外院</v>
          </cell>
        </row>
        <row r="29">
          <cell r="C29">
            <v>623004</v>
          </cell>
          <cell r="D29">
            <v>14971</v>
          </cell>
          <cell r="E29" t="str">
            <v>男</v>
          </cell>
          <cell r="F29" t="str">
            <v>内科</v>
          </cell>
          <cell r="G29" t="str">
            <v>19802110142</v>
          </cell>
          <cell r="H29">
            <v>3</v>
          </cell>
          <cell r="I29" t="str">
            <v>2022年</v>
          </cell>
          <cell r="J29" t="str">
            <v>住院医师-本院</v>
          </cell>
        </row>
        <row r="30">
          <cell r="C30" t="str">
            <v>730L80</v>
          </cell>
          <cell r="D30">
            <v>15505</v>
          </cell>
          <cell r="E30" t="str">
            <v>男</v>
          </cell>
          <cell r="F30" t="str">
            <v>全科医学科</v>
          </cell>
          <cell r="G30" t="str">
            <v>13732029035</v>
          </cell>
          <cell r="H30">
            <v>3</v>
          </cell>
          <cell r="I30" t="str">
            <v>2022年</v>
          </cell>
          <cell r="J30" t="str">
            <v>住院医师-外院</v>
          </cell>
        </row>
        <row r="31">
          <cell r="C31" t="str">
            <v>732L24</v>
          </cell>
          <cell r="D31">
            <v>15616</v>
          </cell>
          <cell r="E31" t="str">
            <v>女</v>
          </cell>
          <cell r="F31" t="str">
            <v>全科医学科</v>
          </cell>
          <cell r="G31">
            <v>18689011910</v>
          </cell>
          <cell r="H31">
            <v>3</v>
          </cell>
          <cell r="I31" t="str">
            <v>2022年</v>
          </cell>
          <cell r="J31" t="str">
            <v>住院医师-外院-西藏</v>
          </cell>
        </row>
        <row r="32">
          <cell r="C32" t="str">
            <v>732L26</v>
          </cell>
          <cell r="D32">
            <v>15618</v>
          </cell>
          <cell r="E32" t="str">
            <v>男</v>
          </cell>
          <cell r="F32" t="str">
            <v>全科医学科</v>
          </cell>
          <cell r="G32">
            <v>18042688581</v>
          </cell>
          <cell r="H32">
            <v>3</v>
          </cell>
          <cell r="I32" t="str">
            <v>2022年</v>
          </cell>
          <cell r="J32" t="str">
            <v>住院医师-外院-西藏</v>
          </cell>
        </row>
        <row r="33">
          <cell r="C33" t="str">
            <v>7AM169</v>
          </cell>
          <cell r="D33">
            <v>-14824</v>
          </cell>
          <cell r="E33" t="str">
            <v>女</v>
          </cell>
          <cell r="F33" t="str">
            <v>内科</v>
          </cell>
          <cell r="G33" t="str">
            <v>15858809576</v>
          </cell>
          <cell r="H33">
            <v>3</v>
          </cell>
          <cell r="I33" t="str">
            <v>2021年</v>
          </cell>
          <cell r="J33" t="str">
            <v>规培研究生</v>
          </cell>
        </row>
        <row r="34">
          <cell r="C34" t="str">
            <v>7AO282</v>
          </cell>
          <cell r="D34">
            <v>-17472</v>
          </cell>
          <cell r="E34" t="str">
            <v>男</v>
          </cell>
          <cell r="F34" t="str">
            <v>急诊科</v>
          </cell>
          <cell r="G34">
            <v>18979345851</v>
          </cell>
          <cell r="H34">
            <v>3</v>
          </cell>
          <cell r="I34" t="str">
            <v>2022年</v>
          </cell>
          <cell r="J34" t="str">
            <v>规培研究生</v>
          </cell>
        </row>
        <row r="35">
          <cell r="C35" t="str">
            <v>7AO283</v>
          </cell>
          <cell r="D35">
            <v>-17473</v>
          </cell>
          <cell r="E35" t="str">
            <v>男</v>
          </cell>
          <cell r="F35" t="str">
            <v>急诊科</v>
          </cell>
          <cell r="G35">
            <v>15868097577</v>
          </cell>
          <cell r="H35">
            <v>3</v>
          </cell>
          <cell r="I35" t="str">
            <v>2022年</v>
          </cell>
          <cell r="J35" t="str">
            <v>规培研究生</v>
          </cell>
        </row>
        <row r="36">
          <cell r="C36" t="str">
            <v>7AO218</v>
          </cell>
          <cell r="D36">
            <v>-17408</v>
          </cell>
          <cell r="E36" t="str">
            <v>女</v>
          </cell>
          <cell r="F36" t="str">
            <v>内科</v>
          </cell>
          <cell r="G36">
            <v>13819701330</v>
          </cell>
          <cell r="H36">
            <v>3</v>
          </cell>
          <cell r="I36" t="str">
            <v>2022年</v>
          </cell>
          <cell r="J36" t="str">
            <v>规培研究生</v>
          </cell>
        </row>
        <row r="37">
          <cell r="C37" t="str">
            <v>7AO219</v>
          </cell>
          <cell r="D37">
            <v>-17409</v>
          </cell>
          <cell r="E37" t="str">
            <v>女</v>
          </cell>
          <cell r="F37" t="str">
            <v>内科</v>
          </cell>
          <cell r="G37">
            <v>15867751963</v>
          </cell>
          <cell r="H37">
            <v>3</v>
          </cell>
          <cell r="I37" t="str">
            <v>2022年</v>
          </cell>
          <cell r="J37" t="str">
            <v>规培研究生</v>
          </cell>
        </row>
        <row r="38">
          <cell r="C38" t="str">
            <v>7AO220</v>
          </cell>
          <cell r="D38">
            <v>-17410</v>
          </cell>
          <cell r="E38" t="str">
            <v>女</v>
          </cell>
          <cell r="F38" t="str">
            <v>内科</v>
          </cell>
          <cell r="G38">
            <v>13677028420</v>
          </cell>
          <cell r="H38">
            <v>3</v>
          </cell>
          <cell r="I38" t="str">
            <v>2022年</v>
          </cell>
          <cell r="J38" t="str">
            <v>规培研究生</v>
          </cell>
        </row>
        <row r="39">
          <cell r="C39" t="str">
            <v>7AO237</v>
          </cell>
          <cell r="D39">
            <v>-17427</v>
          </cell>
          <cell r="E39" t="str">
            <v>男</v>
          </cell>
          <cell r="F39" t="str">
            <v>内科</v>
          </cell>
          <cell r="G39">
            <v>15869639178</v>
          </cell>
          <cell r="H39">
            <v>3</v>
          </cell>
          <cell r="I39" t="str">
            <v>2022年</v>
          </cell>
          <cell r="J39" t="str">
            <v>规培研究生</v>
          </cell>
        </row>
        <row r="40">
          <cell r="C40" t="str">
            <v>7AO239</v>
          </cell>
          <cell r="D40">
            <v>-17429</v>
          </cell>
          <cell r="E40" t="str">
            <v>女</v>
          </cell>
          <cell r="F40" t="str">
            <v>内科</v>
          </cell>
          <cell r="G40">
            <v>18791057017</v>
          </cell>
          <cell r="H40">
            <v>3</v>
          </cell>
          <cell r="I40" t="str">
            <v>2022年</v>
          </cell>
          <cell r="J40" t="str">
            <v>规培研究生</v>
          </cell>
        </row>
        <row r="41">
          <cell r="C41" t="str">
            <v>7AO240</v>
          </cell>
          <cell r="D41">
            <v>-17430</v>
          </cell>
          <cell r="E41" t="str">
            <v>男</v>
          </cell>
          <cell r="F41" t="str">
            <v>内科</v>
          </cell>
          <cell r="G41">
            <v>15168511181</v>
          </cell>
          <cell r="H41">
            <v>3</v>
          </cell>
          <cell r="I41" t="str">
            <v>2022年</v>
          </cell>
          <cell r="J41" t="str">
            <v>规培研究生</v>
          </cell>
        </row>
        <row r="42">
          <cell r="C42" t="str">
            <v>7AO251</v>
          </cell>
          <cell r="D42">
            <v>-17441</v>
          </cell>
          <cell r="E42" t="str">
            <v>男</v>
          </cell>
          <cell r="F42" t="str">
            <v>内科</v>
          </cell>
          <cell r="G42">
            <v>17336223275</v>
          </cell>
          <cell r="H42">
            <v>3</v>
          </cell>
          <cell r="I42" t="str">
            <v>2022年</v>
          </cell>
          <cell r="J42" t="str">
            <v>规培研究生</v>
          </cell>
        </row>
        <row r="43">
          <cell r="C43" t="str">
            <v>7AO263</v>
          </cell>
          <cell r="D43">
            <v>-17453</v>
          </cell>
          <cell r="E43" t="str">
            <v>女</v>
          </cell>
          <cell r="F43" t="str">
            <v>内科</v>
          </cell>
          <cell r="G43">
            <v>13515850706</v>
          </cell>
          <cell r="H43">
            <v>3</v>
          </cell>
          <cell r="I43" t="str">
            <v>2022年</v>
          </cell>
          <cell r="J43" t="str">
            <v>规培研究生</v>
          </cell>
        </row>
        <row r="44">
          <cell r="C44" t="str">
            <v>7AO379</v>
          </cell>
          <cell r="D44">
            <v>-17568</v>
          </cell>
          <cell r="E44" t="str">
            <v>女</v>
          </cell>
          <cell r="F44" t="str">
            <v>内科</v>
          </cell>
          <cell r="G44">
            <v>13806594436</v>
          </cell>
          <cell r="H44">
            <v>3</v>
          </cell>
          <cell r="I44" t="str">
            <v>2022年</v>
          </cell>
          <cell r="J44" t="str">
            <v>规培研究生</v>
          </cell>
        </row>
        <row r="45">
          <cell r="C45" t="str">
            <v>7AO381</v>
          </cell>
          <cell r="D45">
            <v>-17570</v>
          </cell>
          <cell r="E45" t="str">
            <v>女</v>
          </cell>
          <cell r="F45" t="str">
            <v>内科</v>
          </cell>
          <cell r="G45">
            <v>18890018031</v>
          </cell>
          <cell r="H45">
            <v>3</v>
          </cell>
          <cell r="I45" t="str">
            <v>2022年</v>
          </cell>
          <cell r="J45" t="str">
            <v>规培研究生</v>
          </cell>
        </row>
        <row r="46">
          <cell r="C46" t="str">
            <v>7AO276</v>
          </cell>
          <cell r="D46">
            <v>-17466</v>
          </cell>
          <cell r="E46" t="str">
            <v>女</v>
          </cell>
          <cell r="F46" t="str">
            <v>神经内科</v>
          </cell>
          <cell r="G46">
            <v>17537200025</v>
          </cell>
          <cell r="H46">
            <v>3</v>
          </cell>
          <cell r="I46" t="str">
            <v>2022年</v>
          </cell>
          <cell r="J46" t="str">
            <v>规培研究生</v>
          </cell>
        </row>
        <row r="47">
          <cell r="C47" t="str">
            <v>7AO454</v>
          </cell>
          <cell r="D47">
            <v>-17651</v>
          </cell>
          <cell r="E47" t="str">
            <v>女</v>
          </cell>
          <cell r="F47" t="str">
            <v>神经内科</v>
          </cell>
          <cell r="G47">
            <v>15990174006</v>
          </cell>
          <cell r="H47">
            <v>3</v>
          </cell>
          <cell r="I47" t="str">
            <v>2022年</v>
          </cell>
          <cell r="J47" t="str">
            <v>规培研究生</v>
          </cell>
        </row>
        <row r="48">
          <cell r="C48">
            <v>123001</v>
          </cell>
          <cell r="D48">
            <v>15629</v>
          </cell>
          <cell r="E48" t="str">
            <v>女</v>
          </cell>
          <cell r="F48" t="str">
            <v>重症医学科</v>
          </cell>
          <cell r="G48">
            <v>15968716013</v>
          </cell>
          <cell r="H48">
            <v>3</v>
          </cell>
          <cell r="I48" t="str">
            <v>2023年</v>
          </cell>
          <cell r="J48" t="str">
            <v>住院医师-本院</v>
          </cell>
        </row>
        <row r="49">
          <cell r="C49" t="str">
            <v>732L43</v>
          </cell>
          <cell r="D49">
            <v>15843</v>
          </cell>
          <cell r="E49" t="str">
            <v>男</v>
          </cell>
          <cell r="F49" t="str">
            <v>放射科</v>
          </cell>
          <cell r="G49" t="str">
            <v>19519606843</v>
          </cell>
          <cell r="H49" t="str">
            <v>3</v>
          </cell>
          <cell r="I49" t="str">
            <v>2023年</v>
          </cell>
          <cell r="J49" t="str">
            <v>住院医师-外院</v>
          </cell>
        </row>
        <row r="50">
          <cell r="C50" t="str">
            <v>732L95</v>
          </cell>
          <cell r="D50">
            <v>15895</v>
          </cell>
          <cell r="E50" t="str">
            <v>男</v>
          </cell>
          <cell r="F50" t="str">
            <v>内科</v>
          </cell>
          <cell r="G50" t="str">
            <v>18969755769</v>
          </cell>
          <cell r="H50" t="str">
            <v>3</v>
          </cell>
          <cell r="I50" t="str">
            <v>2023年</v>
          </cell>
          <cell r="J50" t="str">
            <v>住院医师-外院</v>
          </cell>
        </row>
        <row r="51">
          <cell r="C51" t="str">
            <v>732L51</v>
          </cell>
          <cell r="D51">
            <v>15851</v>
          </cell>
          <cell r="E51" t="str">
            <v>女</v>
          </cell>
          <cell r="F51" t="str">
            <v>全科医学科</v>
          </cell>
          <cell r="G51" t="str">
            <v>15070454722</v>
          </cell>
          <cell r="H51" t="str">
            <v>3</v>
          </cell>
          <cell r="I51" t="str">
            <v>2023年</v>
          </cell>
          <cell r="J51" t="str">
            <v>住院医师-外院</v>
          </cell>
        </row>
        <row r="52">
          <cell r="C52" t="str">
            <v>732L79</v>
          </cell>
          <cell r="D52">
            <v>15879</v>
          </cell>
          <cell r="E52" t="str">
            <v>女</v>
          </cell>
          <cell r="F52" t="str">
            <v>全科医学科</v>
          </cell>
          <cell r="G52" t="str">
            <v>13695801032</v>
          </cell>
          <cell r="H52" t="str">
            <v>3</v>
          </cell>
          <cell r="I52" t="str">
            <v>2023年</v>
          </cell>
          <cell r="J52" t="str">
            <v>住院医师-外院</v>
          </cell>
        </row>
        <row r="53">
          <cell r="C53" t="str">
            <v>733L42</v>
          </cell>
          <cell r="D53">
            <v>15944</v>
          </cell>
          <cell r="E53" t="str">
            <v>女</v>
          </cell>
          <cell r="F53" t="str">
            <v>全科医学科</v>
          </cell>
          <cell r="G53" t="str">
            <v>18358737613</v>
          </cell>
          <cell r="H53" t="str">
            <v>3</v>
          </cell>
          <cell r="I53" t="str">
            <v>2023年</v>
          </cell>
          <cell r="J53" t="str">
            <v>住院医师-社会人</v>
          </cell>
        </row>
        <row r="54">
          <cell r="C54" t="str">
            <v>733L18</v>
          </cell>
          <cell r="D54">
            <v>15920</v>
          </cell>
          <cell r="E54" t="str">
            <v>女</v>
          </cell>
          <cell r="F54" t="str">
            <v>重症医学科</v>
          </cell>
          <cell r="G54" t="str">
            <v>17858921052</v>
          </cell>
          <cell r="H54" t="str">
            <v>3</v>
          </cell>
          <cell r="I54" t="str">
            <v>2023年</v>
          </cell>
          <cell r="J54" t="str">
            <v>住院医师-外院</v>
          </cell>
        </row>
        <row r="55">
          <cell r="C55" t="str">
            <v>733L49</v>
          </cell>
          <cell r="D55">
            <v>100106</v>
          </cell>
          <cell r="E55" t="str">
            <v>女</v>
          </cell>
          <cell r="F55" t="str">
            <v>全科医学科</v>
          </cell>
          <cell r="G55" t="str">
            <v>17798566396</v>
          </cell>
          <cell r="H55" t="str">
            <v>3</v>
          </cell>
          <cell r="I55" t="str">
            <v>2023年</v>
          </cell>
          <cell r="J55" t="str">
            <v>住院医师-外院</v>
          </cell>
        </row>
        <row r="56">
          <cell r="C56" t="str">
            <v>733L50</v>
          </cell>
          <cell r="D56">
            <v>100107</v>
          </cell>
          <cell r="E56" t="str">
            <v>女</v>
          </cell>
          <cell r="F56" t="str">
            <v>全科医学科</v>
          </cell>
          <cell r="G56" t="str">
            <v>15306869333</v>
          </cell>
          <cell r="H56" t="str">
            <v>3</v>
          </cell>
          <cell r="I56" t="str">
            <v>2023年</v>
          </cell>
          <cell r="J56" t="str">
            <v>住院医师-外院</v>
          </cell>
        </row>
        <row r="57">
          <cell r="C57" t="str">
            <v>727L58</v>
          </cell>
          <cell r="D57">
            <v>15026</v>
          </cell>
          <cell r="E57" t="str">
            <v>男</v>
          </cell>
          <cell r="F57" t="str">
            <v>放射科</v>
          </cell>
          <cell r="G57" t="str">
            <v>13587660773</v>
          </cell>
          <cell r="H57">
            <v>3</v>
          </cell>
          <cell r="I57" t="str">
            <v>2021年</v>
          </cell>
          <cell r="J57" t="str">
            <v>住院医师-外院</v>
          </cell>
        </row>
        <row r="58">
          <cell r="C58" t="str">
            <v>729L22</v>
          </cell>
          <cell r="D58">
            <v>15091</v>
          </cell>
          <cell r="E58" t="str">
            <v>女</v>
          </cell>
          <cell r="F58" t="str">
            <v>放射科</v>
          </cell>
          <cell r="G58" t="str">
            <v>18267098282</v>
          </cell>
          <cell r="H58" t="str">
            <v>3</v>
          </cell>
          <cell r="I58" t="str">
            <v>2021年</v>
          </cell>
          <cell r="J58" t="str">
            <v>住院医师-外院</v>
          </cell>
        </row>
        <row r="59">
          <cell r="C59" t="str">
            <v>729L21</v>
          </cell>
          <cell r="D59">
            <v>15086</v>
          </cell>
          <cell r="E59" t="str">
            <v>女</v>
          </cell>
          <cell r="F59" t="str">
            <v>放射科</v>
          </cell>
          <cell r="G59" t="str">
            <v>18358542047</v>
          </cell>
          <cell r="H59" t="str">
            <v>3</v>
          </cell>
          <cell r="I59" t="str">
            <v>2021年</v>
          </cell>
          <cell r="J59" t="str">
            <v>住院医师-外院</v>
          </cell>
        </row>
        <row r="60">
          <cell r="C60" t="str">
            <v>729L74</v>
          </cell>
          <cell r="D60">
            <v>15397</v>
          </cell>
          <cell r="E60" t="str">
            <v>女</v>
          </cell>
          <cell r="F60" t="str">
            <v>放射科</v>
          </cell>
          <cell r="G60" t="str">
            <v>15305887481</v>
          </cell>
          <cell r="H60">
            <v>3</v>
          </cell>
          <cell r="I60" t="str">
            <v>2022年</v>
          </cell>
          <cell r="J60" t="str">
            <v>住院医师-外院</v>
          </cell>
        </row>
        <row r="61">
          <cell r="C61" t="str">
            <v>730L29</v>
          </cell>
          <cell r="D61">
            <v>15452</v>
          </cell>
          <cell r="E61" t="str">
            <v>女</v>
          </cell>
          <cell r="F61" t="str">
            <v>放射科</v>
          </cell>
          <cell r="G61" t="str">
            <v>13586170210</v>
          </cell>
          <cell r="H61">
            <v>3</v>
          </cell>
          <cell r="I61" t="str">
            <v>2022年</v>
          </cell>
          <cell r="J61" t="str">
            <v>住院医师-外院</v>
          </cell>
        </row>
        <row r="62">
          <cell r="C62" t="str">
            <v>729L57</v>
          </cell>
          <cell r="D62">
            <v>15380</v>
          </cell>
          <cell r="E62" t="str">
            <v>女</v>
          </cell>
          <cell r="F62" t="str">
            <v>放射科</v>
          </cell>
          <cell r="G62" t="str">
            <v>13806809107</v>
          </cell>
          <cell r="H62">
            <v>3</v>
          </cell>
          <cell r="I62" t="str">
            <v>2022年</v>
          </cell>
          <cell r="J62" t="str">
            <v>住院医师-外院</v>
          </cell>
        </row>
        <row r="63">
          <cell r="C63" t="str">
            <v>730L02</v>
          </cell>
          <cell r="D63">
            <v>15425</v>
          </cell>
          <cell r="E63" t="str">
            <v>男</v>
          </cell>
          <cell r="F63" t="str">
            <v>放射科</v>
          </cell>
          <cell r="G63" t="str">
            <v>13221856710</v>
          </cell>
          <cell r="H63">
            <v>3</v>
          </cell>
          <cell r="I63" t="str">
            <v>2022年</v>
          </cell>
          <cell r="J63" t="str">
            <v>住院医师-外院</v>
          </cell>
        </row>
        <row r="64">
          <cell r="C64" t="str">
            <v>7AM411</v>
          </cell>
          <cell r="D64">
            <v>-14653</v>
          </cell>
          <cell r="E64" t="str">
            <v>男</v>
          </cell>
          <cell r="F64" t="str">
            <v>骨科</v>
          </cell>
          <cell r="G64" t="str">
            <v>13858873797</v>
          </cell>
          <cell r="H64">
            <v>3</v>
          </cell>
          <cell r="I64" t="str">
            <v>2021年</v>
          </cell>
          <cell r="J64" t="str">
            <v>规培研究生</v>
          </cell>
        </row>
        <row r="65">
          <cell r="C65" t="str">
            <v>7AM164</v>
          </cell>
          <cell r="D65">
            <v>-14819</v>
          </cell>
          <cell r="E65" t="str">
            <v>女</v>
          </cell>
          <cell r="F65" t="str">
            <v>内科</v>
          </cell>
          <cell r="G65">
            <v>15258093806</v>
          </cell>
          <cell r="H65">
            <v>3</v>
          </cell>
          <cell r="I65" t="str">
            <v>2021年</v>
          </cell>
          <cell r="J65" t="str">
            <v>规培研究生</v>
          </cell>
        </row>
        <row r="66">
          <cell r="C66" t="str">
            <v>7AM176</v>
          </cell>
          <cell r="D66">
            <v>-14831</v>
          </cell>
          <cell r="E66" t="str">
            <v>女</v>
          </cell>
          <cell r="F66" t="str">
            <v>内科</v>
          </cell>
          <cell r="G66" t="str">
            <v>15957388332</v>
          </cell>
          <cell r="H66">
            <v>3</v>
          </cell>
          <cell r="I66" t="str">
            <v>2021年</v>
          </cell>
          <cell r="J66" t="str">
            <v>规培研究生</v>
          </cell>
        </row>
        <row r="67">
          <cell r="C67" t="str">
            <v>7AM203</v>
          </cell>
          <cell r="D67">
            <v>-14858</v>
          </cell>
          <cell r="E67" t="str">
            <v>女</v>
          </cell>
          <cell r="F67" t="str">
            <v>内科</v>
          </cell>
          <cell r="G67" t="str">
            <v>13588899203</v>
          </cell>
          <cell r="H67">
            <v>3</v>
          </cell>
          <cell r="I67" t="str">
            <v>2021年</v>
          </cell>
          <cell r="J67" t="str">
            <v>规培研究生</v>
          </cell>
        </row>
        <row r="68">
          <cell r="C68" t="str">
            <v>7AM286</v>
          </cell>
          <cell r="D68">
            <v>-14941</v>
          </cell>
          <cell r="E68" t="str">
            <v>男</v>
          </cell>
          <cell r="F68" t="str">
            <v>骨科</v>
          </cell>
          <cell r="G68">
            <v>15158716636</v>
          </cell>
          <cell r="H68">
            <v>3</v>
          </cell>
          <cell r="I68" t="str">
            <v>2021年</v>
          </cell>
          <cell r="J68" t="str">
            <v>规培研究生</v>
          </cell>
        </row>
        <row r="69">
          <cell r="C69" t="str">
            <v>7AM325</v>
          </cell>
          <cell r="D69">
            <v>-14980</v>
          </cell>
          <cell r="E69" t="str">
            <v>男</v>
          </cell>
          <cell r="F69" t="str">
            <v>放射肿瘤科</v>
          </cell>
          <cell r="G69" t="str">
            <v>15868502718</v>
          </cell>
          <cell r="H69">
            <v>3</v>
          </cell>
          <cell r="I69" t="str">
            <v>2021年</v>
          </cell>
          <cell r="J69" t="str">
            <v>规培研究生</v>
          </cell>
        </row>
        <row r="70">
          <cell r="C70" t="str">
            <v>7AM329</v>
          </cell>
          <cell r="D70">
            <v>-14984</v>
          </cell>
          <cell r="E70" t="str">
            <v>女</v>
          </cell>
          <cell r="F70" t="str">
            <v>放射肿瘤科</v>
          </cell>
          <cell r="G70">
            <v>15968772552</v>
          </cell>
          <cell r="H70">
            <v>3</v>
          </cell>
          <cell r="I70" t="str">
            <v>2021年</v>
          </cell>
          <cell r="J70" t="str">
            <v>规培研究生</v>
          </cell>
        </row>
        <row r="71">
          <cell r="C71" t="str">
            <v>7AM334</v>
          </cell>
          <cell r="D71">
            <v>-14989</v>
          </cell>
          <cell r="E71" t="str">
            <v>男</v>
          </cell>
          <cell r="F71" t="str">
            <v>放射科</v>
          </cell>
          <cell r="G71" t="str">
            <v>15868720069</v>
          </cell>
          <cell r="H71">
            <v>3</v>
          </cell>
          <cell r="I71" t="str">
            <v>2021年</v>
          </cell>
          <cell r="J71" t="str">
            <v>规培研究生</v>
          </cell>
        </row>
        <row r="72">
          <cell r="C72" t="str">
            <v>7AM335</v>
          </cell>
          <cell r="D72">
            <v>-14990</v>
          </cell>
          <cell r="E72" t="str">
            <v>女</v>
          </cell>
          <cell r="F72" t="str">
            <v>放射科</v>
          </cell>
          <cell r="G72" t="str">
            <v>13858851309</v>
          </cell>
          <cell r="H72">
            <v>3</v>
          </cell>
          <cell r="I72" t="str">
            <v>2021年</v>
          </cell>
          <cell r="J72" t="str">
            <v>规培研究生</v>
          </cell>
        </row>
        <row r="73">
          <cell r="C73" t="str">
            <v>7AM336</v>
          </cell>
          <cell r="D73">
            <v>-14991</v>
          </cell>
          <cell r="E73" t="str">
            <v>男</v>
          </cell>
          <cell r="F73" t="str">
            <v>放射科</v>
          </cell>
          <cell r="G73" t="str">
            <v>15868056002</v>
          </cell>
          <cell r="H73">
            <v>3</v>
          </cell>
          <cell r="I73" t="str">
            <v>2021年</v>
          </cell>
          <cell r="J73" t="str">
            <v>规培研究生</v>
          </cell>
        </row>
        <row r="74">
          <cell r="C74" t="str">
            <v>7AM337</v>
          </cell>
          <cell r="D74">
            <v>-14992</v>
          </cell>
          <cell r="E74" t="str">
            <v>男</v>
          </cell>
          <cell r="F74" t="str">
            <v>放射科</v>
          </cell>
          <cell r="G74" t="str">
            <v>15924231289</v>
          </cell>
          <cell r="H74">
            <v>3</v>
          </cell>
          <cell r="I74" t="str">
            <v>2021年</v>
          </cell>
          <cell r="J74" t="str">
            <v>规培研究生</v>
          </cell>
        </row>
        <row r="75">
          <cell r="C75" t="str">
            <v>7AM486</v>
          </cell>
          <cell r="D75">
            <v>-15096</v>
          </cell>
          <cell r="E75" t="str">
            <v>女</v>
          </cell>
          <cell r="F75" t="str">
            <v>核医学科</v>
          </cell>
          <cell r="G75">
            <v>19868579782</v>
          </cell>
          <cell r="H75">
            <v>3</v>
          </cell>
          <cell r="I75" t="str">
            <v>2021年</v>
          </cell>
          <cell r="J75" t="str">
            <v>规培研究生</v>
          </cell>
        </row>
        <row r="76">
          <cell r="C76" t="str">
            <v>7AO018</v>
          </cell>
          <cell r="D76">
            <v>-17209</v>
          </cell>
          <cell r="E76" t="str">
            <v>男</v>
          </cell>
          <cell r="F76" t="str">
            <v>放射科</v>
          </cell>
          <cell r="G76">
            <v>17681746992</v>
          </cell>
          <cell r="H76">
            <v>3</v>
          </cell>
          <cell r="I76" t="str">
            <v>2022年</v>
          </cell>
          <cell r="J76" t="str">
            <v>规培研究生</v>
          </cell>
        </row>
        <row r="77">
          <cell r="C77" t="str">
            <v>7AO386</v>
          </cell>
          <cell r="D77">
            <v>-17575</v>
          </cell>
          <cell r="E77" t="str">
            <v>男</v>
          </cell>
          <cell r="F77" t="str">
            <v>放射科</v>
          </cell>
          <cell r="G77">
            <v>15258087678</v>
          </cell>
          <cell r="H77">
            <v>3</v>
          </cell>
          <cell r="I77" t="str">
            <v>2022年</v>
          </cell>
          <cell r="J77" t="str">
            <v>规培研究生</v>
          </cell>
        </row>
        <row r="78">
          <cell r="C78" t="str">
            <v>7AO387</v>
          </cell>
          <cell r="D78">
            <v>-17576</v>
          </cell>
          <cell r="E78" t="str">
            <v>男</v>
          </cell>
          <cell r="F78" t="str">
            <v>放射科</v>
          </cell>
          <cell r="G78">
            <v>18858750829</v>
          </cell>
          <cell r="H78">
            <v>3</v>
          </cell>
          <cell r="I78" t="str">
            <v>2022年</v>
          </cell>
          <cell r="J78" t="str">
            <v>规培研究生</v>
          </cell>
        </row>
        <row r="79">
          <cell r="C79" t="str">
            <v>7AO388</v>
          </cell>
          <cell r="D79">
            <v>-17577</v>
          </cell>
          <cell r="E79" t="str">
            <v>女</v>
          </cell>
          <cell r="F79" t="str">
            <v>放射科</v>
          </cell>
          <cell r="G79">
            <v>17757776773</v>
          </cell>
          <cell r="H79">
            <v>3</v>
          </cell>
          <cell r="I79" t="str">
            <v>2022年</v>
          </cell>
          <cell r="J79" t="str">
            <v>规培研究生</v>
          </cell>
        </row>
        <row r="80">
          <cell r="C80" t="str">
            <v>7AO390</v>
          </cell>
          <cell r="D80">
            <v>-17579</v>
          </cell>
          <cell r="E80" t="str">
            <v>男</v>
          </cell>
          <cell r="F80" t="str">
            <v>核医学科</v>
          </cell>
          <cell r="G80">
            <v>13600663964</v>
          </cell>
          <cell r="H80">
            <v>3</v>
          </cell>
          <cell r="I80" t="str">
            <v>2022年</v>
          </cell>
          <cell r="J80" t="str">
            <v>规培研究生</v>
          </cell>
        </row>
        <row r="81">
          <cell r="C81" t="str">
            <v>7AO391</v>
          </cell>
          <cell r="D81">
            <v>-17580</v>
          </cell>
          <cell r="E81" t="str">
            <v>女</v>
          </cell>
          <cell r="F81" t="str">
            <v>核医学科</v>
          </cell>
          <cell r="G81">
            <v>15058712952</v>
          </cell>
          <cell r="H81">
            <v>3</v>
          </cell>
          <cell r="I81" t="str">
            <v>2022年</v>
          </cell>
          <cell r="J81" t="str">
            <v>规培研究生</v>
          </cell>
        </row>
        <row r="82">
          <cell r="C82" t="str">
            <v>7AO048</v>
          </cell>
          <cell r="D82">
            <v>-17239</v>
          </cell>
          <cell r="E82" t="str">
            <v>男</v>
          </cell>
          <cell r="F82" t="str">
            <v>内科</v>
          </cell>
          <cell r="G82">
            <v>15906587110</v>
          </cell>
          <cell r="H82">
            <v>3</v>
          </cell>
          <cell r="I82" t="str">
            <v>2022年</v>
          </cell>
          <cell r="J82" t="str">
            <v>规培研究生</v>
          </cell>
        </row>
        <row r="83">
          <cell r="C83">
            <v>623036</v>
          </cell>
          <cell r="D83">
            <v>15768</v>
          </cell>
          <cell r="E83" t="str">
            <v>女</v>
          </cell>
          <cell r="F83" t="str">
            <v>放射科</v>
          </cell>
          <cell r="G83">
            <v>13587673520</v>
          </cell>
          <cell r="H83" t="str">
            <v>1？</v>
          </cell>
          <cell r="I83" t="str">
            <v>2023年</v>
          </cell>
          <cell r="J83" t="str">
            <v>住院医师-本院</v>
          </cell>
        </row>
        <row r="84">
          <cell r="C84">
            <v>623029</v>
          </cell>
          <cell r="D84">
            <v>15761</v>
          </cell>
          <cell r="E84" t="str">
            <v>男</v>
          </cell>
          <cell r="F84" t="str">
            <v>骨科</v>
          </cell>
          <cell r="G84">
            <v>15800591520</v>
          </cell>
          <cell r="H84">
            <v>3</v>
          </cell>
          <cell r="I84" t="str">
            <v>2023年</v>
          </cell>
          <cell r="J84" t="str">
            <v>住院医师-本院</v>
          </cell>
        </row>
        <row r="85">
          <cell r="C85" t="str">
            <v>733L33</v>
          </cell>
          <cell r="D85">
            <v>15935</v>
          </cell>
          <cell r="E85" t="str">
            <v>男</v>
          </cell>
          <cell r="F85" t="str">
            <v>放射科</v>
          </cell>
          <cell r="G85" t="str">
            <v>13732009326</v>
          </cell>
          <cell r="H85" t="str">
            <v>3</v>
          </cell>
          <cell r="I85" t="str">
            <v>2023年</v>
          </cell>
          <cell r="J85" t="str">
            <v>住院医师-外院</v>
          </cell>
        </row>
        <row r="86">
          <cell r="C86" t="str">
            <v>727L79</v>
          </cell>
          <cell r="D86">
            <v>15047</v>
          </cell>
          <cell r="E86" t="str">
            <v>女</v>
          </cell>
          <cell r="F86" t="str">
            <v>麻醉科</v>
          </cell>
          <cell r="G86" t="str">
            <v>17858381921</v>
          </cell>
          <cell r="H86">
            <v>3</v>
          </cell>
          <cell r="I86" t="str">
            <v>2021年</v>
          </cell>
          <cell r="J86" t="str">
            <v>住院医师-外院</v>
          </cell>
        </row>
        <row r="87">
          <cell r="C87" t="str">
            <v>727L76</v>
          </cell>
          <cell r="D87">
            <v>15044</v>
          </cell>
          <cell r="E87" t="str">
            <v>男</v>
          </cell>
          <cell r="F87" t="str">
            <v>麻醉科</v>
          </cell>
          <cell r="G87" t="str">
            <v>18357717130</v>
          </cell>
          <cell r="H87">
            <v>3</v>
          </cell>
          <cell r="I87" t="str">
            <v>2021年</v>
          </cell>
          <cell r="J87" t="str">
            <v>住院医师-外院</v>
          </cell>
        </row>
        <row r="88">
          <cell r="C88" t="str">
            <v>727L80</v>
          </cell>
          <cell r="D88">
            <v>15048</v>
          </cell>
          <cell r="E88" t="str">
            <v>男</v>
          </cell>
          <cell r="F88" t="str">
            <v>麻醉科</v>
          </cell>
          <cell r="G88" t="str">
            <v>18758722706</v>
          </cell>
          <cell r="H88">
            <v>3</v>
          </cell>
          <cell r="I88" t="str">
            <v>2021年</v>
          </cell>
          <cell r="J88" t="str">
            <v>住院医师-外院</v>
          </cell>
        </row>
        <row r="89">
          <cell r="C89" t="str">
            <v>727L75</v>
          </cell>
          <cell r="D89">
            <v>15043</v>
          </cell>
          <cell r="E89" t="str">
            <v>女</v>
          </cell>
          <cell r="F89" t="str">
            <v>麻醉科</v>
          </cell>
          <cell r="G89">
            <v>18267823280</v>
          </cell>
          <cell r="H89">
            <v>3</v>
          </cell>
          <cell r="I89" t="str">
            <v>2021年</v>
          </cell>
          <cell r="J89" t="str">
            <v>住院医师-外院</v>
          </cell>
        </row>
        <row r="90">
          <cell r="C90" t="str">
            <v>729L18</v>
          </cell>
          <cell r="D90">
            <v>15088</v>
          </cell>
          <cell r="E90" t="str">
            <v>男</v>
          </cell>
          <cell r="F90" t="str">
            <v>麻醉科</v>
          </cell>
          <cell r="G90" t="str">
            <v>18379786025</v>
          </cell>
          <cell r="H90" t="str">
            <v>3</v>
          </cell>
          <cell r="I90" t="str">
            <v>2021年</v>
          </cell>
          <cell r="J90" t="str">
            <v>住院医师-外院</v>
          </cell>
        </row>
        <row r="91">
          <cell r="C91" t="str">
            <v>729L96</v>
          </cell>
          <cell r="D91">
            <v>15420</v>
          </cell>
          <cell r="E91" t="str">
            <v>男</v>
          </cell>
          <cell r="F91" t="str">
            <v>麻醉科</v>
          </cell>
          <cell r="G91" t="str">
            <v>15088929908</v>
          </cell>
          <cell r="H91">
            <v>3</v>
          </cell>
          <cell r="I91" t="str">
            <v>2022年</v>
          </cell>
          <cell r="J91" t="str">
            <v>住院医师-外院</v>
          </cell>
        </row>
        <row r="92">
          <cell r="C92" t="str">
            <v>730L44</v>
          </cell>
          <cell r="D92">
            <v>15467</v>
          </cell>
          <cell r="E92" t="str">
            <v>男</v>
          </cell>
          <cell r="F92" t="str">
            <v>麻醉科</v>
          </cell>
          <cell r="G92" t="str">
            <v>17764537177</v>
          </cell>
          <cell r="H92">
            <v>3</v>
          </cell>
          <cell r="I92" t="str">
            <v>2022年</v>
          </cell>
          <cell r="J92" t="str">
            <v>住院医师-外院</v>
          </cell>
        </row>
        <row r="93">
          <cell r="C93" t="str">
            <v>730L70</v>
          </cell>
          <cell r="D93">
            <v>15493</v>
          </cell>
          <cell r="E93" t="str">
            <v>男</v>
          </cell>
          <cell r="F93" t="str">
            <v>麻醉科</v>
          </cell>
          <cell r="G93" t="str">
            <v>15067817332</v>
          </cell>
          <cell r="H93">
            <v>3</v>
          </cell>
          <cell r="I93" t="str">
            <v>2022年</v>
          </cell>
          <cell r="J93" t="str">
            <v>住院医师-外院</v>
          </cell>
        </row>
        <row r="94">
          <cell r="C94" t="str">
            <v>729L76</v>
          </cell>
          <cell r="D94">
            <v>15399</v>
          </cell>
          <cell r="E94" t="str">
            <v>女</v>
          </cell>
          <cell r="F94" t="str">
            <v>麻醉科</v>
          </cell>
          <cell r="G94" t="str">
            <v>13587637023</v>
          </cell>
          <cell r="H94">
            <v>3</v>
          </cell>
          <cell r="I94" t="str">
            <v>2022年</v>
          </cell>
          <cell r="J94" t="str">
            <v>住院医师-外院</v>
          </cell>
        </row>
        <row r="95">
          <cell r="C95" t="str">
            <v>7AM364</v>
          </cell>
          <cell r="D95">
            <v>-14606</v>
          </cell>
          <cell r="E95" t="str">
            <v>男</v>
          </cell>
          <cell r="F95" t="str">
            <v>外科</v>
          </cell>
          <cell r="G95" t="str">
            <v>13858862053</v>
          </cell>
          <cell r="H95">
            <v>3</v>
          </cell>
          <cell r="I95" t="str">
            <v>2021年</v>
          </cell>
          <cell r="J95" t="str">
            <v>规培研究生</v>
          </cell>
        </row>
        <row r="96">
          <cell r="C96" t="str">
            <v>7AM269</v>
          </cell>
          <cell r="D96">
            <v>-14924</v>
          </cell>
          <cell r="E96" t="str">
            <v>男</v>
          </cell>
          <cell r="F96" t="str">
            <v>外科</v>
          </cell>
          <cell r="G96" t="str">
            <v>15336899656</v>
          </cell>
          <cell r="H96">
            <v>3</v>
          </cell>
          <cell r="I96" t="str">
            <v>2021年</v>
          </cell>
          <cell r="J96" t="str">
            <v>规培研究生</v>
          </cell>
        </row>
        <row r="97">
          <cell r="C97" t="str">
            <v>7AM285</v>
          </cell>
          <cell r="D97">
            <v>-14940</v>
          </cell>
          <cell r="E97" t="str">
            <v>男</v>
          </cell>
          <cell r="F97" t="str">
            <v>骨科</v>
          </cell>
          <cell r="G97" t="str">
            <v>15888279398</v>
          </cell>
          <cell r="H97">
            <v>3</v>
          </cell>
          <cell r="I97" t="str">
            <v>2021年</v>
          </cell>
          <cell r="J97" t="str">
            <v>规培研究生</v>
          </cell>
        </row>
        <row r="98">
          <cell r="C98" t="str">
            <v>7AM300</v>
          </cell>
          <cell r="D98">
            <v>-14955</v>
          </cell>
          <cell r="E98" t="str">
            <v>女</v>
          </cell>
          <cell r="F98" t="str">
            <v>麻醉科</v>
          </cell>
          <cell r="G98" t="str">
            <v>15825622518</v>
          </cell>
          <cell r="H98">
            <v>3</v>
          </cell>
          <cell r="I98" t="str">
            <v>2021年</v>
          </cell>
          <cell r="J98" t="str">
            <v>规培研究生</v>
          </cell>
        </row>
        <row r="99">
          <cell r="C99" t="str">
            <v>7AM301</v>
          </cell>
          <cell r="D99">
            <v>-14956</v>
          </cell>
          <cell r="E99" t="str">
            <v>女</v>
          </cell>
          <cell r="F99" t="str">
            <v>麻醉科</v>
          </cell>
          <cell r="G99" t="str">
            <v>15258089958</v>
          </cell>
          <cell r="H99">
            <v>3</v>
          </cell>
          <cell r="I99" t="str">
            <v>2021年</v>
          </cell>
          <cell r="J99" t="str">
            <v>规培研究生</v>
          </cell>
        </row>
        <row r="100">
          <cell r="C100" t="str">
            <v>7AM302</v>
          </cell>
          <cell r="D100">
            <v>-14957</v>
          </cell>
          <cell r="E100" t="str">
            <v>男</v>
          </cell>
          <cell r="F100" t="str">
            <v>麻醉科</v>
          </cell>
          <cell r="G100" t="str">
            <v>15868096958</v>
          </cell>
          <cell r="H100">
            <v>3</v>
          </cell>
          <cell r="I100" t="str">
            <v>2021年</v>
          </cell>
          <cell r="J100" t="str">
            <v>规培研究生</v>
          </cell>
        </row>
        <row r="101">
          <cell r="C101" t="str">
            <v>7AM303</v>
          </cell>
          <cell r="D101">
            <v>-14958</v>
          </cell>
          <cell r="E101" t="str">
            <v>女</v>
          </cell>
          <cell r="F101" t="str">
            <v>麻醉科</v>
          </cell>
          <cell r="G101" t="str">
            <v>13588810740</v>
          </cell>
          <cell r="H101">
            <v>3</v>
          </cell>
          <cell r="I101" t="str">
            <v>2021年</v>
          </cell>
          <cell r="J101" t="str">
            <v>规培研究生</v>
          </cell>
        </row>
        <row r="102">
          <cell r="C102" t="str">
            <v>7AM304</v>
          </cell>
          <cell r="D102">
            <v>-14959</v>
          </cell>
          <cell r="E102" t="str">
            <v>女</v>
          </cell>
          <cell r="F102" t="str">
            <v>麻醉科</v>
          </cell>
          <cell r="G102" t="str">
            <v>15868708123</v>
          </cell>
          <cell r="H102">
            <v>3</v>
          </cell>
          <cell r="I102" t="str">
            <v>2021年</v>
          </cell>
          <cell r="J102" t="str">
            <v>规培研究生</v>
          </cell>
        </row>
        <row r="103">
          <cell r="C103" t="str">
            <v>7AM305</v>
          </cell>
          <cell r="D103">
            <v>-14960</v>
          </cell>
          <cell r="E103" t="str">
            <v>男</v>
          </cell>
          <cell r="F103" t="str">
            <v>麻醉科</v>
          </cell>
          <cell r="G103" t="str">
            <v>15279871301</v>
          </cell>
          <cell r="H103">
            <v>3</v>
          </cell>
          <cell r="I103" t="str">
            <v>2021年</v>
          </cell>
          <cell r="J103" t="str">
            <v>规培研究生</v>
          </cell>
        </row>
        <row r="104">
          <cell r="C104" t="str">
            <v>7AM306</v>
          </cell>
          <cell r="D104">
            <v>-14961</v>
          </cell>
          <cell r="E104" t="str">
            <v>女</v>
          </cell>
          <cell r="F104" t="str">
            <v>麻醉科</v>
          </cell>
          <cell r="G104" t="str">
            <v>15868713188</v>
          </cell>
          <cell r="H104">
            <v>3</v>
          </cell>
          <cell r="I104" t="str">
            <v>2021年</v>
          </cell>
          <cell r="J104" t="str">
            <v>规培研究生</v>
          </cell>
        </row>
        <row r="105">
          <cell r="C105" t="str">
            <v>7AM307</v>
          </cell>
          <cell r="D105">
            <v>-14962</v>
          </cell>
          <cell r="E105" t="str">
            <v>女</v>
          </cell>
          <cell r="F105" t="str">
            <v>麻醉科</v>
          </cell>
          <cell r="G105" t="str">
            <v>15258683330</v>
          </cell>
          <cell r="H105">
            <v>3</v>
          </cell>
          <cell r="I105" t="str">
            <v>2021年</v>
          </cell>
          <cell r="J105" t="str">
            <v>规培研究生</v>
          </cell>
        </row>
        <row r="106">
          <cell r="C106" t="str">
            <v>7AM308</v>
          </cell>
          <cell r="D106">
            <v>-14963</v>
          </cell>
          <cell r="E106" t="str">
            <v>女</v>
          </cell>
          <cell r="F106" t="str">
            <v>麻醉科</v>
          </cell>
          <cell r="G106" t="str">
            <v>18858829588</v>
          </cell>
          <cell r="H106">
            <v>3</v>
          </cell>
          <cell r="I106" t="str">
            <v>2021年</v>
          </cell>
          <cell r="J106" t="str">
            <v>规培研究生</v>
          </cell>
        </row>
        <row r="107">
          <cell r="C107" t="str">
            <v>7AM309</v>
          </cell>
          <cell r="D107">
            <v>-14964</v>
          </cell>
          <cell r="E107" t="str">
            <v>女</v>
          </cell>
          <cell r="F107" t="str">
            <v>麻醉科</v>
          </cell>
          <cell r="G107" t="str">
            <v>15957791538</v>
          </cell>
          <cell r="H107">
            <v>3</v>
          </cell>
          <cell r="I107" t="str">
            <v>2021年</v>
          </cell>
          <cell r="J107" t="str">
            <v>规培研究生</v>
          </cell>
        </row>
        <row r="108">
          <cell r="C108" t="str">
            <v>7AM310</v>
          </cell>
          <cell r="D108">
            <v>-14965</v>
          </cell>
          <cell r="E108" t="str">
            <v>男</v>
          </cell>
          <cell r="F108" t="str">
            <v>麻醉科</v>
          </cell>
          <cell r="G108">
            <v>19518179290</v>
          </cell>
          <cell r="H108">
            <v>3</v>
          </cell>
          <cell r="I108" t="str">
            <v>2021年</v>
          </cell>
          <cell r="J108" t="str">
            <v>规培研究生</v>
          </cell>
        </row>
        <row r="109">
          <cell r="C109" t="str">
            <v>7AM311</v>
          </cell>
          <cell r="D109">
            <v>-14966</v>
          </cell>
          <cell r="E109" t="str">
            <v>男</v>
          </cell>
          <cell r="F109" t="str">
            <v>麻醉科</v>
          </cell>
          <cell r="G109" t="str">
            <v>18357227806</v>
          </cell>
          <cell r="H109">
            <v>3</v>
          </cell>
          <cell r="I109" t="str">
            <v>2021年</v>
          </cell>
          <cell r="J109" t="str">
            <v>规培研究生</v>
          </cell>
        </row>
        <row r="110">
          <cell r="C110" t="str">
            <v>7AO053</v>
          </cell>
          <cell r="D110">
            <v>-17244</v>
          </cell>
          <cell r="E110" t="str">
            <v>男</v>
          </cell>
          <cell r="F110" t="str">
            <v>骨科</v>
          </cell>
          <cell r="G110">
            <v>15857707789</v>
          </cell>
          <cell r="H110">
            <v>3</v>
          </cell>
          <cell r="I110" t="str">
            <v>2022年</v>
          </cell>
          <cell r="J110" t="str">
            <v>规培研究生</v>
          </cell>
        </row>
        <row r="111">
          <cell r="C111" t="str">
            <v>7AO055</v>
          </cell>
          <cell r="D111">
            <v>-17246</v>
          </cell>
          <cell r="E111" t="str">
            <v>男</v>
          </cell>
          <cell r="F111" t="str">
            <v>骨科</v>
          </cell>
          <cell r="G111">
            <v>15258720818</v>
          </cell>
          <cell r="H111">
            <v>3</v>
          </cell>
          <cell r="I111" t="str">
            <v>2022年</v>
          </cell>
          <cell r="J111" t="str">
            <v>规培研究生</v>
          </cell>
        </row>
        <row r="112">
          <cell r="C112" t="str">
            <v>7AO355</v>
          </cell>
          <cell r="D112">
            <v>-17544</v>
          </cell>
          <cell r="E112" t="str">
            <v>男</v>
          </cell>
          <cell r="F112" t="str">
            <v>麻醉科</v>
          </cell>
          <cell r="G112">
            <v>17754831548</v>
          </cell>
          <cell r="H112">
            <v>3</v>
          </cell>
          <cell r="I112" t="str">
            <v>2022年</v>
          </cell>
          <cell r="J112" t="str">
            <v>规培研究生</v>
          </cell>
        </row>
        <row r="113">
          <cell r="C113" t="str">
            <v>7AO357</v>
          </cell>
          <cell r="D113">
            <v>-17546</v>
          </cell>
          <cell r="E113" t="str">
            <v>女</v>
          </cell>
          <cell r="F113" t="str">
            <v>麻醉科</v>
          </cell>
          <cell r="G113">
            <v>15868506336</v>
          </cell>
          <cell r="H113">
            <v>3</v>
          </cell>
          <cell r="I113" t="str">
            <v>2022年</v>
          </cell>
          <cell r="J113" t="str">
            <v>规培研究生</v>
          </cell>
        </row>
        <row r="114">
          <cell r="C114" t="str">
            <v>7AO358</v>
          </cell>
          <cell r="D114">
            <v>-17547</v>
          </cell>
          <cell r="E114" t="str">
            <v>女</v>
          </cell>
          <cell r="F114" t="str">
            <v>麻醉科</v>
          </cell>
          <cell r="G114">
            <v>13705786639</v>
          </cell>
          <cell r="H114">
            <v>3</v>
          </cell>
          <cell r="I114" t="str">
            <v>2022年</v>
          </cell>
          <cell r="J114" t="str">
            <v>规培研究生</v>
          </cell>
        </row>
        <row r="115">
          <cell r="C115" t="str">
            <v>7AO359</v>
          </cell>
          <cell r="D115">
            <v>-17548</v>
          </cell>
          <cell r="E115" t="str">
            <v>女</v>
          </cell>
          <cell r="F115" t="str">
            <v>麻醉科</v>
          </cell>
          <cell r="G115">
            <v>18758153534</v>
          </cell>
          <cell r="H115">
            <v>3</v>
          </cell>
          <cell r="I115" t="str">
            <v>2022年</v>
          </cell>
          <cell r="J115" t="str">
            <v>规培研究生</v>
          </cell>
        </row>
        <row r="116">
          <cell r="C116" t="str">
            <v>7AO360</v>
          </cell>
          <cell r="D116">
            <v>-17549</v>
          </cell>
          <cell r="E116" t="str">
            <v>女</v>
          </cell>
          <cell r="F116" t="str">
            <v>麻醉科</v>
          </cell>
          <cell r="G116">
            <v>13335702545</v>
          </cell>
          <cell r="H116">
            <v>3</v>
          </cell>
          <cell r="I116" t="str">
            <v>2022年</v>
          </cell>
          <cell r="J116" t="str">
            <v>规培研究生</v>
          </cell>
        </row>
        <row r="117">
          <cell r="C117" t="str">
            <v>7AO363</v>
          </cell>
          <cell r="D117">
            <v>-17552</v>
          </cell>
          <cell r="E117" t="str">
            <v>女</v>
          </cell>
          <cell r="F117" t="str">
            <v>麻醉科</v>
          </cell>
          <cell r="G117">
            <v>15067555018</v>
          </cell>
          <cell r="H117">
            <v>3</v>
          </cell>
          <cell r="I117" t="str">
            <v>2022年</v>
          </cell>
          <cell r="J117" t="str">
            <v>规培研究生</v>
          </cell>
        </row>
        <row r="118">
          <cell r="C118" t="str">
            <v>7AO364</v>
          </cell>
          <cell r="D118">
            <v>-17553</v>
          </cell>
          <cell r="E118" t="str">
            <v>女</v>
          </cell>
          <cell r="F118" t="str">
            <v>麻醉科</v>
          </cell>
          <cell r="G118">
            <v>18758713006</v>
          </cell>
          <cell r="H118">
            <v>3</v>
          </cell>
          <cell r="I118" t="str">
            <v>2022年</v>
          </cell>
          <cell r="J118" t="str">
            <v>规培研究生</v>
          </cell>
        </row>
        <row r="119">
          <cell r="C119" t="str">
            <v>7AO365</v>
          </cell>
          <cell r="D119">
            <v>-17554</v>
          </cell>
          <cell r="E119" t="str">
            <v>女</v>
          </cell>
          <cell r="F119" t="str">
            <v>麻醉科</v>
          </cell>
          <cell r="G119">
            <v>15342310317</v>
          </cell>
          <cell r="H119">
            <v>3</v>
          </cell>
          <cell r="I119" t="str">
            <v>2022年</v>
          </cell>
          <cell r="J119" t="str">
            <v>规培研究生</v>
          </cell>
        </row>
        <row r="120">
          <cell r="C120" t="str">
            <v>7AO367</v>
          </cell>
          <cell r="D120">
            <v>-17556</v>
          </cell>
          <cell r="E120" t="str">
            <v>女</v>
          </cell>
          <cell r="F120" t="str">
            <v>麻醉科</v>
          </cell>
          <cell r="G120">
            <v>15906491374</v>
          </cell>
          <cell r="H120">
            <v>3</v>
          </cell>
          <cell r="I120" t="str">
            <v>2022年</v>
          </cell>
          <cell r="J120" t="str">
            <v>规培研究生</v>
          </cell>
        </row>
        <row r="121">
          <cell r="C121" t="str">
            <v>7AO005</v>
          </cell>
          <cell r="D121">
            <v>-17196</v>
          </cell>
          <cell r="E121" t="str">
            <v>女</v>
          </cell>
          <cell r="F121" t="str">
            <v>外科</v>
          </cell>
          <cell r="G121">
            <v>18268643431</v>
          </cell>
          <cell r="H121">
            <v>3</v>
          </cell>
          <cell r="I121" t="str">
            <v>2022年</v>
          </cell>
          <cell r="J121" t="str">
            <v>规培研究生</v>
          </cell>
        </row>
        <row r="122">
          <cell r="C122" t="str">
            <v>7AO006</v>
          </cell>
          <cell r="D122">
            <v>-17197</v>
          </cell>
          <cell r="E122" t="str">
            <v>女</v>
          </cell>
          <cell r="F122" t="str">
            <v>外科</v>
          </cell>
          <cell r="G122">
            <v>13738332789</v>
          </cell>
          <cell r="H122">
            <v>3</v>
          </cell>
          <cell r="I122" t="str">
            <v>2022年</v>
          </cell>
          <cell r="J122" t="str">
            <v>规培研究生</v>
          </cell>
        </row>
        <row r="123">
          <cell r="C123" t="str">
            <v>7AO019</v>
          </cell>
          <cell r="D123">
            <v>-17210</v>
          </cell>
          <cell r="E123" t="str">
            <v>男</v>
          </cell>
          <cell r="F123" t="str">
            <v>外科</v>
          </cell>
          <cell r="G123">
            <v>13968681058</v>
          </cell>
          <cell r="H123">
            <v>3</v>
          </cell>
          <cell r="I123" t="str">
            <v>2022年</v>
          </cell>
          <cell r="J123" t="str">
            <v>规培研究生</v>
          </cell>
        </row>
        <row r="124">
          <cell r="C124" t="str">
            <v>7AO063</v>
          </cell>
          <cell r="D124">
            <v>-17254</v>
          </cell>
          <cell r="E124" t="str">
            <v>男</v>
          </cell>
          <cell r="F124" t="str">
            <v>外科</v>
          </cell>
          <cell r="G124">
            <v>13396981570</v>
          </cell>
          <cell r="H124">
            <v>3</v>
          </cell>
          <cell r="I124" t="str">
            <v>2022年</v>
          </cell>
          <cell r="J124" t="str">
            <v>规培研究生</v>
          </cell>
        </row>
        <row r="125">
          <cell r="C125" t="str">
            <v>7AO295</v>
          </cell>
          <cell r="D125">
            <v>-17485</v>
          </cell>
          <cell r="E125" t="str">
            <v>男</v>
          </cell>
          <cell r="F125" t="str">
            <v>外科</v>
          </cell>
          <cell r="G125">
            <v>18257755077</v>
          </cell>
          <cell r="H125">
            <v>3</v>
          </cell>
          <cell r="I125" t="str">
            <v>2022年</v>
          </cell>
          <cell r="J125" t="str">
            <v>规培研究生</v>
          </cell>
        </row>
        <row r="126">
          <cell r="C126" t="str">
            <v>7AO320</v>
          </cell>
          <cell r="D126">
            <v>-17510</v>
          </cell>
          <cell r="E126" t="str">
            <v>女</v>
          </cell>
          <cell r="F126" t="str">
            <v>外科</v>
          </cell>
          <cell r="G126">
            <v>15824049100</v>
          </cell>
          <cell r="H126">
            <v>3</v>
          </cell>
          <cell r="I126" t="str">
            <v>2022年</v>
          </cell>
          <cell r="J126" t="str">
            <v>规培研究生</v>
          </cell>
        </row>
        <row r="127">
          <cell r="C127" t="str">
            <v>7AO383</v>
          </cell>
          <cell r="D127">
            <v>-17572</v>
          </cell>
          <cell r="E127" t="str">
            <v>男</v>
          </cell>
          <cell r="F127" t="str">
            <v>外科</v>
          </cell>
          <cell r="G127">
            <v>13523230638</v>
          </cell>
          <cell r="H127">
            <v>3</v>
          </cell>
          <cell r="I127" t="str">
            <v>2022年</v>
          </cell>
          <cell r="J127" t="str">
            <v>规培研究生</v>
          </cell>
        </row>
        <row r="128">
          <cell r="C128" t="str">
            <v>7AO385</v>
          </cell>
          <cell r="D128">
            <v>-17574</v>
          </cell>
          <cell r="E128" t="str">
            <v>女</v>
          </cell>
          <cell r="F128" t="str">
            <v>外科</v>
          </cell>
          <cell r="G128">
            <v>15616158439</v>
          </cell>
          <cell r="H128">
            <v>3</v>
          </cell>
          <cell r="I128" t="str">
            <v>2022年</v>
          </cell>
          <cell r="J128" t="str">
            <v>规培研究生</v>
          </cell>
        </row>
        <row r="129">
          <cell r="C129" t="str">
            <v>7AO315</v>
          </cell>
          <cell r="D129">
            <v>-17505</v>
          </cell>
          <cell r="E129" t="str">
            <v>男</v>
          </cell>
          <cell r="F129" t="str">
            <v>外科</v>
          </cell>
          <cell r="G129">
            <v>15868712708</v>
          </cell>
          <cell r="H129">
            <v>3</v>
          </cell>
          <cell r="I129" t="str">
            <v>2022年</v>
          </cell>
          <cell r="J129" t="str">
            <v>规培研究生</v>
          </cell>
        </row>
        <row r="130">
          <cell r="C130" t="str">
            <v>7AO323</v>
          </cell>
          <cell r="D130">
            <v>-17513</v>
          </cell>
          <cell r="E130" t="str">
            <v>男</v>
          </cell>
          <cell r="F130" t="str">
            <v>外科</v>
          </cell>
          <cell r="G130">
            <v>13587657157</v>
          </cell>
          <cell r="H130">
            <v>3</v>
          </cell>
          <cell r="I130" t="str">
            <v>2022年</v>
          </cell>
          <cell r="J130" t="str">
            <v>规培研究生</v>
          </cell>
        </row>
        <row r="131">
          <cell r="C131" t="str">
            <v>7AO327</v>
          </cell>
          <cell r="D131">
            <v>-17517</v>
          </cell>
          <cell r="E131" t="str">
            <v>男</v>
          </cell>
          <cell r="F131" t="str">
            <v>外科</v>
          </cell>
          <cell r="G131">
            <v>15868507771</v>
          </cell>
          <cell r="H131">
            <v>3</v>
          </cell>
          <cell r="I131" t="str">
            <v>2022年</v>
          </cell>
          <cell r="J131" t="str">
            <v>规培研究生</v>
          </cell>
        </row>
        <row r="132">
          <cell r="C132" t="str">
            <v>732L45</v>
          </cell>
          <cell r="D132">
            <v>15845</v>
          </cell>
          <cell r="E132" t="str">
            <v>男</v>
          </cell>
          <cell r="F132" t="str">
            <v>麻醉科</v>
          </cell>
          <cell r="G132" t="str">
            <v>15958760449</v>
          </cell>
          <cell r="H132" t="str">
            <v>3</v>
          </cell>
          <cell r="I132" t="str">
            <v>2023年</v>
          </cell>
          <cell r="J132" t="str">
            <v>住院医师-外院</v>
          </cell>
        </row>
        <row r="133">
          <cell r="C133" t="str">
            <v>733L38</v>
          </cell>
          <cell r="D133">
            <v>15940</v>
          </cell>
          <cell r="E133" t="str">
            <v>男</v>
          </cell>
          <cell r="F133" t="str">
            <v>麻醉科</v>
          </cell>
          <cell r="G133" t="str">
            <v>13868364251</v>
          </cell>
          <cell r="H133" t="str">
            <v>3</v>
          </cell>
          <cell r="I133" t="str">
            <v>2023年</v>
          </cell>
          <cell r="J133" t="str">
            <v>住院医师-社会人</v>
          </cell>
        </row>
        <row r="134">
          <cell r="C134" t="str">
            <v>732L67</v>
          </cell>
          <cell r="D134">
            <v>15867</v>
          </cell>
          <cell r="E134" t="str">
            <v>男</v>
          </cell>
          <cell r="F134" t="str">
            <v>麻醉科</v>
          </cell>
          <cell r="G134" t="str">
            <v>15533695852</v>
          </cell>
          <cell r="H134" t="str">
            <v>3</v>
          </cell>
          <cell r="I134" t="str">
            <v>2023年</v>
          </cell>
          <cell r="J134" t="str">
            <v>住院医师-外院</v>
          </cell>
        </row>
        <row r="135">
          <cell r="C135" t="str">
            <v>732L84</v>
          </cell>
          <cell r="D135">
            <v>15884</v>
          </cell>
          <cell r="E135" t="str">
            <v>女</v>
          </cell>
          <cell r="F135" t="str">
            <v>麻醉科</v>
          </cell>
          <cell r="G135" t="str">
            <v>15858681803</v>
          </cell>
          <cell r="H135" t="str">
            <v>3</v>
          </cell>
          <cell r="I135" t="str">
            <v>2023年</v>
          </cell>
          <cell r="J135" t="str">
            <v>住院医师-外院</v>
          </cell>
        </row>
        <row r="136">
          <cell r="C136" t="str">
            <v>733L05</v>
          </cell>
          <cell r="D136">
            <v>15907</v>
          </cell>
          <cell r="E136" t="str">
            <v>男</v>
          </cell>
          <cell r="F136" t="str">
            <v>麻醉科</v>
          </cell>
          <cell r="G136" t="str">
            <v>18358676180</v>
          </cell>
          <cell r="H136" t="str">
            <v>3</v>
          </cell>
          <cell r="I136" t="str">
            <v>2023年</v>
          </cell>
          <cell r="J136" t="str">
            <v>住院医师-外院</v>
          </cell>
        </row>
        <row r="137">
          <cell r="C137" t="str">
            <v>733L26</v>
          </cell>
          <cell r="D137">
            <v>15928</v>
          </cell>
          <cell r="E137" t="str">
            <v>女</v>
          </cell>
          <cell r="F137" t="str">
            <v>麻醉科</v>
          </cell>
          <cell r="G137" t="str">
            <v>19884681102</v>
          </cell>
          <cell r="H137" t="str">
            <v>3</v>
          </cell>
          <cell r="I137" t="str">
            <v>2023年</v>
          </cell>
          <cell r="J137" t="str">
            <v>住院医师-外院</v>
          </cell>
        </row>
        <row r="138">
          <cell r="C138" t="str">
            <v>733L28</v>
          </cell>
          <cell r="D138">
            <v>15930</v>
          </cell>
          <cell r="E138" t="str">
            <v>男</v>
          </cell>
          <cell r="F138" t="str">
            <v>麻醉科</v>
          </cell>
          <cell r="G138" t="str">
            <v>13957744822</v>
          </cell>
          <cell r="H138" t="str">
            <v>3</v>
          </cell>
          <cell r="I138" t="str">
            <v>2023年</v>
          </cell>
          <cell r="J138" t="str">
            <v>住院医师-外院</v>
          </cell>
        </row>
        <row r="139">
          <cell r="C139" t="str">
            <v>729L66</v>
          </cell>
          <cell r="D139">
            <v>15389</v>
          </cell>
          <cell r="E139" t="str">
            <v>男</v>
          </cell>
          <cell r="F139" t="str">
            <v>内科</v>
          </cell>
          <cell r="G139" t="str">
            <v>13758451369</v>
          </cell>
          <cell r="H139">
            <v>3</v>
          </cell>
          <cell r="I139" t="str">
            <v>2022年</v>
          </cell>
          <cell r="J139" t="str">
            <v>住院医师-外院</v>
          </cell>
        </row>
        <row r="140">
          <cell r="C140">
            <v>122078</v>
          </cell>
          <cell r="D140">
            <v>15360</v>
          </cell>
          <cell r="E140" t="str">
            <v>女</v>
          </cell>
          <cell r="F140" t="str">
            <v>内科</v>
          </cell>
          <cell r="G140" t="str">
            <v>19858734668</v>
          </cell>
          <cell r="H140">
            <v>3</v>
          </cell>
          <cell r="I140" t="str">
            <v>2022年</v>
          </cell>
          <cell r="J140" t="str">
            <v>住院医师-本院</v>
          </cell>
        </row>
        <row r="141">
          <cell r="C141" t="str">
            <v>730L16</v>
          </cell>
          <cell r="D141">
            <v>15439</v>
          </cell>
          <cell r="E141" t="str">
            <v>女</v>
          </cell>
          <cell r="F141" t="str">
            <v>全科医学科</v>
          </cell>
          <cell r="G141" t="str">
            <v>15258786600</v>
          </cell>
          <cell r="H141">
            <v>3</v>
          </cell>
          <cell r="I141" t="str">
            <v>2022年</v>
          </cell>
          <cell r="J141" t="str">
            <v>住院医师-外院</v>
          </cell>
        </row>
        <row r="142">
          <cell r="C142" t="str">
            <v>730L61</v>
          </cell>
          <cell r="D142">
            <v>15484</v>
          </cell>
          <cell r="E142" t="str">
            <v>男</v>
          </cell>
          <cell r="F142" t="str">
            <v>全科医学科</v>
          </cell>
          <cell r="G142" t="str">
            <v>15057730928</v>
          </cell>
          <cell r="H142">
            <v>3</v>
          </cell>
          <cell r="I142" t="str">
            <v>2022年</v>
          </cell>
          <cell r="J142" t="str">
            <v>住院医师-外院</v>
          </cell>
        </row>
        <row r="143">
          <cell r="C143" t="str">
            <v>7AM391</v>
          </cell>
          <cell r="D143">
            <v>-14633</v>
          </cell>
          <cell r="E143" t="str">
            <v>男</v>
          </cell>
          <cell r="F143" t="str">
            <v>内科</v>
          </cell>
          <cell r="G143">
            <v>13656519327</v>
          </cell>
          <cell r="H143">
            <v>3</v>
          </cell>
          <cell r="I143" t="str">
            <v>2021年</v>
          </cell>
          <cell r="J143" t="str">
            <v>规培研究生</v>
          </cell>
        </row>
        <row r="144">
          <cell r="C144" t="str">
            <v>7AO030</v>
          </cell>
          <cell r="D144">
            <v>-17221</v>
          </cell>
          <cell r="E144" t="str">
            <v>女</v>
          </cell>
          <cell r="F144" t="str">
            <v>内科</v>
          </cell>
          <cell r="G144">
            <v>15258086578</v>
          </cell>
          <cell r="H144">
            <v>3</v>
          </cell>
          <cell r="I144" t="str">
            <v>2022年</v>
          </cell>
          <cell r="J144" t="str">
            <v>规培研究生</v>
          </cell>
        </row>
        <row r="145">
          <cell r="C145" t="str">
            <v>7AO036</v>
          </cell>
          <cell r="D145">
            <v>-17227</v>
          </cell>
          <cell r="E145" t="str">
            <v>男</v>
          </cell>
          <cell r="F145" t="str">
            <v>内科</v>
          </cell>
          <cell r="G145">
            <v>15258721098</v>
          </cell>
          <cell r="H145">
            <v>3</v>
          </cell>
          <cell r="I145" t="str">
            <v>2022年</v>
          </cell>
          <cell r="J145" t="str">
            <v>规培研究生</v>
          </cell>
        </row>
        <row r="146">
          <cell r="C146" t="str">
            <v>7AO037</v>
          </cell>
          <cell r="D146">
            <v>-17228</v>
          </cell>
          <cell r="E146" t="str">
            <v>男</v>
          </cell>
          <cell r="F146" t="str">
            <v>内科</v>
          </cell>
          <cell r="G146">
            <v>15257711828</v>
          </cell>
          <cell r="H146">
            <v>3</v>
          </cell>
          <cell r="I146" t="str">
            <v>2022年</v>
          </cell>
          <cell r="J146" t="str">
            <v>规培研究生</v>
          </cell>
        </row>
        <row r="147">
          <cell r="C147" t="str">
            <v>7AO060</v>
          </cell>
          <cell r="D147">
            <v>-17251</v>
          </cell>
          <cell r="E147" t="str">
            <v>男</v>
          </cell>
          <cell r="F147" t="str">
            <v>内科</v>
          </cell>
          <cell r="G147">
            <v>18858781115</v>
          </cell>
          <cell r="H147">
            <v>3</v>
          </cell>
          <cell r="I147" t="str">
            <v>2022年</v>
          </cell>
          <cell r="J147" t="str">
            <v>规培研究生</v>
          </cell>
        </row>
        <row r="148">
          <cell r="C148" t="str">
            <v>7AO223</v>
          </cell>
          <cell r="D148">
            <v>-17413</v>
          </cell>
          <cell r="E148" t="str">
            <v>女</v>
          </cell>
          <cell r="F148" t="str">
            <v>内科</v>
          </cell>
          <cell r="G148">
            <v>15868757770</v>
          </cell>
          <cell r="H148">
            <v>3</v>
          </cell>
          <cell r="I148" t="str">
            <v>2022年</v>
          </cell>
          <cell r="J148" t="str">
            <v>规培研究生</v>
          </cell>
        </row>
        <row r="149">
          <cell r="C149" t="str">
            <v>7AO244</v>
          </cell>
          <cell r="D149">
            <v>-17434</v>
          </cell>
          <cell r="E149" t="str">
            <v>男</v>
          </cell>
          <cell r="F149" t="str">
            <v>内科</v>
          </cell>
          <cell r="G149">
            <v>15058359776</v>
          </cell>
          <cell r="H149">
            <v>3</v>
          </cell>
          <cell r="I149" t="str">
            <v>2022年</v>
          </cell>
          <cell r="J149" t="str">
            <v>规培研究生</v>
          </cell>
        </row>
        <row r="150">
          <cell r="C150" t="str">
            <v>7AM201</v>
          </cell>
          <cell r="D150">
            <v>-14856</v>
          </cell>
          <cell r="E150" t="str">
            <v>女</v>
          </cell>
          <cell r="F150" t="str">
            <v>内科</v>
          </cell>
          <cell r="G150">
            <v>17885065667</v>
          </cell>
          <cell r="H150">
            <v>3</v>
          </cell>
          <cell r="I150" t="str">
            <v>2022年</v>
          </cell>
          <cell r="J150" t="str">
            <v>规培研究生</v>
          </cell>
        </row>
        <row r="151">
          <cell r="C151" t="str">
            <v>7AO288</v>
          </cell>
          <cell r="D151">
            <v>-17478</v>
          </cell>
          <cell r="E151" t="str">
            <v>女</v>
          </cell>
          <cell r="F151" t="str">
            <v>全科医学科</v>
          </cell>
          <cell r="G151">
            <v>15157534386</v>
          </cell>
          <cell r="H151">
            <v>3</v>
          </cell>
          <cell r="I151" t="str">
            <v>2022年</v>
          </cell>
          <cell r="J151" t="str">
            <v>规培研究生</v>
          </cell>
        </row>
        <row r="152">
          <cell r="C152" t="str">
            <v>732L78</v>
          </cell>
          <cell r="D152">
            <v>15878</v>
          </cell>
          <cell r="E152" t="str">
            <v>女</v>
          </cell>
          <cell r="F152" t="str">
            <v>内科</v>
          </cell>
          <cell r="G152" t="str">
            <v>18367764007</v>
          </cell>
          <cell r="H152" t="str">
            <v>3</v>
          </cell>
          <cell r="I152" t="str">
            <v>2023年</v>
          </cell>
          <cell r="J152" t="str">
            <v>住院医师-外院</v>
          </cell>
        </row>
        <row r="153">
          <cell r="C153">
            <v>121117</v>
          </cell>
          <cell r="D153">
            <v>14998</v>
          </cell>
          <cell r="E153" t="str">
            <v>女</v>
          </cell>
          <cell r="F153" t="str">
            <v>内科</v>
          </cell>
          <cell r="G153">
            <v>15257731051</v>
          </cell>
          <cell r="H153">
            <v>3</v>
          </cell>
          <cell r="I153" t="str">
            <v>2021年</v>
          </cell>
          <cell r="J153" t="str">
            <v>住院医师-本院</v>
          </cell>
        </row>
        <row r="154">
          <cell r="C154" t="str">
            <v>727L89</v>
          </cell>
          <cell r="D154">
            <v>15057</v>
          </cell>
          <cell r="E154" t="str">
            <v>女</v>
          </cell>
          <cell r="F154" t="str">
            <v>内科</v>
          </cell>
          <cell r="G154" t="str">
            <v>15988162317</v>
          </cell>
          <cell r="H154">
            <v>3</v>
          </cell>
          <cell r="I154" t="str">
            <v>2021年</v>
          </cell>
          <cell r="J154" t="str">
            <v>住院医师-外院</v>
          </cell>
        </row>
        <row r="155">
          <cell r="C155" t="str">
            <v>727L93</v>
          </cell>
          <cell r="D155">
            <v>15061</v>
          </cell>
          <cell r="E155" t="str">
            <v>女</v>
          </cell>
          <cell r="F155" t="str">
            <v>急诊科</v>
          </cell>
          <cell r="G155" t="str">
            <v>15267720553</v>
          </cell>
          <cell r="H155">
            <v>3</v>
          </cell>
          <cell r="I155" t="str">
            <v>2021年</v>
          </cell>
          <cell r="J155" t="str">
            <v>住院医师-外院</v>
          </cell>
        </row>
        <row r="156">
          <cell r="C156">
            <v>121018</v>
          </cell>
          <cell r="D156">
            <v>14682</v>
          </cell>
          <cell r="E156" t="str">
            <v>女</v>
          </cell>
          <cell r="F156" t="str">
            <v>神经内科</v>
          </cell>
          <cell r="G156">
            <v>15858729736</v>
          </cell>
          <cell r="H156">
            <v>3</v>
          </cell>
          <cell r="I156" t="str">
            <v>2021年</v>
          </cell>
          <cell r="J156" t="str">
            <v>住院医师-本院</v>
          </cell>
        </row>
        <row r="157">
          <cell r="C157" t="str">
            <v>730L12</v>
          </cell>
          <cell r="D157">
            <v>15435</v>
          </cell>
          <cell r="E157" t="str">
            <v>女</v>
          </cell>
          <cell r="F157" t="str">
            <v>内科</v>
          </cell>
          <cell r="G157" t="str">
            <v>15871676733</v>
          </cell>
          <cell r="H157">
            <v>3</v>
          </cell>
          <cell r="I157" t="str">
            <v>2022年</v>
          </cell>
          <cell r="J157" t="str">
            <v>住院医师-外院</v>
          </cell>
        </row>
        <row r="158">
          <cell r="C158" t="str">
            <v>730L10</v>
          </cell>
          <cell r="D158">
            <v>15433</v>
          </cell>
          <cell r="E158" t="str">
            <v>男</v>
          </cell>
          <cell r="F158" t="str">
            <v>神经内科</v>
          </cell>
          <cell r="G158" t="str">
            <v>13600570977</v>
          </cell>
          <cell r="H158">
            <v>3</v>
          </cell>
          <cell r="I158" t="str">
            <v>2022年</v>
          </cell>
          <cell r="J158" t="str">
            <v>住院医师-外院</v>
          </cell>
        </row>
        <row r="159">
          <cell r="C159" t="str">
            <v>732L23</v>
          </cell>
          <cell r="D159">
            <v>15615</v>
          </cell>
          <cell r="E159" t="str">
            <v>女</v>
          </cell>
          <cell r="F159" t="str">
            <v>内科</v>
          </cell>
          <cell r="G159">
            <v>17711930427</v>
          </cell>
          <cell r="H159">
            <v>3</v>
          </cell>
          <cell r="I159" t="str">
            <v>2022年</v>
          </cell>
          <cell r="J159" t="str">
            <v>住院医师-外院-西藏</v>
          </cell>
        </row>
        <row r="160">
          <cell r="C160" t="str">
            <v>7AM361</v>
          </cell>
          <cell r="D160">
            <v>-14603</v>
          </cell>
          <cell r="E160" t="str">
            <v>女</v>
          </cell>
          <cell r="F160" t="str">
            <v>神经内科</v>
          </cell>
          <cell r="G160" t="str">
            <v>15168751168</v>
          </cell>
          <cell r="H160">
            <v>3</v>
          </cell>
          <cell r="I160" t="str">
            <v>2021年</v>
          </cell>
          <cell r="J160" t="str">
            <v>规培研究生</v>
          </cell>
        </row>
        <row r="161">
          <cell r="C161" t="str">
            <v>7AM374</v>
          </cell>
          <cell r="D161">
            <v>-14616</v>
          </cell>
          <cell r="E161" t="str">
            <v>女</v>
          </cell>
          <cell r="F161" t="str">
            <v>内科</v>
          </cell>
          <cell r="G161" t="str">
            <v>15858583598</v>
          </cell>
          <cell r="H161">
            <v>3</v>
          </cell>
          <cell r="I161" t="str">
            <v>2021年</v>
          </cell>
          <cell r="J161" t="str">
            <v>规培研究生</v>
          </cell>
        </row>
        <row r="162">
          <cell r="C162" t="str">
            <v>7AM408</v>
          </cell>
          <cell r="D162">
            <v>-14650</v>
          </cell>
          <cell r="E162" t="str">
            <v>男</v>
          </cell>
          <cell r="F162" t="str">
            <v>神经内科</v>
          </cell>
          <cell r="G162" t="str">
            <v>15968709078</v>
          </cell>
          <cell r="H162">
            <v>3</v>
          </cell>
          <cell r="I162" t="str">
            <v>2021年</v>
          </cell>
          <cell r="J162" t="str">
            <v>规培研究生</v>
          </cell>
        </row>
        <row r="163">
          <cell r="C163" t="str">
            <v>7AM190</v>
          </cell>
          <cell r="D163">
            <v>-14845</v>
          </cell>
          <cell r="E163" t="str">
            <v>女</v>
          </cell>
          <cell r="F163" t="str">
            <v>内科</v>
          </cell>
          <cell r="G163" t="str">
            <v>18257773033</v>
          </cell>
          <cell r="H163">
            <v>3</v>
          </cell>
          <cell r="I163" t="str">
            <v>2021年</v>
          </cell>
          <cell r="J163" t="str">
            <v>规培研究生</v>
          </cell>
        </row>
        <row r="164">
          <cell r="C164" t="str">
            <v>7AM213</v>
          </cell>
          <cell r="D164">
            <v>-14868</v>
          </cell>
          <cell r="E164" t="str">
            <v>女</v>
          </cell>
          <cell r="F164" t="str">
            <v>神经内科</v>
          </cell>
          <cell r="G164" t="str">
            <v>13958825014</v>
          </cell>
          <cell r="H164">
            <v>3</v>
          </cell>
          <cell r="I164" t="str">
            <v>2021年</v>
          </cell>
          <cell r="J164" t="str">
            <v>规培研究生</v>
          </cell>
        </row>
        <row r="165">
          <cell r="C165" t="str">
            <v>7AM217</v>
          </cell>
          <cell r="D165">
            <v>-14872</v>
          </cell>
          <cell r="E165" t="str">
            <v>男</v>
          </cell>
          <cell r="F165" t="str">
            <v>神经内科</v>
          </cell>
          <cell r="G165" t="str">
            <v>15968115319</v>
          </cell>
          <cell r="H165">
            <v>3</v>
          </cell>
          <cell r="I165" t="str">
            <v>2021年</v>
          </cell>
          <cell r="J165" t="str">
            <v>规培研究生</v>
          </cell>
        </row>
        <row r="166">
          <cell r="C166" t="str">
            <v>7AM218</v>
          </cell>
          <cell r="D166">
            <v>-14873</v>
          </cell>
          <cell r="E166" t="str">
            <v>女</v>
          </cell>
          <cell r="F166" t="str">
            <v>神经内科</v>
          </cell>
          <cell r="G166" t="str">
            <v>15868706778</v>
          </cell>
          <cell r="H166">
            <v>3</v>
          </cell>
          <cell r="I166" t="str">
            <v>2021年</v>
          </cell>
          <cell r="J166" t="str">
            <v>规培研究生</v>
          </cell>
        </row>
        <row r="167">
          <cell r="C167" t="str">
            <v>7AM219</v>
          </cell>
          <cell r="D167">
            <v>-14874</v>
          </cell>
          <cell r="E167" t="str">
            <v>女</v>
          </cell>
          <cell r="F167" t="str">
            <v>神经内科</v>
          </cell>
          <cell r="G167" t="str">
            <v>13586811816</v>
          </cell>
          <cell r="H167">
            <v>3</v>
          </cell>
          <cell r="I167" t="str">
            <v>2021年</v>
          </cell>
          <cell r="J167" t="str">
            <v>规培研究生</v>
          </cell>
        </row>
        <row r="168">
          <cell r="C168" t="str">
            <v>7AM220</v>
          </cell>
          <cell r="D168">
            <v>-14875</v>
          </cell>
          <cell r="E168" t="str">
            <v>女</v>
          </cell>
          <cell r="F168" t="str">
            <v>神经内科</v>
          </cell>
          <cell r="G168" t="str">
            <v>13615773936</v>
          </cell>
          <cell r="H168">
            <v>3</v>
          </cell>
          <cell r="I168" t="str">
            <v>2021年</v>
          </cell>
          <cell r="J168" t="str">
            <v>规培研究生</v>
          </cell>
        </row>
        <row r="169">
          <cell r="C169" t="str">
            <v>7AM221</v>
          </cell>
          <cell r="D169">
            <v>-14876</v>
          </cell>
          <cell r="E169" t="str">
            <v>女</v>
          </cell>
          <cell r="F169" t="str">
            <v>神经内科</v>
          </cell>
          <cell r="G169">
            <v>13616775265</v>
          </cell>
          <cell r="H169">
            <v>3</v>
          </cell>
          <cell r="I169" t="str">
            <v>2021年</v>
          </cell>
          <cell r="J169" t="str">
            <v>规培研究生</v>
          </cell>
        </row>
        <row r="170">
          <cell r="C170" t="str">
            <v>7AM223</v>
          </cell>
          <cell r="D170">
            <v>-14878</v>
          </cell>
          <cell r="E170" t="str">
            <v>女</v>
          </cell>
          <cell r="F170" t="str">
            <v>神经内科</v>
          </cell>
          <cell r="G170">
            <v>15397402865</v>
          </cell>
          <cell r="H170">
            <v>3</v>
          </cell>
          <cell r="I170" t="str">
            <v>2021年</v>
          </cell>
          <cell r="J170" t="str">
            <v>规培研究生</v>
          </cell>
        </row>
        <row r="171">
          <cell r="C171" t="str">
            <v>7AM224</v>
          </cell>
          <cell r="D171">
            <v>-14879</v>
          </cell>
          <cell r="E171" t="str">
            <v>女</v>
          </cell>
          <cell r="F171" t="str">
            <v>神经内科</v>
          </cell>
          <cell r="G171" t="str">
            <v>15888270768</v>
          </cell>
          <cell r="H171">
            <v>3</v>
          </cell>
          <cell r="I171" t="str">
            <v>2021年</v>
          </cell>
          <cell r="J171" t="str">
            <v>规培研究生</v>
          </cell>
        </row>
        <row r="172">
          <cell r="C172" t="str">
            <v>7AM225</v>
          </cell>
          <cell r="D172">
            <v>-14880</v>
          </cell>
          <cell r="E172" t="str">
            <v>女</v>
          </cell>
          <cell r="F172" t="str">
            <v>神经内科</v>
          </cell>
          <cell r="G172" t="str">
            <v>13616866195</v>
          </cell>
          <cell r="H172">
            <v>3</v>
          </cell>
          <cell r="I172" t="str">
            <v>2021年</v>
          </cell>
          <cell r="J172" t="str">
            <v>规培研究生</v>
          </cell>
        </row>
        <row r="173">
          <cell r="C173" t="str">
            <v>7AM226</v>
          </cell>
          <cell r="D173">
            <v>-14881</v>
          </cell>
          <cell r="E173" t="str">
            <v>女</v>
          </cell>
          <cell r="F173" t="str">
            <v>神经内科</v>
          </cell>
          <cell r="G173" t="str">
            <v>15988167056</v>
          </cell>
          <cell r="H173">
            <v>3</v>
          </cell>
          <cell r="I173" t="str">
            <v>2021年</v>
          </cell>
          <cell r="J173" t="str">
            <v>规培研究生</v>
          </cell>
        </row>
        <row r="174">
          <cell r="C174" t="str">
            <v>7AM227</v>
          </cell>
          <cell r="D174">
            <v>-14882</v>
          </cell>
          <cell r="E174" t="str">
            <v>女</v>
          </cell>
          <cell r="F174" t="str">
            <v>神经内科</v>
          </cell>
          <cell r="G174">
            <v>15258087801</v>
          </cell>
          <cell r="H174">
            <v>3</v>
          </cell>
          <cell r="I174" t="str">
            <v>2021年</v>
          </cell>
          <cell r="J174" t="str">
            <v>规培研究生</v>
          </cell>
        </row>
        <row r="175">
          <cell r="C175" t="str">
            <v>7AM228</v>
          </cell>
          <cell r="D175">
            <v>-14883</v>
          </cell>
          <cell r="E175" t="str">
            <v>男</v>
          </cell>
          <cell r="F175" t="str">
            <v>神经内科</v>
          </cell>
          <cell r="G175" t="str">
            <v>18815015619</v>
          </cell>
          <cell r="H175">
            <v>3</v>
          </cell>
          <cell r="I175" t="str">
            <v>2021年</v>
          </cell>
          <cell r="J175" t="str">
            <v>规培研究生</v>
          </cell>
        </row>
        <row r="176">
          <cell r="C176" t="str">
            <v>7AM229</v>
          </cell>
          <cell r="D176">
            <v>-14884</v>
          </cell>
          <cell r="E176" t="str">
            <v>男</v>
          </cell>
          <cell r="F176" t="str">
            <v>神经内科</v>
          </cell>
          <cell r="G176" t="str">
            <v>15888711553</v>
          </cell>
          <cell r="H176">
            <v>3</v>
          </cell>
          <cell r="I176" t="str">
            <v>2021年</v>
          </cell>
          <cell r="J176" t="str">
            <v>规培研究生</v>
          </cell>
        </row>
        <row r="177">
          <cell r="C177" t="str">
            <v>7AM230</v>
          </cell>
          <cell r="D177">
            <v>-14885</v>
          </cell>
          <cell r="E177" t="str">
            <v>女</v>
          </cell>
          <cell r="F177" t="str">
            <v>神经内科</v>
          </cell>
          <cell r="G177" t="str">
            <v>13858872310</v>
          </cell>
          <cell r="H177">
            <v>3</v>
          </cell>
          <cell r="I177" t="str">
            <v>2021年</v>
          </cell>
          <cell r="J177" t="str">
            <v>规培研究生</v>
          </cell>
        </row>
        <row r="178">
          <cell r="C178" t="str">
            <v>7AM231</v>
          </cell>
          <cell r="D178">
            <v>-14886</v>
          </cell>
          <cell r="E178" t="str">
            <v>女</v>
          </cell>
          <cell r="F178" t="str">
            <v>神经内科</v>
          </cell>
          <cell r="G178" t="str">
            <v>15067755928</v>
          </cell>
          <cell r="H178">
            <v>3</v>
          </cell>
          <cell r="I178" t="str">
            <v>2021年</v>
          </cell>
          <cell r="J178" t="str">
            <v>规培研究生</v>
          </cell>
        </row>
        <row r="179">
          <cell r="C179" t="str">
            <v>7AO277</v>
          </cell>
          <cell r="D179">
            <v>-17467</v>
          </cell>
          <cell r="E179" t="str">
            <v>女</v>
          </cell>
          <cell r="F179" t="str">
            <v>精神科</v>
          </cell>
          <cell r="G179">
            <v>15637626385</v>
          </cell>
          <cell r="H179">
            <v>3</v>
          </cell>
          <cell r="I179" t="str">
            <v>2022年</v>
          </cell>
          <cell r="J179" t="str">
            <v>规培研究生</v>
          </cell>
        </row>
        <row r="180">
          <cell r="C180" t="str">
            <v>7AO013</v>
          </cell>
          <cell r="D180">
            <v>-17204</v>
          </cell>
          <cell r="E180" t="str">
            <v>女</v>
          </cell>
          <cell r="F180" t="str">
            <v>神经内科</v>
          </cell>
          <cell r="G180">
            <v>13738330508</v>
          </cell>
          <cell r="H180">
            <v>3</v>
          </cell>
          <cell r="I180" t="str">
            <v>2022年</v>
          </cell>
          <cell r="J180" t="str">
            <v>规培研究生</v>
          </cell>
        </row>
        <row r="181">
          <cell r="C181" t="str">
            <v>7AO035</v>
          </cell>
          <cell r="D181">
            <v>-17226</v>
          </cell>
          <cell r="E181" t="str">
            <v>女</v>
          </cell>
          <cell r="F181" t="str">
            <v>神经内科</v>
          </cell>
          <cell r="G181">
            <v>15857707138</v>
          </cell>
          <cell r="H181">
            <v>3</v>
          </cell>
          <cell r="I181" t="str">
            <v>2022年</v>
          </cell>
          <cell r="J181" t="str">
            <v>规培研究生</v>
          </cell>
        </row>
        <row r="182">
          <cell r="C182" t="str">
            <v>7AO049</v>
          </cell>
          <cell r="D182">
            <v>-17240</v>
          </cell>
          <cell r="E182" t="str">
            <v>女</v>
          </cell>
          <cell r="F182" t="str">
            <v>神经内科</v>
          </cell>
          <cell r="G182">
            <v>17346848836</v>
          </cell>
          <cell r="H182">
            <v>3</v>
          </cell>
          <cell r="I182" t="str">
            <v>2022年</v>
          </cell>
          <cell r="J182" t="str">
            <v>规培研究生</v>
          </cell>
        </row>
        <row r="183">
          <cell r="C183" t="str">
            <v>7AO057</v>
          </cell>
          <cell r="D183">
            <v>-17248</v>
          </cell>
          <cell r="E183" t="str">
            <v>男</v>
          </cell>
          <cell r="F183" t="str">
            <v>神经内科</v>
          </cell>
          <cell r="G183">
            <v>18367761122</v>
          </cell>
          <cell r="H183">
            <v>3</v>
          </cell>
          <cell r="I183" t="str">
            <v>2022年</v>
          </cell>
          <cell r="J183" t="str">
            <v>规培研究生</v>
          </cell>
        </row>
        <row r="184">
          <cell r="C184" t="str">
            <v>7AO264</v>
          </cell>
          <cell r="D184">
            <v>-17454</v>
          </cell>
          <cell r="E184" t="str">
            <v>男</v>
          </cell>
          <cell r="F184" t="str">
            <v>神经内科</v>
          </cell>
          <cell r="G184">
            <v>13857781853</v>
          </cell>
          <cell r="H184">
            <v>3</v>
          </cell>
          <cell r="I184" t="str">
            <v>2022年</v>
          </cell>
          <cell r="J184" t="str">
            <v>规培研究生</v>
          </cell>
        </row>
        <row r="185">
          <cell r="C185" t="str">
            <v>7AO265</v>
          </cell>
          <cell r="D185">
            <v>-17455</v>
          </cell>
          <cell r="E185" t="str">
            <v>女</v>
          </cell>
          <cell r="F185" t="str">
            <v>神经内科</v>
          </cell>
          <cell r="G185">
            <v>18257767022</v>
          </cell>
          <cell r="H185">
            <v>3</v>
          </cell>
          <cell r="I185" t="str">
            <v>2022年</v>
          </cell>
          <cell r="J185" t="str">
            <v>规培研究生</v>
          </cell>
        </row>
        <row r="186">
          <cell r="C186" t="str">
            <v>7AO266</v>
          </cell>
          <cell r="D186">
            <v>-17456</v>
          </cell>
          <cell r="E186" t="str">
            <v>女</v>
          </cell>
          <cell r="F186" t="str">
            <v>神经内科</v>
          </cell>
          <cell r="G186">
            <v>15085565614</v>
          </cell>
          <cell r="H186">
            <v>3</v>
          </cell>
          <cell r="I186" t="str">
            <v>2022年</v>
          </cell>
          <cell r="J186" t="str">
            <v>规培研究生</v>
          </cell>
        </row>
        <row r="187">
          <cell r="C187" t="str">
            <v>7AO267</v>
          </cell>
          <cell r="D187">
            <v>-17457</v>
          </cell>
          <cell r="E187" t="str">
            <v>女</v>
          </cell>
          <cell r="F187" t="str">
            <v>神经内科</v>
          </cell>
          <cell r="G187">
            <v>15868501232</v>
          </cell>
          <cell r="H187">
            <v>3</v>
          </cell>
          <cell r="I187" t="str">
            <v>2022年</v>
          </cell>
          <cell r="J187" t="str">
            <v>规培研究生</v>
          </cell>
        </row>
        <row r="188">
          <cell r="C188" t="str">
            <v>7AO268</v>
          </cell>
          <cell r="D188">
            <v>-17458</v>
          </cell>
          <cell r="E188" t="str">
            <v>男</v>
          </cell>
          <cell r="F188" t="str">
            <v>神经内科</v>
          </cell>
          <cell r="G188">
            <v>18787092524</v>
          </cell>
          <cell r="H188">
            <v>3</v>
          </cell>
          <cell r="I188" t="str">
            <v>2022年</v>
          </cell>
          <cell r="J188" t="str">
            <v>规培研究生</v>
          </cell>
        </row>
        <row r="189">
          <cell r="C189" t="str">
            <v>7AO269</v>
          </cell>
          <cell r="D189">
            <v>-17459</v>
          </cell>
          <cell r="E189" t="str">
            <v>女</v>
          </cell>
          <cell r="F189" t="str">
            <v>神经内科</v>
          </cell>
          <cell r="G189">
            <v>18035733083</v>
          </cell>
          <cell r="H189">
            <v>3</v>
          </cell>
          <cell r="I189" t="str">
            <v>2022年</v>
          </cell>
          <cell r="J189" t="str">
            <v>规培研究生</v>
          </cell>
        </row>
        <row r="190">
          <cell r="C190" t="str">
            <v>7AO270</v>
          </cell>
          <cell r="D190">
            <v>-17460</v>
          </cell>
          <cell r="E190" t="str">
            <v>女</v>
          </cell>
          <cell r="F190" t="str">
            <v>神经内科</v>
          </cell>
          <cell r="G190">
            <v>15158721095</v>
          </cell>
          <cell r="H190">
            <v>3</v>
          </cell>
          <cell r="I190" t="str">
            <v>2022年</v>
          </cell>
          <cell r="J190" t="str">
            <v>规培研究生</v>
          </cell>
        </row>
        <row r="191">
          <cell r="C191" t="str">
            <v>7AO271</v>
          </cell>
          <cell r="D191">
            <v>-17461</v>
          </cell>
          <cell r="E191" t="str">
            <v>女</v>
          </cell>
          <cell r="F191" t="str">
            <v>神经内科</v>
          </cell>
          <cell r="G191">
            <v>19817596410</v>
          </cell>
          <cell r="H191">
            <v>3</v>
          </cell>
          <cell r="I191" t="str">
            <v>2022年</v>
          </cell>
          <cell r="J191" t="str">
            <v>规培研究生</v>
          </cell>
        </row>
        <row r="192">
          <cell r="C192" t="str">
            <v>7AO272</v>
          </cell>
          <cell r="D192">
            <v>-17462</v>
          </cell>
          <cell r="E192" t="str">
            <v>女</v>
          </cell>
          <cell r="F192" t="str">
            <v>神经内科</v>
          </cell>
          <cell r="G192">
            <v>13754293679</v>
          </cell>
          <cell r="H192">
            <v>3</v>
          </cell>
          <cell r="I192" t="str">
            <v>2022年</v>
          </cell>
          <cell r="J192" t="str">
            <v>规培研究生</v>
          </cell>
        </row>
        <row r="193">
          <cell r="C193" t="str">
            <v>7AO273</v>
          </cell>
          <cell r="D193">
            <v>-17463</v>
          </cell>
          <cell r="E193" t="str">
            <v>女</v>
          </cell>
          <cell r="F193" t="str">
            <v>神经内科</v>
          </cell>
          <cell r="G193">
            <v>18113534635</v>
          </cell>
          <cell r="H193">
            <v>3</v>
          </cell>
          <cell r="I193" t="str">
            <v>2022年</v>
          </cell>
          <cell r="J193" t="str">
            <v>规培研究生</v>
          </cell>
        </row>
        <row r="194">
          <cell r="C194" t="str">
            <v>7AO274</v>
          </cell>
          <cell r="D194">
            <v>-17464</v>
          </cell>
          <cell r="E194" t="str">
            <v>女</v>
          </cell>
          <cell r="F194" t="str">
            <v>神经内科</v>
          </cell>
          <cell r="G194">
            <v>15258639778</v>
          </cell>
          <cell r="H194">
            <v>3</v>
          </cell>
          <cell r="I194" t="str">
            <v>2022年</v>
          </cell>
          <cell r="J194" t="str">
            <v>规培研究生</v>
          </cell>
        </row>
        <row r="195">
          <cell r="C195" t="str">
            <v>7AO275</v>
          </cell>
          <cell r="D195">
            <v>-17465</v>
          </cell>
          <cell r="E195" t="str">
            <v>女</v>
          </cell>
          <cell r="F195" t="str">
            <v>神经内科</v>
          </cell>
          <cell r="G195">
            <v>15267753350</v>
          </cell>
          <cell r="H195">
            <v>3</v>
          </cell>
          <cell r="I195" t="str">
            <v>2022年</v>
          </cell>
          <cell r="J195" t="str">
            <v>规培研究生</v>
          </cell>
        </row>
        <row r="196">
          <cell r="C196">
            <v>623013</v>
          </cell>
          <cell r="D196">
            <v>15746</v>
          </cell>
          <cell r="E196" t="str">
            <v>男</v>
          </cell>
          <cell r="F196" t="str">
            <v>内科</v>
          </cell>
          <cell r="G196">
            <v>18868100677</v>
          </cell>
          <cell r="H196">
            <v>3</v>
          </cell>
          <cell r="I196" t="str">
            <v>2023年</v>
          </cell>
          <cell r="J196" t="str">
            <v>住院医师-本院</v>
          </cell>
        </row>
        <row r="197">
          <cell r="C197" t="str">
            <v>732L32</v>
          </cell>
          <cell r="D197">
            <v>15832</v>
          </cell>
          <cell r="E197" t="str">
            <v>男</v>
          </cell>
          <cell r="F197" t="str">
            <v>内科</v>
          </cell>
          <cell r="G197" t="str">
            <v>13509568683</v>
          </cell>
          <cell r="H197" t="str">
            <v>3</v>
          </cell>
          <cell r="I197" t="str">
            <v>2023年</v>
          </cell>
          <cell r="J197" t="str">
            <v>住院医师-外院</v>
          </cell>
        </row>
        <row r="198">
          <cell r="C198" t="str">
            <v>732L73</v>
          </cell>
          <cell r="D198">
            <v>15873</v>
          </cell>
          <cell r="E198" t="str">
            <v>女</v>
          </cell>
          <cell r="F198" t="str">
            <v>内科</v>
          </cell>
          <cell r="G198" t="str">
            <v>19858117283</v>
          </cell>
          <cell r="H198" t="str">
            <v>3</v>
          </cell>
          <cell r="I198" t="str">
            <v>2023年</v>
          </cell>
          <cell r="J198" t="str">
            <v>住院医师-外院</v>
          </cell>
        </row>
        <row r="199">
          <cell r="C199" t="str">
            <v>732L86</v>
          </cell>
          <cell r="D199">
            <v>15886</v>
          </cell>
          <cell r="E199" t="str">
            <v>女</v>
          </cell>
          <cell r="F199" t="str">
            <v>内科</v>
          </cell>
          <cell r="G199" t="str">
            <v>19858193971</v>
          </cell>
          <cell r="H199" t="str">
            <v>3</v>
          </cell>
          <cell r="I199" t="str">
            <v>2023年</v>
          </cell>
          <cell r="J199" t="str">
            <v>住院医师-外院</v>
          </cell>
        </row>
        <row r="200">
          <cell r="C200" t="str">
            <v>733L32</v>
          </cell>
          <cell r="D200">
            <v>15934</v>
          </cell>
          <cell r="E200" t="str">
            <v>女</v>
          </cell>
          <cell r="F200" t="str">
            <v>内科</v>
          </cell>
          <cell r="G200" t="str">
            <v>17276155320</v>
          </cell>
          <cell r="H200" t="str">
            <v>3</v>
          </cell>
          <cell r="I200" t="str">
            <v>2023年</v>
          </cell>
          <cell r="J200" t="str">
            <v>住院医师-外院</v>
          </cell>
        </row>
        <row r="201">
          <cell r="C201" t="str">
            <v>732L58</v>
          </cell>
          <cell r="D201">
            <v>15858</v>
          </cell>
          <cell r="E201" t="str">
            <v>男</v>
          </cell>
          <cell r="F201" t="str">
            <v>全科医学科</v>
          </cell>
          <cell r="G201" t="str">
            <v>13336766579</v>
          </cell>
          <cell r="H201" t="str">
            <v>3</v>
          </cell>
          <cell r="I201" t="str">
            <v>2023年</v>
          </cell>
          <cell r="J201" t="str">
            <v>住院医师-外院</v>
          </cell>
        </row>
        <row r="202">
          <cell r="C202" t="str">
            <v>733L13</v>
          </cell>
          <cell r="D202">
            <v>15915</v>
          </cell>
          <cell r="E202" t="str">
            <v>女</v>
          </cell>
          <cell r="F202" t="str">
            <v>全科医学科</v>
          </cell>
          <cell r="G202" t="str">
            <v>13588763101</v>
          </cell>
          <cell r="H202" t="str">
            <v>3</v>
          </cell>
          <cell r="I202" t="str">
            <v>2023年</v>
          </cell>
          <cell r="J202" t="str">
            <v>住院医师-外院</v>
          </cell>
        </row>
        <row r="203">
          <cell r="C203" t="str">
            <v>733L04</v>
          </cell>
          <cell r="D203">
            <v>15906</v>
          </cell>
          <cell r="E203" t="str">
            <v>女</v>
          </cell>
          <cell r="F203" t="str">
            <v>神经内科</v>
          </cell>
          <cell r="G203" t="str">
            <v>18857605547</v>
          </cell>
          <cell r="H203" t="str">
            <v>3</v>
          </cell>
          <cell r="I203" t="str">
            <v>2023年</v>
          </cell>
          <cell r="J203" t="str">
            <v>住院医师-外院</v>
          </cell>
        </row>
        <row r="204">
          <cell r="C204" t="str">
            <v>733L20</v>
          </cell>
          <cell r="D204">
            <v>15922</v>
          </cell>
          <cell r="E204" t="str">
            <v>女</v>
          </cell>
          <cell r="F204" t="str">
            <v>神经内科</v>
          </cell>
          <cell r="G204" t="str">
            <v>17348876562</v>
          </cell>
          <cell r="H204" t="str">
            <v>3</v>
          </cell>
          <cell r="I204" t="str">
            <v>2023年</v>
          </cell>
          <cell r="J204" t="str">
            <v>住院医师-外院</v>
          </cell>
        </row>
        <row r="205">
          <cell r="C205" t="str">
            <v>733L25</v>
          </cell>
          <cell r="D205">
            <v>15927</v>
          </cell>
          <cell r="E205" t="str">
            <v>男</v>
          </cell>
          <cell r="F205" t="str">
            <v>神经内科</v>
          </cell>
          <cell r="G205" t="str">
            <v>15958791208</v>
          </cell>
          <cell r="H205" t="str">
            <v>3</v>
          </cell>
          <cell r="I205" t="str">
            <v>2023年</v>
          </cell>
          <cell r="J205" t="str">
            <v>住院医师-外院</v>
          </cell>
        </row>
        <row r="206">
          <cell r="C206" t="str">
            <v>733L45</v>
          </cell>
          <cell r="D206">
            <v>15947</v>
          </cell>
          <cell r="E206" t="str">
            <v>女</v>
          </cell>
          <cell r="F206" t="str">
            <v>神经内科</v>
          </cell>
          <cell r="G206" t="str">
            <v>15167795878</v>
          </cell>
          <cell r="H206" t="str">
            <v>3</v>
          </cell>
          <cell r="I206" t="str">
            <v>2023年</v>
          </cell>
          <cell r="J206" t="str">
            <v>住院医师-外院</v>
          </cell>
        </row>
        <row r="207">
          <cell r="C207" t="str">
            <v>732L34</v>
          </cell>
          <cell r="D207">
            <v>15834</v>
          </cell>
          <cell r="E207" t="str">
            <v>男</v>
          </cell>
          <cell r="F207" t="str">
            <v>眼科</v>
          </cell>
          <cell r="G207" t="str">
            <v>15968758067</v>
          </cell>
          <cell r="H207" t="str">
            <v>3</v>
          </cell>
          <cell r="I207" t="str">
            <v>2023年</v>
          </cell>
          <cell r="J207" t="str">
            <v>住院医师-外院</v>
          </cell>
        </row>
        <row r="208">
          <cell r="C208" t="str">
            <v>732L72</v>
          </cell>
          <cell r="D208">
            <v>15872</v>
          </cell>
          <cell r="E208" t="str">
            <v>男</v>
          </cell>
          <cell r="F208" t="str">
            <v>眼科</v>
          </cell>
          <cell r="G208" t="str">
            <v>13736936638</v>
          </cell>
          <cell r="H208" t="str">
            <v>3</v>
          </cell>
          <cell r="I208" t="str">
            <v>2023年</v>
          </cell>
          <cell r="J208" t="str">
            <v>住院医师-外院</v>
          </cell>
        </row>
        <row r="209">
          <cell r="C209" t="str">
            <v>733L53</v>
          </cell>
          <cell r="D209">
            <v>100113</v>
          </cell>
          <cell r="E209" t="str">
            <v>女</v>
          </cell>
          <cell r="F209" t="str">
            <v>全科医学科</v>
          </cell>
          <cell r="G209" t="str">
            <v>18329750817</v>
          </cell>
          <cell r="H209" t="str">
            <v>3</v>
          </cell>
          <cell r="I209" t="str">
            <v>2023年</v>
          </cell>
          <cell r="J209" t="str">
            <v>住院医师-外院-西藏</v>
          </cell>
        </row>
        <row r="210">
          <cell r="C210" t="str">
            <v>733L59</v>
          </cell>
          <cell r="D210">
            <v>100119</v>
          </cell>
          <cell r="E210" t="str">
            <v>女</v>
          </cell>
          <cell r="F210" t="str">
            <v>全科医学科</v>
          </cell>
          <cell r="G210" t="str">
            <v>17302246732</v>
          </cell>
          <cell r="H210" t="str">
            <v>3</v>
          </cell>
          <cell r="I210" t="str">
            <v>2023年</v>
          </cell>
          <cell r="J210" t="str">
            <v>住院医师-外院-西藏</v>
          </cell>
        </row>
        <row r="211">
          <cell r="C211">
            <v>121111</v>
          </cell>
          <cell r="D211">
            <v>14721</v>
          </cell>
          <cell r="E211" t="str">
            <v>男</v>
          </cell>
          <cell r="F211" t="str">
            <v>超声医学科</v>
          </cell>
          <cell r="G211">
            <v>15888270742</v>
          </cell>
          <cell r="H211">
            <v>3</v>
          </cell>
          <cell r="I211" t="str">
            <v>2021年</v>
          </cell>
          <cell r="J211" t="str">
            <v>住院医师-本院</v>
          </cell>
        </row>
        <row r="212">
          <cell r="C212" t="str">
            <v>727L53</v>
          </cell>
          <cell r="D212">
            <v>15020</v>
          </cell>
          <cell r="E212" t="str">
            <v>女</v>
          </cell>
          <cell r="F212" t="str">
            <v>超声医学科</v>
          </cell>
          <cell r="G212" t="str">
            <v>13758848681</v>
          </cell>
          <cell r="H212">
            <v>3</v>
          </cell>
          <cell r="I212" t="str">
            <v>2021年</v>
          </cell>
          <cell r="J212" t="str">
            <v>住院医师-外院</v>
          </cell>
        </row>
        <row r="213">
          <cell r="C213" t="str">
            <v>727L55</v>
          </cell>
          <cell r="D213">
            <v>15023</v>
          </cell>
          <cell r="E213" t="str">
            <v>女</v>
          </cell>
          <cell r="F213" t="str">
            <v>超声医学科</v>
          </cell>
          <cell r="G213" t="str">
            <v>13968851638</v>
          </cell>
          <cell r="H213">
            <v>3</v>
          </cell>
          <cell r="I213" t="str">
            <v>2021年</v>
          </cell>
          <cell r="J213" t="str">
            <v>住院医师-外院</v>
          </cell>
        </row>
        <row r="214">
          <cell r="C214" t="str">
            <v>727L52</v>
          </cell>
          <cell r="D214">
            <v>15021</v>
          </cell>
          <cell r="E214" t="str">
            <v>男</v>
          </cell>
          <cell r="F214" t="str">
            <v>超声医学科</v>
          </cell>
          <cell r="G214" t="str">
            <v>13967728355</v>
          </cell>
          <cell r="H214">
            <v>3</v>
          </cell>
          <cell r="I214" t="str">
            <v>2021年</v>
          </cell>
          <cell r="J214" t="str">
            <v>住院医师-外院</v>
          </cell>
        </row>
        <row r="215">
          <cell r="C215" t="str">
            <v>727L54</v>
          </cell>
          <cell r="D215">
            <v>15022</v>
          </cell>
          <cell r="E215" t="str">
            <v>男</v>
          </cell>
          <cell r="F215" t="str">
            <v>超声医学科</v>
          </cell>
          <cell r="G215" t="str">
            <v>15258427782</v>
          </cell>
          <cell r="H215">
            <v>3</v>
          </cell>
          <cell r="I215" t="str">
            <v>2021年</v>
          </cell>
          <cell r="J215" t="str">
            <v>住院医师-外院</v>
          </cell>
        </row>
        <row r="216">
          <cell r="C216" t="str">
            <v>729L65</v>
          </cell>
          <cell r="D216">
            <v>15388</v>
          </cell>
          <cell r="E216" t="str">
            <v>女</v>
          </cell>
          <cell r="F216" t="str">
            <v>超声医学科</v>
          </cell>
          <cell r="G216" t="str">
            <v>13968866338</v>
          </cell>
          <cell r="H216">
            <v>3</v>
          </cell>
          <cell r="I216" t="str">
            <v>2022年</v>
          </cell>
          <cell r="J216" t="str">
            <v>住院医师-外院</v>
          </cell>
        </row>
        <row r="217">
          <cell r="C217" t="str">
            <v>729L70</v>
          </cell>
          <cell r="D217">
            <v>15393</v>
          </cell>
          <cell r="E217" t="str">
            <v>女</v>
          </cell>
          <cell r="F217" t="str">
            <v>超声医学科</v>
          </cell>
          <cell r="G217" t="str">
            <v>15158577729</v>
          </cell>
          <cell r="H217">
            <v>3</v>
          </cell>
          <cell r="I217" t="str">
            <v>2022年</v>
          </cell>
          <cell r="J217" t="str">
            <v>住院医师-外院</v>
          </cell>
        </row>
        <row r="218">
          <cell r="C218">
            <v>122017</v>
          </cell>
          <cell r="D218">
            <v>15321</v>
          </cell>
          <cell r="E218" t="str">
            <v>男</v>
          </cell>
          <cell r="F218" t="str">
            <v>超声医学科</v>
          </cell>
          <cell r="G218" t="str">
            <v>13605778243</v>
          </cell>
          <cell r="H218">
            <v>3</v>
          </cell>
          <cell r="I218" t="str">
            <v>2022年</v>
          </cell>
          <cell r="J218" t="str">
            <v>住院医师-本院</v>
          </cell>
        </row>
        <row r="219">
          <cell r="C219">
            <v>122003</v>
          </cell>
          <cell r="D219">
            <v>15261</v>
          </cell>
          <cell r="E219" t="str">
            <v>女</v>
          </cell>
          <cell r="F219" t="str">
            <v>超声医学科</v>
          </cell>
          <cell r="G219" t="str">
            <v>18375760074</v>
          </cell>
          <cell r="H219">
            <v>3</v>
          </cell>
          <cell r="I219" t="str">
            <v>2022年</v>
          </cell>
          <cell r="J219" t="str">
            <v>住院医师-本院</v>
          </cell>
        </row>
        <row r="220">
          <cell r="C220">
            <v>122004</v>
          </cell>
          <cell r="D220">
            <v>15262</v>
          </cell>
          <cell r="E220" t="str">
            <v>男</v>
          </cell>
          <cell r="F220" t="str">
            <v>超声医学科</v>
          </cell>
          <cell r="G220" t="str">
            <v>17826865126</v>
          </cell>
          <cell r="H220">
            <v>3</v>
          </cell>
          <cell r="I220" t="str">
            <v>2022年</v>
          </cell>
          <cell r="J220" t="str">
            <v>住院医师-本院</v>
          </cell>
        </row>
        <row r="221">
          <cell r="C221" t="str">
            <v>730L13</v>
          </cell>
          <cell r="D221">
            <v>15436</v>
          </cell>
          <cell r="E221" t="str">
            <v>男</v>
          </cell>
          <cell r="F221" t="str">
            <v>超声医学科</v>
          </cell>
          <cell r="G221" t="str">
            <v>15957674628</v>
          </cell>
          <cell r="H221">
            <v>3</v>
          </cell>
          <cell r="I221" t="str">
            <v>2022年</v>
          </cell>
          <cell r="J221" t="str">
            <v>住院医师-外院</v>
          </cell>
        </row>
        <row r="222">
          <cell r="C222">
            <v>122002</v>
          </cell>
          <cell r="D222">
            <v>15260</v>
          </cell>
          <cell r="E222" t="str">
            <v>男</v>
          </cell>
          <cell r="F222" t="str">
            <v>超声医学科</v>
          </cell>
          <cell r="G222" t="str">
            <v>15257760153</v>
          </cell>
          <cell r="H222">
            <v>3</v>
          </cell>
          <cell r="I222" t="str">
            <v>2022年</v>
          </cell>
          <cell r="J222" t="str">
            <v>住院医师-本院</v>
          </cell>
        </row>
        <row r="223">
          <cell r="C223" t="str">
            <v>730L50</v>
          </cell>
          <cell r="D223">
            <v>15473</v>
          </cell>
          <cell r="E223" t="str">
            <v>女</v>
          </cell>
          <cell r="F223" t="str">
            <v>超声医学科</v>
          </cell>
          <cell r="G223" t="str">
            <v>13868859224</v>
          </cell>
          <cell r="H223">
            <v>3</v>
          </cell>
          <cell r="I223" t="str">
            <v>2022年</v>
          </cell>
          <cell r="J223" t="str">
            <v>住院医师-外院</v>
          </cell>
        </row>
        <row r="224">
          <cell r="C224">
            <v>122001</v>
          </cell>
          <cell r="D224">
            <v>15259</v>
          </cell>
          <cell r="E224" t="str">
            <v>女</v>
          </cell>
          <cell r="F224" t="str">
            <v>超声医学科</v>
          </cell>
          <cell r="G224" t="str">
            <v>15058755328</v>
          </cell>
          <cell r="H224">
            <v>3</v>
          </cell>
          <cell r="I224" t="str">
            <v>2022年</v>
          </cell>
          <cell r="J224" t="str">
            <v>住院医师-本院</v>
          </cell>
        </row>
        <row r="225">
          <cell r="C225" t="str">
            <v>7AM380</v>
          </cell>
          <cell r="D225">
            <v>-14622</v>
          </cell>
          <cell r="E225" t="str">
            <v>女</v>
          </cell>
          <cell r="F225" t="str">
            <v>超声医学科</v>
          </cell>
          <cell r="G225" t="str">
            <v>15868095898</v>
          </cell>
          <cell r="H225">
            <v>3</v>
          </cell>
          <cell r="I225" t="str">
            <v>2021年</v>
          </cell>
          <cell r="J225" t="str">
            <v>规培研究生</v>
          </cell>
        </row>
        <row r="226">
          <cell r="C226" t="str">
            <v>7AM338</v>
          </cell>
          <cell r="D226">
            <v>-14993</v>
          </cell>
          <cell r="E226" t="str">
            <v>女</v>
          </cell>
          <cell r="F226" t="str">
            <v>放射科</v>
          </cell>
          <cell r="G226" t="str">
            <v>18072215679</v>
          </cell>
          <cell r="H226">
            <v>3</v>
          </cell>
          <cell r="I226" t="str">
            <v>2021年</v>
          </cell>
          <cell r="J226" t="str">
            <v>规培研究生</v>
          </cell>
        </row>
        <row r="227">
          <cell r="C227" t="str">
            <v>7AO389</v>
          </cell>
          <cell r="D227">
            <v>-17578</v>
          </cell>
          <cell r="E227" t="str">
            <v>女</v>
          </cell>
          <cell r="F227" t="str">
            <v>超声医学科</v>
          </cell>
          <cell r="G227">
            <v>18787264938</v>
          </cell>
          <cell r="H227">
            <v>3</v>
          </cell>
          <cell r="I227" t="str">
            <v>2022年</v>
          </cell>
          <cell r="J227" t="str">
            <v>规培研究生</v>
          </cell>
        </row>
        <row r="228">
          <cell r="C228" t="str">
            <v>7AO281</v>
          </cell>
          <cell r="D228">
            <v>-17471</v>
          </cell>
          <cell r="E228" t="str">
            <v>女</v>
          </cell>
          <cell r="F228" t="str">
            <v>急诊科</v>
          </cell>
          <cell r="G228">
            <v>13587633768</v>
          </cell>
          <cell r="H228">
            <v>3</v>
          </cell>
          <cell r="I228" t="str">
            <v>2022年</v>
          </cell>
          <cell r="J228" t="str">
            <v>规培研究生</v>
          </cell>
        </row>
        <row r="229">
          <cell r="C229" t="str">
            <v>7AO354</v>
          </cell>
          <cell r="D229">
            <v>-17543</v>
          </cell>
          <cell r="E229" t="str">
            <v>男</v>
          </cell>
          <cell r="F229" t="str">
            <v>麻醉科</v>
          </cell>
          <cell r="G229">
            <v>17378963495</v>
          </cell>
          <cell r="H229">
            <v>3</v>
          </cell>
          <cell r="I229" t="str">
            <v>2022年</v>
          </cell>
          <cell r="J229" t="str">
            <v>规培研究生</v>
          </cell>
        </row>
        <row r="230">
          <cell r="C230">
            <v>123018</v>
          </cell>
          <cell r="D230">
            <v>15651</v>
          </cell>
          <cell r="E230" t="str">
            <v>女</v>
          </cell>
          <cell r="F230" t="str">
            <v>超声医学科</v>
          </cell>
          <cell r="G230">
            <v>15757301700</v>
          </cell>
          <cell r="H230">
            <v>3</v>
          </cell>
          <cell r="I230" t="str">
            <v>2023年</v>
          </cell>
          <cell r="J230" t="str">
            <v>住院医师-本院</v>
          </cell>
        </row>
        <row r="231">
          <cell r="C231" t="str">
            <v>732L42</v>
          </cell>
          <cell r="D231">
            <v>15842</v>
          </cell>
          <cell r="E231" t="str">
            <v>女</v>
          </cell>
          <cell r="F231" t="str">
            <v>超声医学科</v>
          </cell>
          <cell r="G231" t="str">
            <v>19857185520</v>
          </cell>
          <cell r="H231" t="str">
            <v>3</v>
          </cell>
          <cell r="I231" t="str">
            <v>2023年</v>
          </cell>
          <cell r="J231" t="str">
            <v>住院医师-外院</v>
          </cell>
        </row>
        <row r="232">
          <cell r="C232" t="str">
            <v>732L54</v>
          </cell>
          <cell r="D232">
            <v>15854</v>
          </cell>
          <cell r="E232" t="str">
            <v>女</v>
          </cell>
          <cell r="F232" t="str">
            <v>超声医学科</v>
          </cell>
          <cell r="G232" t="str">
            <v>13757874821</v>
          </cell>
          <cell r="H232" t="str">
            <v>3</v>
          </cell>
          <cell r="I232" t="str">
            <v>2023年</v>
          </cell>
          <cell r="J232" t="str">
            <v>住院医师-外院</v>
          </cell>
        </row>
        <row r="233">
          <cell r="C233" t="str">
            <v>732L60</v>
          </cell>
          <cell r="D233">
            <v>15860</v>
          </cell>
          <cell r="E233" t="str">
            <v>女</v>
          </cell>
          <cell r="F233" t="str">
            <v>超声医学科</v>
          </cell>
          <cell r="G233" t="str">
            <v>13214527863</v>
          </cell>
          <cell r="H233" t="str">
            <v>3</v>
          </cell>
          <cell r="I233" t="str">
            <v>2023年</v>
          </cell>
          <cell r="J233" t="str">
            <v>住院医师-外院</v>
          </cell>
        </row>
        <row r="234">
          <cell r="C234" t="str">
            <v>732L69</v>
          </cell>
          <cell r="D234">
            <v>15869</v>
          </cell>
          <cell r="E234" t="str">
            <v>女</v>
          </cell>
          <cell r="F234" t="str">
            <v>超声医学科</v>
          </cell>
          <cell r="G234" t="str">
            <v>15258681955</v>
          </cell>
          <cell r="H234" t="str">
            <v>3</v>
          </cell>
          <cell r="I234" t="str">
            <v>2023年</v>
          </cell>
          <cell r="J234" t="str">
            <v>住院医师-外院</v>
          </cell>
        </row>
        <row r="235">
          <cell r="C235" t="str">
            <v>732L74</v>
          </cell>
          <cell r="D235">
            <v>15874</v>
          </cell>
          <cell r="E235" t="str">
            <v>女</v>
          </cell>
          <cell r="F235" t="str">
            <v>超声医学科</v>
          </cell>
          <cell r="G235" t="str">
            <v>15342892379</v>
          </cell>
          <cell r="H235" t="str">
            <v>3</v>
          </cell>
          <cell r="I235" t="str">
            <v>2023年</v>
          </cell>
          <cell r="J235" t="str">
            <v>住院医师-外院</v>
          </cell>
        </row>
        <row r="236">
          <cell r="C236" t="str">
            <v>732L75</v>
          </cell>
          <cell r="D236">
            <v>15875</v>
          </cell>
          <cell r="E236" t="str">
            <v>女</v>
          </cell>
          <cell r="F236" t="str">
            <v>超声医学科</v>
          </cell>
          <cell r="G236" t="str">
            <v>17857314956</v>
          </cell>
          <cell r="H236" t="str">
            <v>3</v>
          </cell>
          <cell r="I236" t="str">
            <v>2023年</v>
          </cell>
          <cell r="J236" t="str">
            <v>住院医师-外院</v>
          </cell>
        </row>
        <row r="237">
          <cell r="C237" t="str">
            <v>733L02</v>
          </cell>
          <cell r="D237">
            <v>15904</v>
          </cell>
          <cell r="E237" t="str">
            <v>女</v>
          </cell>
          <cell r="F237" t="str">
            <v>超声医学科</v>
          </cell>
          <cell r="G237" t="str">
            <v>13587637225</v>
          </cell>
          <cell r="H237" t="str">
            <v>3</v>
          </cell>
          <cell r="I237" t="str">
            <v>2023年</v>
          </cell>
          <cell r="J237" t="str">
            <v>住院医师-外院</v>
          </cell>
        </row>
        <row r="238">
          <cell r="C238" t="str">
            <v>733L09</v>
          </cell>
          <cell r="D238">
            <v>15911</v>
          </cell>
          <cell r="E238" t="str">
            <v>女</v>
          </cell>
          <cell r="F238" t="str">
            <v>超声医学科</v>
          </cell>
          <cell r="G238" t="str">
            <v>18205776876</v>
          </cell>
          <cell r="H238" t="str">
            <v>3</v>
          </cell>
          <cell r="I238" t="str">
            <v>2023年</v>
          </cell>
          <cell r="J238" t="str">
            <v>住院医师-外院</v>
          </cell>
        </row>
        <row r="239">
          <cell r="C239" t="str">
            <v>7AM360</v>
          </cell>
          <cell r="D239">
            <v>-14602</v>
          </cell>
          <cell r="E239" t="str">
            <v>男</v>
          </cell>
          <cell r="F239" t="str">
            <v>外科</v>
          </cell>
          <cell r="G239" t="str">
            <v>18358545532</v>
          </cell>
          <cell r="H239">
            <v>3</v>
          </cell>
          <cell r="I239" t="str">
            <v>2021年</v>
          </cell>
          <cell r="J239" t="str">
            <v>规培研究生</v>
          </cell>
        </row>
        <row r="240">
          <cell r="C240" t="str">
            <v>7AM373</v>
          </cell>
          <cell r="D240">
            <v>-14615</v>
          </cell>
          <cell r="E240" t="str">
            <v>男</v>
          </cell>
          <cell r="F240" t="str">
            <v>外科</v>
          </cell>
          <cell r="G240" t="str">
            <v>15888279912</v>
          </cell>
          <cell r="H240">
            <v>3</v>
          </cell>
          <cell r="I240" t="str">
            <v>2021年</v>
          </cell>
          <cell r="J240" t="str">
            <v>规培研究生</v>
          </cell>
        </row>
        <row r="241">
          <cell r="C241" t="str">
            <v>7AM251</v>
          </cell>
          <cell r="D241">
            <v>-14906</v>
          </cell>
          <cell r="E241" t="str">
            <v>女</v>
          </cell>
          <cell r="F241" t="str">
            <v>外科</v>
          </cell>
          <cell r="G241" t="str">
            <v>15858836753</v>
          </cell>
          <cell r="H241">
            <v>3</v>
          </cell>
          <cell r="I241" t="str">
            <v>2021年</v>
          </cell>
          <cell r="J241" t="str">
            <v>规培研究生</v>
          </cell>
        </row>
        <row r="242">
          <cell r="C242" t="str">
            <v>7AM324</v>
          </cell>
          <cell r="D242">
            <v>-14979</v>
          </cell>
          <cell r="E242" t="str">
            <v>女</v>
          </cell>
          <cell r="F242" t="str">
            <v>外科</v>
          </cell>
          <cell r="G242" t="str">
            <v>15033931622</v>
          </cell>
          <cell r="H242">
            <v>3</v>
          </cell>
          <cell r="I242" t="str">
            <v>2021年</v>
          </cell>
          <cell r="J242" t="str">
            <v>规培研究生</v>
          </cell>
        </row>
        <row r="243">
          <cell r="C243" t="str">
            <v>732L39</v>
          </cell>
          <cell r="D243">
            <v>15839</v>
          </cell>
          <cell r="E243" t="str">
            <v>男</v>
          </cell>
          <cell r="F243" t="str">
            <v>外科</v>
          </cell>
          <cell r="G243" t="str">
            <v>15167498356</v>
          </cell>
          <cell r="H243" t="str">
            <v>3</v>
          </cell>
          <cell r="I243" t="str">
            <v>2023年</v>
          </cell>
          <cell r="J243" t="str">
            <v>住院医师-外院</v>
          </cell>
        </row>
        <row r="244">
          <cell r="C244" t="str">
            <v>729L60</v>
          </cell>
          <cell r="D244">
            <v>15383</v>
          </cell>
          <cell r="E244" t="str">
            <v>男</v>
          </cell>
          <cell r="F244" t="str">
            <v>儿科</v>
          </cell>
          <cell r="G244" t="str">
            <v>13516764751</v>
          </cell>
          <cell r="H244">
            <v>3</v>
          </cell>
          <cell r="I244" t="str">
            <v>2022年</v>
          </cell>
          <cell r="J244" t="str">
            <v>住院医师-外院</v>
          </cell>
        </row>
        <row r="245">
          <cell r="C245" t="str">
            <v>730L52</v>
          </cell>
          <cell r="D245">
            <v>15475</v>
          </cell>
          <cell r="E245" t="str">
            <v>男</v>
          </cell>
          <cell r="F245" t="str">
            <v>儿科</v>
          </cell>
          <cell r="G245" t="str">
            <v>15067898038</v>
          </cell>
          <cell r="H245">
            <v>3</v>
          </cell>
          <cell r="I245" t="str">
            <v>2022年</v>
          </cell>
          <cell r="J245" t="str">
            <v>住院医师-外院</v>
          </cell>
        </row>
        <row r="246">
          <cell r="C246" t="str">
            <v>729L97</v>
          </cell>
          <cell r="D246">
            <v>15421</v>
          </cell>
          <cell r="E246" t="str">
            <v>女</v>
          </cell>
          <cell r="F246" t="str">
            <v>全科医学科</v>
          </cell>
          <cell r="G246" t="str">
            <v>15258723858</v>
          </cell>
          <cell r="H246">
            <v>3</v>
          </cell>
          <cell r="I246" t="str">
            <v>2022年</v>
          </cell>
          <cell r="J246" t="str">
            <v>住院医师-外院</v>
          </cell>
        </row>
        <row r="247">
          <cell r="C247" t="str">
            <v>730L39</v>
          </cell>
          <cell r="D247">
            <v>15462</v>
          </cell>
          <cell r="E247" t="str">
            <v>女</v>
          </cell>
          <cell r="F247" t="str">
            <v>全科医学科</v>
          </cell>
          <cell r="G247" t="str">
            <v>13868491701</v>
          </cell>
          <cell r="H247">
            <v>3</v>
          </cell>
          <cell r="I247" t="str">
            <v>2022年</v>
          </cell>
          <cell r="J247" t="str">
            <v>住院医师-外院</v>
          </cell>
        </row>
        <row r="248">
          <cell r="C248" t="str">
            <v>7AM365</v>
          </cell>
          <cell r="D248">
            <v>-14607</v>
          </cell>
          <cell r="E248" t="str">
            <v>女</v>
          </cell>
          <cell r="F248" t="str">
            <v>儿科</v>
          </cell>
          <cell r="G248">
            <v>15057731698</v>
          </cell>
          <cell r="H248">
            <v>3</v>
          </cell>
          <cell r="I248" t="str">
            <v>2021年</v>
          </cell>
          <cell r="J248" t="str">
            <v>规培研究生</v>
          </cell>
        </row>
        <row r="249">
          <cell r="C249" t="str">
            <v>7AO259</v>
          </cell>
          <cell r="D249">
            <v>-17449</v>
          </cell>
          <cell r="E249" t="str">
            <v>女</v>
          </cell>
          <cell r="F249" t="str">
            <v>儿科</v>
          </cell>
          <cell r="G249">
            <v>18858717796</v>
          </cell>
          <cell r="H249">
            <v>3</v>
          </cell>
          <cell r="I249" t="str">
            <v>2022年</v>
          </cell>
          <cell r="J249" t="str">
            <v>规培研究生</v>
          </cell>
        </row>
        <row r="250">
          <cell r="C250" t="str">
            <v>7AO260</v>
          </cell>
          <cell r="D250">
            <v>-17450</v>
          </cell>
          <cell r="E250" t="str">
            <v>女</v>
          </cell>
          <cell r="F250" t="str">
            <v>儿科</v>
          </cell>
          <cell r="G250">
            <v>13736674391</v>
          </cell>
          <cell r="H250">
            <v>3</v>
          </cell>
          <cell r="I250" t="str">
            <v>2022年</v>
          </cell>
          <cell r="J250" t="str">
            <v>规培研究生</v>
          </cell>
        </row>
        <row r="251">
          <cell r="C251" t="str">
            <v>7AO261</v>
          </cell>
          <cell r="D251">
            <v>-17451</v>
          </cell>
          <cell r="E251" t="str">
            <v>女</v>
          </cell>
          <cell r="F251" t="str">
            <v>儿科</v>
          </cell>
          <cell r="G251">
            <v>18723227813</v>
          </cell>
          <cell r="H251">
            <v>3</v>
          </cell>
          <cell r="I251" t="str">
            <v>2022年</v>
          </cell>
          <cell r="J251" t="str">
            <v>规培研究生</v>
          </cell>
        </row>
        <row r="252">
          <cell r="C252" t="str">
            <v>732L52</v>
          </cell>
          <cell r="D252">
            <v>15852</v>
          </cell>
          <cell r="E252" t="str">
            <v>女</v>
          </cell>
          <cell r="F252" t="str">
            <v>儿科</v>
          </cell>
          <cell r="G252" t="str">
            <v>13588078976</v>
          </cell>
          <cell r="H252" t="str">
            <v>3</v>
          </cell>
          <cell r="I252" t="str">
            <v>2023年</v>
          </cell>
          <cell r="J252" t="str">
            <v>住院医师-外院</v>
          </cell>
        </row>
        <row r="253">
          <cell r="C253" t="str">
            <v>732L55</v>
          </cell>
          <cell r="D253">
            <v>15855</v>
          </cell>
          <cell r="E253" t="str">
            <v>女</v>
          </cell>
          <cell r="F253" t="str">
            <v>儿科</v>
          </cell>
          <cell r="G253" t="str">
            <v>13967650413</v>
          </cell>
          <cell r="H253" t="str">
            <v>3</v>
          </cell>
          <cell r="I253" t="str">
            <v>2023年</v>
          </cell>
          <cell r="J253" t="str">
            <v>住院医师-外院</v>
          </cell>
        </row>
        <row r="254">
          <cell r="C254" t="str">
            <v>7AO316</v>
          </cell>
          <cell r="D254">
            <v>-17506</v>
          </cell>
          <cell r="E254" t="str">
            <v>男</v>
          </cell>
          <cell r="F254" t="str">
            <v>外科（神经外科方向）</v>
          </cell>
          <cell r="G254">
            <v>13968897299</v>
          </cell>
          <cell r="H254">
            <v>3</v>
          </cell>
          <cell r="I254" t="str">
            <v>2022年</v>
          </cell>
          <cell r="J254" t="str">
            <v>规培研究生</v>
          </cell>
        </row>
        <row r="255">
          <cell r="C255" t="str">
            <v>733L19</v>
          </cell>
          <cell r="D255">
            <v>15921</v>
          </cell>
          <cell r="E255" t="str">
            <v>男</v>
          </cell>
          <cell r="F255" t="str">
            <v>外科</v>
          </cell>
          <cell r="G255" t="str">
            <v>15868720062</v>
          </cell>
          <cell r="H255" t="str">
            <v>3</v>
          </cell>
          <cell r="I255" t="str">
            <v>2023年</v>
          </cell>
          <cell r="J255" t="str">
            <v>住院医师-外院</v>
          </cell>
        </row>
        <row r="256">
          <cell r="C256" t="str">
            <v>727L60</v>
          </cell>
          <cell r="D256">
            <v>15028</v>
          </cell>
          <cell r="E256" t="str">
            <v>女</v>
          </cell>
          <cell r="F256" t="str">
            <v>妇产科</v>
          </cell>
          <cell r="G256" t="str">
            <v>15057708275</v>
          </cell>
          <cell r="H256">
            <v>3</v>
          </cell>
          <cell r="I256" t="str">
            <v>2021年</v>
          </cell>
          <cell r="J256" t="str">
            <v>住院医师-外院</v>
          </cell>
        </row>
        <row r="257">
          <cell r="C257" t="str">
            <v>732L22</v>
          </cell>
          <cell r="D257">
            <v>15614</v>
          </cell>
          <cell r="E257" t="str">
            <v>女</v>
          </cell>
          <cell r="F257" t="str">
            <v>妇产科</v>
          </cell>
          <cell r="G257">
            <v>13659580326</v>
          </cell>
          <cell r="H257">
            <v>3</v>
          </cell>
          <cell r="I257" t="str">
            <v>2022年</v>
          </cell>
          <cell r="J257" t="str">
            <v>住院医师-外院-西藏</v>
          </cell>
        </row>
        <row r="258">
          <cell r="C258" t="str">
            <v>729L27</v>
          </cell>
          <cell r="D258">
            <v>15127</v>
          </cell>
          <cell r="E258" t="str">
            <v>女</v>
          </cell>
          <cell r="F258" t="str">
            <v>妇产科</v>
          </cell>
          <cell r="G258">
            <v>15291013526</v>
          </cell>
          <cell r="H258">
            <v>3</v>
          </cell>
          <cell r="I258" t="str">
            <v>2021年</v>
          </cell>
          <cell r="J258" t="str">
            <v>住院医师-外院-西藏</v>
          </cell>
        </row>
        <row r="259">
          <cell r="C259" t="str">
            <v>7AM372</v>
          </cell>
          <cell r="D259">
            <v>-14614</v>
          </cell>
          <cell r="E259" t="str">
            <v>女</v>
          </cell>
          <cell r="F259" t="str">
            <v>妇产科</v>
          </cell>
          <cell r="G259" t="str">
            <v>15868507188</v>
          </cell>
          <cell r="H259">
            <v>3</v>
          </cell>
          <cell r="I259" t="str">
            <v>2021年</v>
          </cell>
          <cell r="J259" t="str">
            <v>规培研究生</v>
          </cell>
        </row>
        <row r="260">
          <cell r="C260" t="str">
            <v>7AM397</v>
          </cell>
          <cell r="D260">
            <v>-14639</v>
          </cell>
          <cell r="E260" t="str">
            <v>女</v>
          </cell>
          <cell r="F260" t="str">
            <v>妇产科</v>
          </cell>
          <cell r="G260" t="str">
            <v>15968767628</v>
          </cell>
          <cell r="H260">
            <v>3</v>
          </cell>
          <cell r="I260" t="str">
            <v>2021年</v>
          </cell>
          <cell r="J260" t="str">
            <v>规培研究生</v>
          </cell>
        </row>
        <row r="261">
          <cell r="C261" t="str">
            <v>7AM399</v>
          </cell>
          <cell r="D261">
            <v>-14641</v>
          </cell>
          <cell r="E261" t="str">
            <v>女</v>
          </cell>
          <cell r="F261" t="str">
            <v>妇产科</v>
          </cell>
          <cell r="G261" t="str">
            <v>15258091221</v>
          </cell>
          <cell r="H261">
            <v>3</v>
          </cell>
          <cell r="I261" t="str">
            <v>2021年</v>
          </cell>
          <cell r="J261" t="str">
            <v>规培研究生</v>
          </cell>
        </row>
        <row r="262">
          <cell r="C262" t="str">
            <v>7AM290</v>
          </cell>
          <cell r="D262">
            <v>-14945</v>
          </cell>
          <cell r="E262" t="str">
            <v>女</v>
          </cell>
          <cell r="F262" t="str">
            <v>妇产科</v>
          </cell>
          <cell r="G262" t="str">
            <v>15258098208</v>
          </cell>
          <cell r="H262">
            <v>3</v>
          </cell>
          <cell r="I262" t="str">
            <v>2021年</v>
          </cell>
          <cell r="J262" t="str">
            <v>规培研究生</v>
          </cell>
        </row>
        <row r="263">
          <cell r="C263" t="str">
            <v>7AM294</v>
          </cell>
          <cell r="D263">
            <v>-14949</v>
          </cell>
          <cell r="E263" t="str">
            <v>女</v>
          </cell>
          <cell r="F263" t="str">
            <v>妇产科</v>
          </cell>
          <cell r="G263" t="str">
            <v>13857798355</v>
          </cell>
          <cell r="H263">
            <v>3</v>
          </cell>
          <cell r="I263" t="str">
            <v>2021年</v>
          </cell>
          <cell r="J263" t="str">
            <v>规培研究生</v>
          </cell>
        </row>
        <row r="264">
          <cell r="C264" t="str">
            <v>7AM295</v>
          </cell>
          <cell r="D264">
            <v>-14950</v>
          </cell>
          <cell r="E264" t="str">
            <v>女</v>
          </cell>
          <cell r="F264" t="str">
            <v>妇产科</v>
          </cell>
          <cell r="G264" t="str">
            <v>15858839198</v>
          </cell>
          <cell r="H264">
            <v>3</v>
          </cell>
          <cell r="I264" t="str">
            <v>2021年</v>
          </cell>
          <cell r="J264" t="str">
            <v>规培研究生</v>
          </cell>
        </row>
        <row r="265">
          <cell r="C265" t="str">
            <v>7AO008</v>
          </cell>
          <cell r="D265">
            <v>-17199</v>
          </cell>
          <cell r="E265" t="str">
            <v>女</v>
          </cell>
          <cell r="F265" t="str">
            <v>妇产科</v>
          </cell>
          <cell r="G265">
            <v>15372871907</v>
          </cell>
          <cell r="H265">
            <v>3</v>
          </cell>
          <cell r="I265" t="str">
            <v>2022年</v>
          </cell>
          <cell r="J265" t="str">
            <v>规培研究生</v>
          </cell>
        </row>
        <row r="266">
          <cell r="C266" t="str">
            <v>7AO020</v>
          </cell>
          <cell r="D266">
            <v>-17211</v>
          </cell>
          <cell r="E266" t="str">
            <v>男</v>
          </cell>
          <cell r="F266" t="str">
            <v>妇产科</v>
          </cell>
          <cell r="G266">
            <v>15957612305</v>
          </cell>
          <cell r="H266">
            <v>3</v>
          </cell>
          <cell r="I266" t="str">
            <v>2022年</v>
          </cell>
          <cell r="J266" t="str">
            <v>规培研究生</v>
          </cell>
        </row>
        <row r="267">
          <cell r="C267" t="str">
            <v>7AO054</v>
          </cell>
          <cell r="D267">
            <v>-17245</v>
          </cell>
          <cell r="E267" t="str">
            <v>女</v>
          </cell>
          <cell r="F267" t="str">
            <v>妇产科</v>
          </cell>
          <cell r="G267">
            <v>13806680017</v>
          </cell>
          <cell r="H267">
            <v>3</v>
          </cell>
          <cell r="I267" t="str">
            <v>2022年</v>
          </cell>
          <cell r="J267" t="str">
            <v>规培研究生</v>
          </cell>
        </row>
        <row r="268">
          <cell r="C268">
            <v>623044</v>
          </cell>
          <cell r="D268">
            <v>15776</v>
          </cell>
          <cell r="E268" t="str">
            <v>女</v>
          </cell>
          <cell r="F268" t="str">
            <v>妇产科</v>
          </cell>
          <cell r="G268">
            <v>15906464260</v>
          </cell>
          <cell r="H268" t="str">
            <v>2？</v>
          </cell>
          <cell r="I268" t="str">
            <v>2023年</v>
          </cell>
          <cell r="J268" t="str">
            <v>住院医师-社会人</v>
          </cell>
        </row>
        <row r="269">
          <cell r="C269" t="str">
            <v>733L39</v>
          </cell>
          <cell r="D269">
            <v>15941</v>
          </cell>
          <cell r="E269" t="str">
            <v>女</v>
          </cell>
          <cell r="F269" t="str">
            <v>妇产科</v>
          </cell>
          <cell r="G269" t="str">
            <v>13615776927</v>
          </cell>
          <cell r="H269" t="str">
            <v>3</v>
          </cell>
          <cell r="I269" t="str">
            <v>2023年</v>
          </cell>
          <cell r="J269" t="str">
            <v>住院医师-外院</v>
          </cell>
        </row>
        <row r="270">
          <cell r="C270" t="str">
            <v>733L07</v>
          </cell>
          <cell r="D270">
            <v>15909</v>
          </cell>
          <cell r="E270" t="str">
            <v>女</v>
          </cell>
          <cell r="F270" t="str">
            <v>妇产科</v>
          </cell>
          <cell r="G270" t="str">
            <v>17364525203</v>
          </cell>
          <cell r="H270" t="str">
            <v>3</v>
          </cell>
          <cell r="I270" t="str">
            <v>2023年</v>
          </cell>
          <cell r="J270" t="str">
            <v>住院医师-外院</v>
          </cell>
        </row>
        <row r="271">
          <cell r="C271" t="str">
            <v>733L12</v>
          </cell>
          <cell r="D271">
            <v>15914</v>
          </cell>
          <cell r="E271" t="str">
            <v>女</v>
          </cell>
          <cell r="F271" t="str">
            <v>妇产科</v>
          </cell>
          <cell r="G271" t="str">
            <v>15168165687</v>
          </cell>
          <cell r="H271" t="str">
            <v>3</v>
          </cell>
          <cell r="I271" t="str">
            <v>2023年</v>
          </cell>
          <cell r="J271" t="str">
            <v>住院医师-外院</v>
          </cell>
        </row>
        <row r="272">
          <cell r="C272" t="str">
            <v>733L52</v>
          </cell>
          <cell r="D272">
            <v>100112</v>
          </cell>
          <cell r="E272" t="str">
            <v>女</v>
          </cell>
          <cell r="F272" t="str">
            <v>妇产科</v>
          </cell>
          <cell r="G272" t="str">
            <v>18717279590</v>
          </cell>
          <cell r="H272" t="str">
            <v>3</v>
          </cell>
          <cell r="I272" t="str">
            <v>2023年</v>
          </cell>
          <cell r="J272" t="str">
            <v>住院医师-外院-西藏</v>
          </cell>
        </row>
        <row r="273">
          <cell r="C273" t="str">
            <v>727L97</v>
          </cell>
          <cell r="D273">
            <v>15065</v>
          </cell>
          <cell r="E273" t="str">
            <v>女</v>
          </cell>
          <cell r="F273" t="str">
            <v>全科医学科</v>
          </cell>
          <cell r="G273" t="str">
            <v>13566224026</v>
          </cell>
          <cell r="H273">
            <v>3</v>
          </cell>
          <cell r="I273" t="str">
            <v>2021年</v>
          </cell>
          <cell r="J273" t="str">
            <v>住院医师-外院</v>
          </cell>
        </row>
        <row r="274">
          <cell r="C274" t="str">
            <v>728L03</v>
          </cell>
          <cell r="D274">
            <v>15070</v>
          </cell>
          <cell r="E274" t="str">
            <v>男</v>
          </cell>
          <cell r="F274" t="str">
            <v>全科医学科</v>
          </cell>
          <cell r="G274" t="str">
            <v>13868677920</v>
          </cell>
          <cell r="H274">
            <v>3</v>
          </cell>
          <cell r="I274" t="str">
            <v>2021年</v>
          </cell>
          <cell r="J274" t="str">
            <v>住院医师-外院</v>
          </cell>
        </row>
        <row r="275">
          <cell r="C275" t="str">
            <v>727L91</v>
          </cell>
          <cell r="D275">
            <v>15059</v>
          </cell>
          <cell r="E275" t="str">
            <v>女</v>
          </cell>
          <cell r="F275" t="str">
            <v>全科医学科</v>
          </cell>
          <cell r="G275" t="str">
            <v>15858838087</v>
          </cell>
          <cell r="H275">
            <v>3</v>
          </cell>
          <cell r="I275" t="str">
            <v>2021年</v>
          </cell>
          <cell r="J275" t="str">
            <v>住院医师-外院</v>
          </cell>
        </row>
        <row r="276">
          <cell r="C276" t="str">
            <v>7AM244</v>
          </cell>
          <cell r="D276">
            <v>-14899</v>
          </cell>
          <cell r="E276" t="str">
            <v>女</v>
          </cell>
          <cell r="F276" t="str">
            <v>全科医学科</v>
          </cell>
          <cell r="G276" t="str">
            <v>15258063128</v>
          </cell>
          <cell r="H276">
            <v>3</v>
          </cell>
          <cell r="I276" t="str">
            <v>2021年</v>
          </cell>
          <cell r="J276" t="str">
            <v>规培研究生</v>
          </cell>
        </row>
        <row r="277">
          <cell r="C277" t="str">
            <v>733L54</v>
          </cell>
          <cell r="D277">
            <v>100114</v>
          </cell>
          <cell r="E277" t="str">
            <v>男</v>
          </cell>
          <cell r="F277" t="str">
            <v>全科医学科</v>
          </cell>
          <cell r="G277" t="str">
            <v>18708076691</v>
          </cell>
          <cell r="H277" t="str">
            <v>3</v>
          </cell>
          <cell r="I277" t="str">
            <v>2023年</v>
          </cell>
          <cell r="J277" t="str">
            <v>住院医师-外院-西藏</v>
          </cell>
        </row>
        <row r="278">
          <cell r="C278" t="str">
            <v>733L55</v>
          </cell>
          <cell r="D278">
            <v>100115</v>
          </cell>
          <cell r="E278" t="str">
            <v>男</v>
          </cell>
          <cell r="F278" t="str">
            <v>全科医学科</v>
          </cell>
          <cell r="G278" t="str">
            <v>17730696772</v>
          </cell>
          <cell r="H278" t="str">
            <v>3</v>
          </cell>
          <cell r="I278" t="str">
            <v>2023年</v>
          </cell>
          <cell r="J278" t="str">
            <v>住院医师-外院-西藏</v>
          </cell>
        </row>
        <row r="279">
          <cell r="C279" t="str">
            <v>733L56</v>
          </cell>
          <cell r="D279">
            <v>100116</v>
          </cell>
          <cell r="E279" t="str">
            <v>女</v>
          </cell>
          <cell r="F279" t="str">
            <v>全科医学科</v>
          </cell>
          <cell r="G279" t="str">
            <v>18700083327</v>
          </cell>
          <cell r="H279" t="str">
            <v>3</v>
          </cell>
          <cell r="I279" t="str">
            <v>2023年</v>
          </cell>
          <cell r="J279" t="str">
            <v>住院医师-外院-西藏</v>
          </cell>
        </row>
        <row r="280">
          <cell r="C280" t="str">
            <v>7AM352</v>
          </cell>
          <cell r="D280">
            <v>-14078</v>
          </cell>
          <cell r="E280" t="str">
            <v>女</v>
          </cell>
          <cell r="F280" t="str">
            <v>外科</v>
          </cell>
          <cell r="G280" t="str">
            <v>15858806881</v>
          </cell>
          <cell r="H280">
            <v>3</v>
          </cell>
          <cell r="I280" t="str">
            <v>2021年</v>
          </cell>
          <cell r="J280" t="str">
            <v>规培研究生</v>
          </cell>
        </row>
        <row r="281">
          <cell r="C281" t="str">
            <v>7AM378</v>
          </cell>
          <cell r="D281">
            <v>-14620</v>
          </cell>
          <cell r="E281" t="str">
            <v>女</v>
          </cell>
          <cell r="F281" t="str">
            <v>外科</v>
          </cell>
          <cell r="G281">
            <v>15267753178</v>
          </cell>
          <cell r="H281">
            <v>3</v>
          </cell>
          <cell r="I281" t="str">
            <v>2021年</v>
          </cell>
          <cell r="J281" t="str">
            <v>规培研究生</v>
          </cell>
        </row>
        <row r="282">
          <cell r="C282">
            <v>121007</v>
          </cell>
          <cell r="D282">
            <v>14673</v>
          </cell>
          <cell r="E282" t="str">
            <v>女</v>
          </cell>
          <cell r="F282" t="str">
            <v>内科</v>
          </cell>
          <cell r="G282">
            <v>19817582509</v>
          </cell>
          <cell r="H282">
            <v>3</v>
          </cell>
          <cell r="I282" t="str">
            <v>2021年</v>
          </cell>
          <cell r="J282" t="str">
            <v>住院医师-本院</v>
          </cell>
        </row>
        <row r="283">
          <cell r="C283" t="str">
            <v>727L95</v>
          </cell>
          <cell r="D283">
            <v>15063</v>
          </cell>
          <cell r="E283" t="str">
            <v>女</v>
          </cell>
          <cell r="F283" t="str">
            <v>全科医学科</v>
          </cell>
          <cell r="G283" t="str">
            <v>15058746315</v>
          </cell>
          <cell r="H283">
            <v>3</v>
          </cell>
          <cell r="I283" t="str">
            <v>2021年</v>
          </cell>
          <cell r="J283" t="str">
            <v>住院医师-外院</v>
          </cell>
        </row>
        <row r="284">
          <cell r="C284" t="str">
            <v>727L96</v>
          </cell>
          <cell r="D284">
            <v>15064</v>
          </cell>
          <cell r="E284" t="str">
            <v>男</v>
          </cell>
          <cell r="F284" t="str">
            <v>全科医学科</v>
          </cell>
          <cell r="G284" t="str">
            <v>15888275658</v>
          </cell>
          <cell r="H284">
            <v>3</v>
          </cell>
          <cell r="I284" t="str">
            <v>2021年</v>
          </cell>
          <cell r="J284" t="str">
            <v>住院医师-外院</v>
          </cell>
        </row>
        <row r="285">
          <cell r="C285" t="str">
            <v>727L98</v>
          </cell>
          <cell r="D285">
            <v>15066</v>
          </cell>
          <cell r="E285" t="str">
            <v>女</v>
          </cell>
          <cell r="F285" t="str">
            <v>全科医学科</v>
          </cell>
          <cell r="G285" t="str">
            <v>17794620258</v>
          </cell>
          <cell r="H285">
            <v>3</v>
          </cell>
          <cell r="I285" t="str">
            <v>2021年</v>
          </cell>
          <cell r="J285" t="str">
            <v>住院医师-外院</v>
          </cell>
        </row>
        <row r="286">
          <cell r="C286" t="str">
            <v>727L99</v>
          </cell>
          <cell r="D286">
            <v>15067</v>
          </cell>
          <cell r="E286" t="str">
            <v>女</v>
          </cell>
          <cell r="F286" t="str">
            <v>全科医学科</v>
          </cell>
          <cell r="G286" t="str">
            <v>13857783575</v>
          </cell>
          <cell r="H286">
            <v>3</v>
          </cell>
          <cell r="I286" t="str">
            <v>2021年</v>
          </cell>
          <cell r="J286" t="str">
            <v>住院医师-外院</v>
          </cell>
        </row>
        <row r="287">
          <cell r="C287" t="str">
            <v>730L05</v>
          </cell>
          <cell r="D287">
            <v>15428</v>
          </cell>
          <cell r="E287" t="str">
            <v>女</v>
          </cell>
          <cell r="F287" t="str">
            <v>急诊科</v>
          </cell>
          <cell r="G287" t="str">
            <v>15967857794</v>
          </cell>
          <cell r="H287">
            <v>3</v>
          </cell>
          <cell r="I287" t="str">
            <v>2022年</v>
          </cell>
          <cell r="J287" t="str">
            <v>住院医师-外院</v>
          </cell>
        </row>
        <row r="288">
          <cell r="C288" t="str">
            <v>729L62</v>
          </cell>
          <cell r="D288">
            <v>15385</v>
          </cell>
          <cell r="E288" t="str">
            <v>男</v>
          </cell>
          <cell r="F288" t="str">
            <v>内科</v>
          </cell>
          <cell r="G288" t="str">
            <v>13819036259</v>
          </cell>
          <cell r="H288">
            <v>3</v>
          </cell>
          <cell r="I288" t="str">
            <v>2022年</v>
          </cell>
          <cell r="J288" t="str">
            <v>住院医师-外院</v>
          </cell>
        </row>
        <row r="289">
          <cell r="C289" t="str">
            <v>730L15</v>
          </cell>
          <cell r="D289">
            <v>15438</v>
          </cell>
          <cell r="E289" t="str">
            <v>男</v>
          </cell>
          <cell r="F289" t="str">
            <v>内科</v>
          </cell>
          <cell r="G289" t="str">
            <v>18333195775</v>
          </cell>
          <cell r="H289">
            <v>3</v>
          </cell>
          <cell r="I289" t="str">
            <v>2022年</v>
          </cell>
          <cell r="J289" t="str">
            <v>住院医师-外院</v>
          </cell>
        </row>
        <row r="290">
          <cell r="C290" t="str">
            <v>7AM387</v>
          </cell>
          <cell r="D290">
            <v>-14629</v>
          </cell>
          <cell r="E290" t="str">
            <v>女</v>
          </cell>
          <cell r="F290" t="str">
            <v>内科</v>
          </cell>
          <cell r="G290" t="str">
            <v>13858863193</v>
          </cell>
          <cell r="H290">
            <v>3</v>
          </cell>
          <cell r="I290" t="str">
            <v>2021年</v>
          </cell>
          <cell r="J290" t="str">
            <v>规培研究生</v>
          </cell>
        </row>
        <row r="291">
          <cell r="C291" t="str">
            <v>7AM402</v>
          </cell>
          <cell r="D291">
            <v>-14644</v>
          </cell>
          <cell r="E291" t="str">
            <v>男</v>
          </cell>
          <cell r="F291" t="str">
            <v>内科</v>
          </cell>
          <cell r="G291" t="str">
            <v>15868503068</v>
          </cell>
          <cell r="H291">
            <v>3</v>
          </cell>
          <cell r="I291" t="str">
            <v>2021年</v>
          </cell>
          <cell r="J291" t="str">
            <v>规培研究生</v>
          </cell>
        </row>
        <row r="292">
          <cell r="C292" t="str">
            <v>7AM407</v>
          </cell>
          <cell r="D292">
            <v>-14649</v>
          </cell>
          <cell r="E292" t="str">
            <v>女</v>
          </cell>
          <cell r="F292" t="str">
            <v>内科</v>
          </cell>
          <cell r="G292" t="str">
            <v>15868096979</v>
          </cell>
          <cell r="H292">
            <v>3</v>
          </cell>
          <cell r="I292" t="str">
            <v>2021年</v>
          </cell>
          <cell r="J292" t="str">
            <v>规培研究生</v>
          </cell>
        </row>
        <row r="293">
          <cell r="C293" t="str">
            <v>7AM165</v>
          </cell>
          <cell r="D293">
            <v>-14820</v>
          </cell>
          <cell r="E293" t="str">
            <v>女</v>
          </cell>
          <cell r="F293" t="str">
            <v>内科</v>
          </cell>
          <cell r="G293" t="str">
            <v>13858873082</v>
          </cell>
          <cell r="H293">
            <v>3</v>
          </cell>
          <cell r="I293" t="str">
            <v>2021年</v>
          </cell>
          <cell r="J293" t="str">
            <v>规培研究生</v>
          </cell>
        </row>
        <row r="294">
          <cell r="C294" t="str">
            <v>7AM171</v>
          </cell>
          <cell r="D294">
            <v>-14826</v>
          </cell>
          <cell r="E294" t="str">
            <v>女</v>
          </cell>
          <cell r="F294" t="str">
            <v>内科</v>
          </cell>
          <cell r="G294" t="str">
            <v>15058480829</v>
          </cell>
          <cell r="H294">
            <v>3</v>
          </cell>
          <cell r="I294" t="str">
            <v>2021年</v>
          </cell>
          <cell r="J294" t="str">
            <v>规培研究生</v>
          </cell>
        </row>
        <row r="295">
          <cell r="C295" t="str">
            <v>7AM173</v>
          </cell>
          <cell r="D295">
            <v>-14828</v>
          </cell>
          <cell r="E295" t="str">
            <v>女</v>
          </cell>
          <cell r="F295" t="str">
            <v>内科</v>
          </cell>
          <cell r="G295" t="str">
            <v>15868090620</v>
          </cell>
          <cell r="H295">
            <v>3</v>
          </cell>
          <cell r="I295" t="str">
            <v>2021年</v>
          </cell>
          <cell r="J295" t="str">
            <v>规培研究生</v>
          </cell>
        </row>
        <row r="296">
          <cell r="C296" t="str">
            <v>7AM182</v>
          </cell>
          <cell r="D296">
            <v>-14837</v>
          </cell>
          <cell r="E296" t="str">
            <v>女</v>
          </cell>
          <cell r="F296" t="str">
            <v>内科</v>
          </cell>
          <cell r="G296" t="str">
            <v>18066259758</v>
          </cell>
          <cell r="H296">
            <v>3</v>
          </cell>
          <cell r="I296" t="str">
            <v>2021年</v>
          </cell>
          <cell r="J296" t="str">
            <v>规培研究生</v>
          </cell>
        </row>
        <row r="297">
          <cell r="C297" t="str">
            <v>7AM187</v>
          </cell>
          <cell r="D297">
            <v>-14842</v>
          </cell>
          <cell r="E297" t="str">
            <v>女</v>
          </cell>
          <cell r="F297" t="str">
            <v>内科</v>
          </cell>
          <cell r="G297" t="str">
            <v>15355667307</v>
          </cell>
          <cell r="H297">
            <v>3</v>
          </cell>
          <cell r="I297" t="str">
            <v>2021年</v>
          </cell>
          <cell r="J297" t="str">
            <v>规培研究生</v>
          </cell>
        </row>
        <row r="298">
          <cell r="C298" t="str">
            <v>7AM188</v>
          </cell>
          <cell r="D298">
            <v>-14843</v>
          </cell>
          <cell r="E298" t="str">
            <v>女</v>
          </cell>
          <cell r="F298" t="str">
            <v>内科</v>
          </cell>
          <cell r="G298" t="str">
            <v>15868509218</v>
          </cell>
          <cell r="H298">
            <v>3</v>
          </cell>
          <cell r="I298" t="str">
            <v>2021年</v>
          </cell>
          <cell r="J298" t="str">
            <v>规培研究生</v>
          </cell>
        </row>
        <row r="299">
          <cell r="C299" t="str">
            <v>7AM189</v>
          </cell>
          <cell r="D299">
            <v>-14844</v>
          </cell>
          <cell r="E299" t="str">
            <v>女</v>
          </cell>
          <cell r="F299" t="str">
            <v>内科</v>
          </cell>
          <cell r="G299" t="str">
            <v>15170160617</v>
          </cell>
          <cell r="H299">
            <v>3</v>
          </cell>
          <cell r="I299" t="str">
            <v>2021年</v>
          </cell>
          <cell r="J299" t="str">
            <v>规培研究生</v>
          </cell>
        </row>
        <row r="300">
          <cell r="C300" t="str">
            <v>7AM193</v>
          </cell>
          <cell r="D300">
            <v>-14848</v>
          </cell>
          <cell r="E300" t="str">
            <v>女</v>
          </cell>
          <cell r="F300" t="str">
            <v>内科</v>
          </cell>
          <cell r="G300" t="str">
            <v>18267423649</v>
          </cell>
          <cell r="H300">
            <v>3</v>
          </cell>
          <cell r="I300" t="str">
            <v>2021年</v>
          </cell>
          <cell r="J300" t="str">
            <v>规培研究生</v>
          </cell>
        </row>
        <row r="301">
          <cell r="C301" t="str">
            <v>7AM194</v>
          </cell>
          <cell r="D301">
            <v>-14849</v>
          </cell>
          <cell r="E301" t="str">
            <v>男</v>
          </cell>
          <cell r="F301" t="str">
            <v>内科</v>
          </cell>
          <cell r="G301" t="str">
            <v>19850136073</v>
          </cell>
          <cell r="H301">
            <v>3</v>
          </cell>
          <cell r="I301" t="str">
            <v>2021年</v>
          </cell>
          <cell r="J301" t="str">
            <v>规培研究生</v>
          </cell>
        </row>
        <row r="302">
          <cell r="C302" t="str">
            <v>7AM198</v>
          </cell>
          <cell r="D302">
            <v>-14853</v>
          </cell>
          <cell r="E302" t="str">
            <v>女</v>
          </cell>
          <cell r="F302" t="str">
            <v>内科</v>
          </cell>
          <cell r="G302" t="str">
            <v>15058476152</v>
          </cell>
          <cell r="H302">
            <v>3</v>
          </cell>
          <cell r="I302" t="str">
            <v>2021年</v>
          </cell>
          <cell r="J302" t="str">
            <v>规培研究生</v>
          </cell>
        </row>
        <row r="303">
          <cell r="C303" t="str">
            <v>7AM208</v>
          </cell>
          <cell r="D303">
            <v>-14863</v>
          </cell>
          <cell r="E303" t="str">
            <v>女</v>
          </cell>
          <cell r="F303" t="str">
            <v>内科</v>
          </cell>
          <cell r="G303" t="str">
            <v>13588756855</v>
          </cell>
          <cell r="H303">
            <v>3</v>
          </cell>
          <cell r="I303" t="str">
            <v>2021年</v>
          </cell>
          <cell r="J303" t="str">
            <v>规培研究生</v>
          </cell>
        </row>
        <row r="304">
          <cell r="C304" t="str">
            <v>7AM237</v>
          </cell>
          <cell r="D304">
            <v>-14892</v>
          </cell>
          <cell r="E304" t="str">
            <v>女</v>
          </cell>
          <cell r="F304" t="str">
            <v>急诊科</v>
          </cell>
          <cell r="G304" t="str">
            <v>15858836651</v>
          </cell>
          <cell r="H304">
            <v>3</v>
          </cell>
          <cell r="I304" t="str">
            <v>2021年</v>
          </cell>
          <cell r="J304" t="str">
            <v>规培研究生</v>
          </cell>
        </row>
        <row r="305">
          <cell r="C305" t="str">
            <v>7AM238</v>
          </cell>
          <cell r="D305">
            <v>-14893</v>
          </cell>
          <cell r="E305" t="str">
            <v>男</v>
          </cell>
          <cell r="F305" t="str">
            <v>急诊科</v>
          </cell>
          <cell r="G305" t="str">
            <v>17366690761</v>
          </cell>
          <cell r="H305">
            <v>3</v>
          </cell>
          <cell r="I305" t="str">
            <v>2021年</v>
          </cell>
          <cell r="J305" t="str">
            <v>规培研究生</v>
          </cell>
        </row>
        <row r="306">
          <cell r="C306" t="str">
            <v>7AM239</v>
          </cell>
          <cell r="D306">
            <v>-14894</v>
          </cell>
          <cell r="E306" t="str">
            <v>女</v>
          </cell>
          <cell r="F306" t="str">
            <v>急诊科</v>
          </cell>
          <cell r="G306" t="str">
            <v>13971585452</v>
          </cell>
          <cell r="H306">
            <v>3</v>
          </cell>
          <cell r="I306" t="str">
            <v>2021年</v>
          </cell>
          <cell r="J306" t="str">
            <v>规培研究生</v>
          </cell>
        </row>
        <row r="307">
          <cell r="C307" t="str">
            <v>7AM241</v>
          </cell>
          <cell r="D307">
            <v>-14896</v>
          </cell>
          <cell r="E307" t="str">
            <v>男</v>
          </cell>
          <cell r="F307" t="str">
            <v>急诊科</v>
          </cell>
          <cell r="G307">
            <v>13567753288</v>
          </cell>
          <cell r="H307">
            <v>3</v>
          </cell>
          <cell r="I307" t="str">
            <v>2021年</v>
          </cell>
          <cell r="J307" t="str">
            <v>规培研究生</v>
          </cell>
        </row>
        <row r="308">
          <cell r="C308" t="str">
            <v>7AM323</v>
          </cell>
          <cell r="D308">
            <v>-14978</v>
          </cell>
          <cell r="E308" t="str">
            <v>男</v>
          </cell>
          <cell r="F308" t="str">
            <v>外科</v>
          </cell>
          <cell r="G308">
            <v>13646552350</v>
          </cell>
          <cell r="H308">
            <v>3</v>
          </cell>
          <cell r="I308" t="str">
            <v>2021年</v>
          </cell>
          <cell r="J308" t="str">
            <v>规培研究生</v>
          </cell>
        </row>
        <row r="309">
          <cell r="C309" t="str">
            <v>7AO280</v>
          </cell>
          <cell r="D309">
            <v>-17470</v>
          </cell>
          <cell r="E309" t="str">
            <v>男</v>
          </cell>
          <cell r="F309" t="str">
            <v>急诊科</v>
          </cell>
          <cell r="G309">
            <v>15868721661</v>
          </cell>
          <cell r="H309">
            <v>3</v>
          </cell>
          <cell r="I309" t="str">
            <v>2022年</v>
          </cell>
          <cell r="J309" t="str">
            <v>规培研究生</v>
          </cell>
        </row>
        <row r="310">
          <cell r="C310" t="str">
            <v>7AO284</v>
          </cell>
          <cell r="D310">
            <v>-17474</v>
          </cell>
          <cell r="E310" t="str">
            <v>男</v>
          </cell>
          <cell r="F310" t="str">
            <v>急诊科</v>
          </cell>
          <cell r="G310">
            <v>13736723628</v>
          </cell>
          <cell r="H310">
            <v>3</v>
          </cell>
          <cell r="I310" t="str">
            <v>2022年</v>
          </cell>
          <cell r="J310" t="str">
            <v>规培研究生</v>
          </cell>
        </row>
        <row r="311">
          <cell r="C311" t="str">
            <v>7AO285</v>
          </cell>
          <cell r="D311">
            <v>-17475</v>
          </cell>
          <cell r="E311" t="str">
            <v>男</v>
          </cell>
          <cell r="F311" t="str">
            <v>急诊科</v>
          </cell>
          <cell r="G311">
            <v>18267855728</v>
          </cell>
          <cell r="H311">
            <v>3</v>
          </cell>
          <cell r="I311" t="str">
            <v>2022年</v>
          </cell>
          <cell r="J311" t="str">
            <v>规培研究生</v>
          </cell>
        </row>
        <row r="312">
          <cell r="C312" t="str">
            <v>7AO007</v>
          </cell>
          <cell r="D312">
            <v>-17198</v>
          </cell>
          <cell r="E312" t="str">
            <v>女</v>
          </cell>
          <cell r="F312" t="str">
            <v>内科</v>
          </cell>
          <cell r="G312">
            <v>18367363383</v>
          </cell>
          <cell r="H312">
            <v>3</v>
          </cell>
          <cell r="I312" t="str">
            <v>2022年</v>
          </cell>
          <cell r="J312" t="str">
            <v>规培研究生</v>
          </cell>
        </row>
        <row r="313">
          <cell r="C313" t="str">
            <v>7AO014</v>
          </cell>
          <cell r="D313">
            <v>-17205</v>
          </cell>
          <cell r="E313" t="str">
            <v>女</v>
          </cell>
          <cell r="F313" t="str">
            <v>内科</v>
          </cell>
          <cell r="G313">
            <v>15868507658</v>
          </cell>
          <cell r="H313">
            <v>3</v>
          </cell>
          <cell r="I313" t="str">
            <v>2022年</v>
          </cell>
          <cell r="J313" t="str">
            <v>规培研究生</v>
          </cell>
        </row>
        <row r="314">
          <cell r="C314" t="str">
            <v>7AO015</v>
          </cell>
          <cell r="D314">
            <v>-17206</v>
          </cell>
          <cell r="E314" t="str">
            <v>女</v>
          </cell>
          <cell r="F314" t="str">
            <v>内科</v>
          </cell>
          <cell r="G314">
            <v>15258060288</v>
          </cell>
          <cell r="H314">
            <v>3</v>
          </cell>
          <cell r="I314" t="str">
            <v>2022年</v>
          </cell>
          <cell r="J314" t="str">
            <v>规培研究生</v>
          </cell>
        </row>
        <row r="315">
          <cell r="C315" t="str">
            <v>7AO211</v>
          </cell>
          <cell r="D315">
            <v>-17401</v>
          </cell>
          <cell r="E315" t="str">
            <v>女</v>
          </cell>
          <cell r="F315" t="str">
            <v>内科</v>
          </cell>
          <cell r="G315">
            <v>15858700518</v>
          </cell>
          <cell r="H315">
            <v>3</v>
          </cell>
          <cell r="I315" t="str">
            <v>2022年</v>
          </cell>
          <cell r="J315" t="str">
            <v>规培研究生</v>
          </cell>
        </row>
        <row r="316">
          <cell r="C316" t="str">
            <v>7AO212</v>
          </cell>
          <cell r="D316">
            <v>-17402</v>
          </cell>
          <cell r="E316" t="str">
            <v>女</v>
          </cell>
          <cell r="F316" t="str">
            <v>内科</v>
          </cell>
          <cell r="G316">
            <v>13606753455</v>
          </cell>
          <cell r="H316">
            <v>3</v>
          </cell>
          <cell r="I316" t="str">
            <v>2022年</v>
          </cell>
          <cell r="J316" t="str">
            <v>规培研究生</v>
          </cell>
        </row>
        <row r="317">
          <cell r="C317" t="str">
            <v>7AO213</v>
          </cell>
          <cell r="D317">
            <v>-17403</v>
          </cell>
          <cell r="E317" t="str">
            <v>女</v>
          </cell>
          <cell r="F317" t="str">
            <v>内科</v>
          </cell>
          <cell r="G317">
            <v>13634266026</v>
          </cell>
          <cell r="H317">
            <v>3</v>
          </cell>
          <cell r="I317" t="str">
            <v>2022年</v>
          </cell>
          <cell r="J317" t="str">
            <v>规培研究生</v>
          </cell>
        </row>
        <row r="318">
          <cell r="C318" t="str">
            <v>7AO232</v>
          </cell>
          <cell r="D318">
            <v>-17422</v>
          </cell>
          <cell r="E318" t="str">
            <v>女</v>
          </cell>
          <cell r="F318" t="str">
            <v>内科</v>
          </cell>
          <cell r="G318">
            <v>13750761253</v>
          </cell>
          <cell r="H318">
            <v>3</v>
          </cell>
          <cell r="I318" t="str">
            <v>2022年</v>
          </cell>
          <cell r="J318" t="str">
            <v>规培研究生</v>
          </cell>
        </row>
        <row r="319">
          <cell r="C319" t="str">
            <v>7AO233</v>
          </cell>
          <cell r="D319">
            <v>-17423</v>
          </cell>
          <cell r="E319" t="str">
            <v>女</v>
          </cell>
          <cell r="F319" t="str">
            <v>内科</v>
          </cell>
          <cell r="G319">
            <v>15257716567</v>
          </cell>
          <cell r="H319">
            <v>3</v>
          </cell>
          <cell r="I319" t="str">
            <v>2022年</v>
          </cell>
          <cell r="J319" t="str">
            <v>规培研究生</v>
          </cell>
        </row>
        <row r="320">
          <cell r="C320" t="str">
            <v>7AO234</v>
          </cell>
          <cell r="D320">
            <v>-17424</v>
          </cell>
          <cell r="E320" t="str">
            <v>女</v>
          </cell>
          <cell r="F320" t="str">
            <v>内科</v>
          </cell>
          <cell r="G320">
            <v>13265062771</v>
          </cell>
          <cell r="H320">
            <v>3</v>
          </cell>
          <cell r="I320" t="str">
            <v>2022年</v>
          </cell>
          <cell r="J320" t="str">
            <v>规培研究生</v>
          </cell>
        </row>
        <row r="321">
          <cell r="C321" t="str">
            <v>7AO253</v>
          </cell>
          <cell r="D321">
            <v>-17443</v>
          </cell>
          <cell r="E321" t="str">
            <v>女</v>
          </cell>
          <cell r="F321" t="str">
            <v>内科</v>
          </cell>
          <cell r="G321">
            <v>17857502889</v>
          </cell>
          <cell r="H321">
            <v>3</v>
          </cell>
          <cell r="I321" t="str">
            <v>2022年</v>
          </cell>
          <cell r="J321" t="str">
            <v>规培研究生</v>
          </cell>
        </row>
        <row r="322">
          <cell r="C322" t="str">
            <v>7AO254</v>
          </cell>
          <cell r="D322">
            <v>-17444</v>
          </cell>
          <cell r="E322" t="str">
            <v>女</v>
          </cell>
          <cell r="F322" t="str">
            <v>内科</v>
          </cell>
          <cell r="G322">
            <v>18867793908</v>
          </cell>
          <cell r="H322">
            <v>3</v>
          </cell>
          <cell r="I322" t="str">
            <v>2022年</v>
          </cell>
          <cell r="J322" t="str">
            <v>规培研究生</v>
          </cell>
        </row>
        <row r="323">
          <cell r="C323" t="str">
            <v>7AO255</v>
          </cell>
          <cell r="D323">
            <v>-17445</v>
          </cell>
          <cell r="E323" t="str">
            <v>女</v>
          </cell>
          <cell r="F323" t="str">
            <v>内科</v>
          </cell>
          <cell r="G323">
            <v>18840185066</v>
          </cell>
          <cell r="H323">
            <v>3</v>
          </cell>
          <cell r="I323" t="str">
            <v>2022年</v>
          </cell>
          <cell r="J323" t="str">
            <v>规培研究生</v>
          </cell>
        </row>
        <row r="324">
          <cell r="C324" t="str">
            <v>730L71</v>
          </cell>
          <cell r="D324">
            <v>15494</v>
          </cell>
          <cell r="E324" t="str">
            <v>男</v>
          </cell>
          <cell r="F324" t="str">
            <v>外科</v>
          </cell>
          <cell r="G324" t="str">
            <v>15158589859</v>
          </cell>
          <cell r="H324">
            <v>3</v>
          </cell>
          <cell r="I324" t="str">
            <v>2022年</v>
          </cell>
          <cell r="J324" t="str">
            <v>住院医师-社会人</v>
          </cell>
        </row>
        <row r="325">
          <cell r="C325" t="str">
            <v>730L43</v>
          </cell>
          <cell r="D325">
            <v>15466</v>
          </cell>
          <cell r="E325" t="str">
            <v>男</v>
          </cell>
          <cell r="F325" t="str">
            <v>外科</v>
          </cell>
          <cell r="G325" t="str">
            <v>15168759873</v>
          </cell>
          <cell r="H325">
            <v>3</v>
          </cell>
          <cell r="I325" t="str">
            <v>2022年</v>
          </cell>
          <cell r="J325" t="str">
            <v>住院医师-外院</v>
          </cell>
        </row>
        <row r="326">
          <cell r="C326" t="str">
            <v>730L41</v>
          </cell>
          <cell r="D326">
            <v>15464</v>
          </cell>
          <cell r="E326" t="str">
            <v>女</v>
          </cell>
          <cell r="F326" t="str">
            <v>外科</v>
          </cell>
          <cell r="G326" t="str">
            <v>13456218280</v>
          </cell>
          <cell r="H326">
            <v>3</v>
          </cell>
          <cell r="I326" t="str">
            <v>2022年</v>
          </cell>
          <cell r="J326" t="str">
            <v>住院医师-外院</v>
          </cell>
        </row>
        <row r="327">
          <cell r="C327" t="str">
            <v>7AM354</v>
          </cell>
          <cell r="D327">
            <v>-14596</v>
          </cell>
          <cell r="E327" t="str">
            <v>男</v>
          </cell>
          <cell r="F327" t="str">
            <v>外科</v>
          </cell>
          <cell r="G327">
            <v>18815015527</v>
          </cell>
          <cell r="H327">
            <v>3</v>
          </cell>
          <cell r="I327" t="str">
            <v>2021年</v>
          </cell>
          <cell r="J327" t="str">
            <v>规培研究生</v>
          </cell>
        </row>
        <row r="328">
          <cell r="C328" t="str">
            <v>7AM382</v>
          </cell>
          <cell r="D328">
            <v>-14624</v>
          </cell>
          <cell r="E328" t="str">
            <v>男</v>
          </cell>
          <cell r="F328" t="str">
            <v>外科</v>
          </cell>
          <cell r="G328">
            <v>15858839573</v>
          </cell>
          <cell r="H328">
            <v>3</v>
          </cell>
          <cell r="I328" t="str">
            <v>2021年</v>
          </cell>
          <cell r="J328" t="str">
            <v>规培研究生</v>
          </cell>
        </row>
        <row r="329">
          <cell r="C329" t="str">
            <v>7AM413</v>
          </cell>
          <cell r="D329">
            <v>-14655</v>
          </cell>
          <cell r="E329" t="str">
            <v>男</v>
          </cell>
          <cell r="F329" t="str">
            <v>外科</v>
          </cell>
          <cell r="G329">
            <v>15888277002</v>
          </cell>
          <cell r="H329">
            <v>3</v>
          </cell>
          <cell r="I329" t="str">
            <v>2021年</v>
          </cell>
          <cell r="J329" t="str">
            <v>规培研究生</v>
          </cell>
        </row>
        <row r="330">
          <cell r="C330" t="str">
            <v>7AM212</v>
          </cell>
          <cell r="D330">
            <v>-14867</v>
          </cell>
          <cell r="E330" t="str">
            <v>女</v>
          </cell>
          <cell r="F330" t="str">
            <v>神经内科</v>
          </cell>
          <cell r="G330" t="str">
            <v>15872709177</v>
          </cell>
          <cell r="H330">
            <v>3</v>
          </cell>
          <cell r="I330" t="str">
            <v>2021年</v>
          </cell>
          <cell r="J330" t="str">
            <v>规培研究生</v>
          </cell>
        </row>
        <row r="331">
          <cell r="C331" t="str">
            <v>7AM235</v>
          </cell>
          <cell r="D331">
            <v>-14890</v>
          </cell>
          <cell r="E331" t="str">
            <v>男</v>
          </cell>
          <cell r="F331" t="str">
            <v>急诊科</v>
          </cell>
          <cell r="G331">
            <v>15888279606</v>
          </cell>
          <cell r="H331">
            <v>3</v>
          </cell>
          <cell r="I331" t="str">
            <v>2021年</v>
          </cell>
          <cell r="J331" t="str">
            <v>规培研究生</v>
          </cell>
        </row>
        <row r="332">
          <cell r="C332" t="str">
            <v>7AM255</v>
          </cell>
          <cell r="D332">
            <v>-14910</v>
          </cell>
          <cell r="E332" t="str">
            <v>女</v>
          </cell>
          <cell r="F332" t="str">
            <v>外科</v>
          </cell>
          <cell r="G332" t="str">
            <v>15988132787</v>
          </cell>
          <cell r="H332">
            <v>3</v>
          </cell>
          <cell r="I332" t="str">
            <v>2021年</v>
          </cell>
          <cell r="J332" t="str">
            <v>规培研究生</v>
          </cell>
        </row>
        <row r="333">
          <cell r="C333" t="str">
            <v>7AM259</v>
          </cell>
          <cell r="D333">
            <v>-14914</v>
          </cell>
          <cell r="E333" t="str">
            <v>男</v>
          </cell>
          <cell r="F333" t="str">
            <v>外科（神经外科方向）</v>
          </cell>
          <cell r="G333" t="str">
            <v>17858379180</v>
          </cell>
          <cell r="H333">
            <v>3</v>
          </cell>
          <cell r="I333" t="str">
            <v>2021年</v>
          </cell>
          <cell r="J333" t="str">
            <v>规培研究生</v>
          </cell>
        </row>
        <row r="334">
          <cell r="C334" t="str">
            <v>7AM270</v>
          </cell>
          <cell r="D334">
            <v>-14925</v>
          </cell>
          <cell r="E334" t="str">
            <v>男</v>
          </cell>
          <cell r="F334" t="str">
            <v>外科（神经外科方向）</v>
          </cell>
          <cell r="G334" t="str">
            <v>18357433791</v>
          </cell>
          <cell r="H334">
            <v>3</v>
          </cell>
          <cell r="I334" t="str">
            <v>2021年</v>
          </cell>
          <cell r="J334" t="str">
            <v>规培研究生</v>
          </cell>
        </row>
        <row r="335">
          <cell r="C335" t="str">
            <v>7AM276</v>
          </cell>
          <cell r="D335">
            <v>-14931</v>
          </cell>
          <cell r="E335" t="str">
            <v>男</v>
          </cell>
          <cell r="F335" t="str">
            <v>外科（神经外科方向）</v>
          </cell>
          <cell r="G335" t="str">
            <v>18867745318</v>
          </cell>
          <cell r="H335">
            <v>3</v>
          </cell>
          <cell r="I335" t="str">
            <v>2021年</v>
          </cell>
          <cell r="J335" t="str">
            <v>规培研究生</v>
          </cell>
        </row>
        <row r="336">
          <cell r="C336" t="str">
            <v>7AM278</v>
          </cell>
          <cell r="D336">
            <v>-14933</v>
          </cell>
          <cell r="E336" t="str">
            <v>男</v>
          </cell>
          <cell r="F336" t="str">
            <v>外科（神经外科方向）</v>
          </cell>
          <cell r="G336" t="str">
            <v>13858881301</v>
          </cell>
          <cell r="H336">
            <v>3</v>
          </cell>
          <cell r="I336" t="str">
            <v>2021年</v>
          </cell>
          <cell r="J336" t="str">
            <v>规培研究生</v>
          </cell>
        </row>
        <row r="337">
          <cell r="C337" t="str">
            <v>7AM279</v>
          </cell>
          <cell r="D337">
            <v>-14934</v>
          </cell>
          <cell r="E337" t="str">
            <v>男</v>
          </cell>
          <cell r="F337" t="str">
            <v>外科（神经外科方向）</v>
          </cell>
          <cell r="G337" t="str">
            <v>13780157569</v>
          </cell>
          <cell r="H337">
            <v>3</v>
          </cell>
          <cell r="I337" t="str">
            <v>2021年</v>
          </cell>
          <cell r="J337" t="str">
            <v>规培研究生</v>
          </cell>
        </row>
        <row r="338">
          <cell r="C338" t="str">
            <v>7AM281</v>
          </cell>
          <cell r="D338">
            <v>-14936</v>
          </cell>
          <cell r="E338" t="str">
            <v>男</v>
          </cell>
          <cell r="F338" t="str">
            <v>外科（神经外科方向）</v>
          </cell>
          <cell r="G338" t="str">
            <v>15888718265</v>
          </cell>
          <cell r="H338">
            <v>3</v>
          </cell>
          <cell r="I338" t="str">
            <v>2021年</v>
          </cell>
          <cell r="J338" t="str">
            <v>规培研究生</v>
          </cell>
        </row>
        <row r="339">
          <cell r="C339" t="str">
            <v>7AO021</v>
          </cell>
          <cell r="D339">
            <v>-17212</v>
          </cell>
          <cell r="E339" t="str">
            <v>男</v>
          </cell>
          <cell r="F339" t="str">
            <v>外科</v>
          </cell>
          <cell r="G339">
            <v>18867791578</v>
          </cell>
          <cell r="H339">
            <v>3</v>
          </cell>
          <cell r="I339" t="str">
            <v>2022年</v>
          </cell>
          <cell r="J339" t="str">
            <v>规培研究生</v>
          </cell>
        </row>
        <row r="340">
          <cell r="C340" t="str">
            <v>7AO040</v>
          </cell>
          <cell r="D340">
            <v>-17231</v>
          </cell>
          <cell r="E340" t="str">
            <v>女</v>
          </cell>
          <cell r="F340" t="str">
            <v>外科</v>
          </cell>
          <cell r="G340">
            <v>15257711858</v>
          </cell>
          <cell r="H340">
            <v>3</v>
          </cell>
          <cell r="I340" t="str">
            <v>2022年</v>
          </cell>
          <cell r="J340" t="str">
            <v>规培研究生</v>
          </cell>
        </row>
        <row r="341">
          <cell r="C341" t="str">
            <v>7AO041</v>
          </cell>
          <cell r="D341">
            <v>-17232</v>
          </cell>
          <cell r="E341" t="str">
            <v>男</v>
          </cell>
          <cell r="F341" t="str">
            <v>外科</v>
          </cell>
          <cell r="G341">
            <v>15258720668</v>
          </cell>
          <cell r="H341">
            <v>3</v>
          </cell>
          <cell r="I341" t="str">
            <v>2022年</v>
          </cell>
          <cell r="J341" t="str">
            <v>规培研究生</v>
          </cell>
        </row>
        <row r="342">
          <cell r="C342" t="str">
            <v>7AO300</v>
          </cell>
          <cell r="D342">
            <v>-17490</v>
          </cell>
          <cell r="E342" t="str">
            <v>女</v>
          </cell>
          <cell r="F342" t="str">
            <v>外科</v>
          </cell>
          <cell r="G342">
            <v>13634252021</v>
          </cell>
          <cell r="H342">
            <v>3</v>
          </cell>
          <cell r="I342" t="str">
            <v>2022年</v>
          </cell>
          <cell r="J342" t="str">
            <v>规培研究生</v>
          </cell>
        </row>
        <row r="343">
          <cell r="C343" t="str">
            <v>7AO321</v>
          </cell>
          <cell r="D343">
            <v>-17511</v>
          </cell>
          <cell r="E343" t="str">
            <v>男</v>
          </cell>
          <cell r="F343" t="str">
            <v>外科</v>
          </cell>
          <cell r="G343">
            <v>18267722028</v>
          </cell>
          <cell r="H343">
            <v>3</v>
          </cell>
          <cell r="I343" t="str">
            <v>2022年</v>
          </cell>
          <cell r="J343" t="str">
            <v>规培研究生</v>
          </cell>
        </row>
        <row r="344">
          <cell r="C344" t="str">
            <v>7AO324</v>
          </cell>
          <cell r="D344">
            <v>-17514</v>
          </cell>
          <cell r="E344" t="str">
            <v>男</v>
          </cell>
          <cell r="F344" t="str">
            <v>外科</v>
          </cell>
          <cell r="G344">
            <v>15158605252</v>
          </cell>
          <cell r="H344">
            <v>3</v>
          </cell>
          <cell r="I344" t="str">
            <v>2022年</v>
          </cell>
          <cell r="J344" t="str">
            <v>规培研究生</v>
          </cell>
        </row>
        <row r="345">
          <cell r="C345" t="str">
            <v>7AM401</v>
          </cell>
          <cell r="D345">
            <v>-14643</v>
          </cell>
          <cell r="E345" t="str">
            <v>男</v>
          </cell>
          <cell r="F345" t="str">
            <v>外科</v>
          </cell>
          <cell r="G345">
            <v>13587955893</v>
          </cell>
          <cell r="H345">
            <v>3</v>
          </cell>
          <cell r="I345" t="str">
            <v>2022年</v>
          </cell>
          <cell r="J345" t="str">
            <v>规培研究生</v>
          </cell>
        </row>
        <row r="346">
          <cell r="C346" t="str">
            <v>7AO457</v>
          </cell>
          <cell r="D346">
            <v>-17682</v>
          </cell>
          <cell r="E346" t="str">
            <v>男</v>
          </cell>
          <cell r="F346" t="str">
            <v>外科</v>
          </cell>
          <cell r="G346">
            <v>13678496445</v>
          </cell>
          <cell r="H346">
            <v>3</v>
          </cell>
          <cell r="I346" t="str">
            <v>2022年</v>
          </cell>
          <cell r="J346" t="str">
            <v>规培研究生</v>
          </cell>
        </row>
        <row r="347">
          <cell r="C347" t="str">
            <v>7AO296</v>
          </cell>
          <cell r="D347">
            <v>-17486</v>
          </cell>
          <cell r="E347" t="str">
            <v>男</v>
          </cell>
          <cell r="F347" t="str">
            <v>外科</v>
          </cell>
          <cell r="G347">
            <v>15857701058</v>
          </cell>
          <cell r="H347">
            <v>3</v>
          </cell>
          <cell r="I347" t="str">
            <v>2022年</v>
          </cell>
          <cell r="J347" t="str">
            <v>规培研究生</v>
          </cell>
        </row>
        <row r="348">
          <cell r="C348" t="str">
            <v>7AO307</v>
          </cell>
          <cell r="D348">
            <v>-17497</v>
          </cell>
          <cell r="E348" t="str">
            <v>男</v>
          </cell>
          <cell r="F348" t="str">
            <v>外科</v>
          </cell>
          <cell r="G348">
            <v>15267755683</v>
          </cell>
          <cell r="H348">
            <v>3</v>
          </cell>
          <cell r="I348" t="str">
            <v>2022年</v>
          </cell>
          <cell r="J348" t="str">
            <v>规培研究生</v>
          </cell>
        </row>
        <row r="349">
          <cell r="C349" t="str">
            <v>7AO328</v>
          </cell>
          <cell r="D349">
            <v>-17518</v>
          </cell>
          <cell r="E349" t="str">
            <v>男</v>
          </cell>
          <cell r="F349" t="str">
            <v>外科</v>
          </cell>
          <cell r="G349">
            <v>18905489607</v>
          </cell>
          <cell r="H349">
            <v>3</v>
          </cell>
          <cell r="I349" t="str">
            <v>2022年</v>
          </cell>
          <cell r="J349" t="str">
            <v>规培研究生</v>
          </cell>
        </row>
        <row r="350">
          <cell r="C350" t="str">
            <v>7AO331</v>
          </cell>
          <cell r="D350">
            <v>-17521</v>
          </cell>
          <cell r="E350" t="str">
            <v>女</v>
          </cell>
          <cell r="F350" t="str">
            <v>外科</v>
          </cell>
          <cell r="G350">
            <v>18890061894</v>
          </cell>
          <cell r="H350">
            <v>3</v>
          </cell>
          <cell r="I350" t="str">
            <v>2022年</v>
          </cell>
          <cell r="J350" t="str">
            <v>规培研究生</v>
          </cell>
        </row>
        <row r="351">
          <cell r="C351">
            <v>623026</v>
          </cell>
          <cell r="D351">
            <v>15758</v>
          </cell>
          <cell r="E351" t="str">
            <v>男</v>
          </cell>
          <cell r="F351" t="str">
            <v>外科（神经外科方向）</v>
          </cell>
          <cell r="G351">
            <v>15399948128</v>
          </cell>
          <cell r="H351" t="str">
            <v>1？</v>
          </cell>
          <cell r="I351" t="str">
            <v>2023年</v>
          </cell>
          <cell r="J351" t="str">
            <v>住院医师-本院</v>
          </cell>
        </row>
        <row r="352">
          <cell r="C352">
            <v>623041</v>
          </cell>
          <cell r="D352">
            <v>15773</v>
          </cell>
          <cell r="E352" t="str">
            <v>男</v>
          </cell>
          <cell r="F352" t="str">
            <v>外科（神经外科方向）</v>
          </cell>
          <cell r="G352">
            <v>18818116128</v>
          </cell>
          <cell r="H352" t="str">
            <v>1？</v>
          </cell>
          <cell r="I352" t="str">
            <v>2023年</v>
          </cell>
          <cell r="J352" t="str">
            <v>住院医师-社会人</v>
          </cell>
        </row>
        <row r="353">
          <cell r="C353" t="str">
            <v>733L44</v>
          </cell>
          <cell r="D353">
            <v>15946</v>
          </cell>
          <cell r="E353" t="str">
            <v>女</v>
          </cell>
          <cell r="F353" t="str">
            <v>康复医学科</v>
          </cell>
          <cell r="G353" t="str">
            <v>13958857386</v>
          </cell>
          <cell r="H353" t="str">
            <v>3</v>
          </cell>
          <cell r="I353" t="str">
            <v>2023年</v>
          </cell>
          <cell r="J353" t="str">
            <v>住院医师-外院</v>
          </cell>
        </row>
        <row r="354">
          <cell r="C354" t="str">
            <v>732L76</v>
          </cell>
          <cell r="D354">
            <v>15876</v>
          </cell>
          <cell r="E354" t="str">
            <v>女</v>
          </cell>
          <cell r="F354" t="str">
            <v>外科（神经外科方向）</v>
          </cell>
          <cell r="G354" t="str">
            <v>18249277263</v>
          </cell>
          <cell r="H354" t="str">
            <v>3</v>
          </cell>
          <cell r="I354" t="str">
            <v>2023年</v>
          </cell>
          <cell r="J354" t="str">
            <v>住院医师-外院</v>
          </cell>
        </row>
        <row r="355">
          <cell r="C355" t="str">
            <v>732L89</v>
          </cell>
          <cell r="D355">
            <v>15889</v>
          </cell>
          <cell r="E355" t="str">
            <v>男</v>
          </cell>
          <cell r="F355" t="str">
            <v>外科（神经外科方向）</v>
          </cell>
          <cell r="G355" t="str">
            <v>19844188079</v>
          </cell>
          <cell r="H355" t="str">
            <v>3</v>
          </cell>
          <cell r="I355" t="str">
            <v>2023年</v>
          </cell>
          <cell r="J355" t="str">
            <v>住院医师-外院</v>
          </cell>
        </row>
        <row r="356">
          <cell r="C356" t="str">
            <v>730L79</v>
          </cell>
          <cell r="D356">
            <v>15504</v>
          </cell>
          <cell r="E356" t="str">
            <v>男</v>
          </cell>
          <cell r="F356" t="str">
            <v>全科医学科</v>
          </cell>
          <cell r="G356" t="str">
            <v>17346850070</v>
          </cell>
          <cell r="H356">
            <v>3</v>
          </cell>
          <cell r="I356" t="str">
            <v>2022年</v>
          </cell>
          <cell r="J356" t="str">
            <v>住院医师-外院</v>
          </cell>
        </row>
        <row r="357">
          <cell r="C357" t="str">
            <v>730L55</v>
          </cell>
          <cell r="D357">
            <v>15478</v>
          </cell>
          <cell r="E357" t="str">
            <v>女</v>
          </cell>
          <cell r="F357" t="str">
            <v>全科医学科</v>
          </cell>
          <cell r="G357" t="str">
            <v>13736723918</v>
          </cell>
          <cell r="H357">
            <v>3</v>
          </cell>
          <cell r="I357" t="str">
            <v>2022年</v>
          </cell>
          <cell r="J357" t="str">
            <v>住院医师-外院</v>
          </cell>
        </row>
        <row r="358">
          <cell r="C358" t="str">
            <v>7AM376</v>
          </cell>
          <cell r="D358">
            <v>-14618</v>
          </cell>
          <cell r="E358" t="str">
            <v>女</v>
          </cell>
          <cell r="F358" t="str">
            <v>内科</v>
          </cell>
          <cell r="G358" t="str">
            <v>15888271113</v>
          </cell>
          <cell r="H358">
            <v>3</v>
          </cell>
          <cell r="I358" t="str">
            <v>2021年</v>
          </cell>
          <cell r="J358" t="str">
            <v>规培研究生</v>
          </cell>
        </row>
        <row r="359">
          <cell r="C359" t="str">
            <v>7AM392</v>
          </cell>
          <cell r="D359">
            <v>-14634</v>
          </cell>
          <cell r="E359" t="str">
            <v>女</v>
          </cell>
          <cell r="F359" t="str">
            <v>内科</v>
          </cell>
          <cell r="G359" t="str">
            <v>18815015579</v>
          </cell>
          <cell r="H359">
            <v>3</v>
          </cell>
          <cell r="I359" t="str">
            <v>2021年</v>
          </cell>
          <cell r="J359" t="str">
            <v>规培研究生</v>
          </cell>
        </row>
        <row r="360">
          <cell r="C360" t="str">
            <v>7AM168</v>
          </cell>
          <cell r="D360">
            <v>-14823</v>
          </cell>
          <cell r="E360" t="str">
            <v>女</v>
          </cell>
          <cell r="F360" t="str">
            <v>内科</v>
          </cell>
          <cell r="G360" t="str">
            <v>18968901556</v>
          </cell>
          <cell r="H360">
            <v>3</v>
          </cell>
          <cell r="I360" t="str">
            <v>2021年</v>
          </cell>
          <cell r="J360" t="str">
            <v>规培研究生</v>
          </cell>
        </row>
        <row r="361">
          <cell r="C361" t="str">
            <v>7AM186</v>
          </cell>
          <cell r="D361">
            <v>-14841</v>
          </cell>
          <cell r="E361" t="str">
            <v>女</v>
          </cell>
          <cell r="F361" t="str">
            <v>内科</v>
          </cell>
          <cell r="G361" t="str">
            <v>15858836562</v>
          </cell>
          <cell r="H361">
            <v>3</v>
          </cell>
          <cell r="I361" t="str">
            <v>2021年</v>
          </cell>
          <cell r="J361" t="str">
            <v>规培研究生</v>
          </cell>
        </row>
        <row r="362">
          <cell r="C362" t="str">
            <v>7AM197</v>
          </cell>
          <cell r="D362">
            <v>-14852</v>
          </cell>
          <cell r="E362" t="str">
            <v>女</v>
          </cell>
          <cell r="F362" t="str">
            <v>内科</v>
          </cell>
          <cell r="G362">
            <v>18358500388</v>
          </cell>
          <cell r="H362">
            <v>3</v>
          </cell>
          <cell r="I362" t="str">
            <v>2021年</v>
          </cell>
          <cell r="J362" t="str">
            <v>规培研究生</v>
          </cell>
        </row>
        <row r="363">
          <cell r="C363" t="str">
            <v>7AM202</v>
          </cell>
          <cell r="D363">
            <v>-14857</v>
          </cell>
          <cell r="E363" t="str">
            <v>女</v>
          </cell>
          <cell r="F363" t="str">
            <v>内科</v>
          </cell>
          <cell r="G363">
            <v>15757962881</v>
          </cell>
          <cell r="H363">
            <v>3</v>
          </cell>
          <cell r="I363" t="str">
            <v>2021年</v>
          </cell>
          <cell r="J363" t="str">
            <v>规培研究生</v>
          </cell>
        </row>
        <row r="364">
          <cell r="C364" t="str">
            <v>7AM242</v>
          </cell>
          <cell r="D364">
            <v>-14897</v>
          </cell>
          <cell r="E364" t="str">
            <v>男</v>
          </cell>
          <cell r="F364" t="str">
            <v>重症医学科</v>
          </cell>
          <cell r="G364">
            <v>18857387896</v>
          </cell>
          <cell r="H364">
            <v>3</v>
          </cell>
          <cell r="I364" t="str">
            <v>2021年</v>
          </cell>
          <cell r="J364" t="str">
            <v>规培研究生</v>
          </cell>
        </row>
        <row r="365">
          <cell r="C365" t="str">
            <v>7AO043</v>
          </cell>
          <cell r="D365">
            <v>-17234</v>
          </cell>
          <cell r="E365" t="str">
            <v>女</v>
          </cell>
          <cell r="F365" t="str">
            <v>内科</v>
          </cell>
          <cell r="G365">
            <v>15257712168</v>
          </cell>
          <cell r="H365">
            <v>3</v>
          </cell>
          <cell r="I365" t="str">
            <v>2022年</v>
          </cell>
          <cell r="J365" t="str">
            <v>规培研究生</v>
          </cell>
        </row>
        <row r="366">
          <cell r="C366" t="str">
            <v>7AO044</v>
          </cell>
          <cell r="D366">
            <v>-17235</v>
          </cell>
          <cell r="E366" t="str">
            <v>女</v>
          </cell>
          <cell r="F366" t="str">
            <v>内科</v>
          </cell>
          <cell r="G366">
            <v>15968795658</v>
          </cell>
          <cell r="H366">
            <v>3</v>
          </cell>
          <cell r="I366" t="str">
            <v>2022年</v>
          </cell>
          <cell r="J366" t="str">
            <v>规培研究生</v>
          </cell>
        </row>
        <row r="367">
          <cell r="C367" t="str">
            <v>7AO226</v>
          </cell>
          <cell r="D367">
            <v>-17416</v>
          </cell>
          <cell r="E367" t="str">
            <v>女</v>
          </cell>
          <cell r="F367" t="str">
            <v>内科</v>
          </cell>
          <cell r="G367">
            <v>18267856667</v>
          </cell>
          <cell r="H367">
            <v>3</v>
          </cell>
          <cell r="I367" t="str">
            <v>2022年</v>
          </cell>
          <cell r="J367" t="str">
            <v>规培研究生</v>
          </cell>
        </row>
        <row r="368">
          <cell r="C368" t="str">
            <v>7AO287</v>
          </cell>
          <cell r="D368">
            <v>-17477</v>
          </cell>
          <cell r="E368" t="str">
            <v>女</v>
          </cell>
          <cell r="F368" t="str">
            <v>重症医学科</v>
          </cell>
          <cell r="G368">
            <v>15868720229</v>
          </cell>
          <cell r="H368">
            <v>3</v>
          </cell>
          <cell r="I368" t="str">
            <v>2022年</v>
          </cell>
          <cell r="J368" t="str">
            <v>规培研究生</v>
          </cell>
        </row>
        <row r="369">
          <cell r="C369">
            <v>123008</v>
          </cell>
          <cell r="D369">
            <v>15638</v>
          </cell>
          <cell r="E369" t="str">
            <v>女</v>
          </cell>
          <cell r="F369" t="str">
            <v>内科</v>
          </cell>
          <cell r="G369">
            <v>19858735810</v>
          </cell>
          <cell r="H369">
            <v>3</v>
          </cell>
          <cell r="I369" t="str">
            <v>2023年</v>
          </cell>
          <cell r="J369" t="str">
            <v>住院医师-本院</v>
          </cell>
        </row>
        <row r="370">
          <cell r="C370" t="str">
            <v>7AM398</v>
          </cell>
          <cell r="D370">
            <v>-14640</v>
          </cell>
          <cell r="E370" t="str">
            <v>男</v>
          </cell>
          <cell r="F370" t="str">
            <v>内科</v>
          </cell>
          <cell r="G370" t="str">
            <v>15258063558</v>
          </cell>
          <cell r="H370">
            <v>3</v>
          </cell>
          <cell r="I370" t="str">
            <v>2021年</v>
          </cell>
          <cell r="J370" t="str">
            <v>规培研究生</v>
          </cell>
        </row>
        <row r="371">
          <cell r="C371" t="str">
            <v>7AO051</v>
          </cell>
          <cell r="D371">
            <v>-17242</v>
          </cell>
          <cell r="E371" t="str">
            <v>女</v>
          </cell>
          <cell r="F371" t="str">
            <v>内科</v>
          </cell>
          <cell r="G371">
            <v>15257716667</v>
          </cell>
          <cell r="H371">
            <v>3</v>
          </cell>
          <cell r="I371" t="str">
            <v>2022年</v>
          </cell>
          <cell r="J371" t="str">
            <v>规培研究生</v>
          </cell>
        </row>
        <row r="372">
          <cell r="C372" t="str">
            <v>7AO229</v>
          </cell>
          <cell r="D372">
            <v>-17419</v>
          </cell>
          <cell r="E372" t="str">
            <v>女</v>
          </cell>
          <cell r="F372" t="str">
            <v>内科</v>
          </cell>
          <cell r="G372">
            <v>13968813671</v>
          </cell>
          <cell r="H372">
            <v>3</v>
          </cell>
          <cell r="I372" t="str">
            <v>2022年</v>
          </cell>
          <cell r="J372" t="str">
            <v>规培研究生</v>
          </cell>
        </row>
        <row r="373">
          <cell r="C373" t="str">
            <v>732L47</v>
          </cell>
          <cell r="D373">
            <v>15847</v>
          </cell>
          <cell r="E373" t="str">
            <v>女</v>
          </cell>
          <cell r="F373" t="str">
            <v>放射科</v>
          </cell>
          <cell r="G373" t="str">
            <v>17366690562</v>
          </cell>
          <cell r="H373" t="str">
            <v>3</v>
          </cell>
          <cell r="I373" t="str">
            <v>2023年</v>
          </cell>
          <cell r="J373" t="str">
            <v>住院医师-外院</v>
          </cell>
        </row>
        <row r="374">
          <cell r="C374" t="str">
            <v>732L53</v>
          </cell>
          <cell r="D374">
            <v>15853</v>
          </cell>
          <cell r="E374" t="str">
            <v>女</v>
          </cell>
          <cell r="F374" t="str">
            <v>放射科</v>
          </cell>
          <cell r="G374" t="str">
            <v>13906866971</v>
          </cell>
          <cell r="H374" t="str">
            <v>3</v>
          </cell>
          <cell r="I374" t="str">
            <v>2023年</v>
          </cell>
          <cell r="J374" t="str">
            <v>住院医师-外院</v>
          </cell>
        </row>
        <row r="375">
          <cell r="C375" t="str">
            <v>732L82</v>
          </cell>
          <cell r="D375">
            <v>15882</v>
          </cell>
          <cell r="E375" t="str">
            <v>女</v>
          </cell>
          <cell r="F375" t="str">
            <v>放射科</v>
          </cell>
          <cell r="G375" t="str">
            <v>13758416089</v>
          </cell>
          <cell r="H375" t="str">
            <v>3</v>
          </cell>
          <cell r="I375" t="str">
            <v>2023年</v>
          </cell>
          <cell r="J375" t="str">
            <v>住院医师-外院</v>
          </cell>
        </row>
        <row r="376">
          <cell r="C376" t="str">
            <v>733L16</v>
          </cell>
          <cell r="D376">
            <v>15918</v>
          </cell>
          <cell r="E376" t="str">
            <v>女</v>
          </cell>
          <cell r="F376" t="str">
            <v>放射科</v>
          </cell>
          <cell r="G376" t="str">
            <v>13806856057</v>
          </cell>
          <cell r="H376" t="str">
            <v>3</v>
          </cell>
          <cell r="I376" t="str">
            <v>2023年</v>
          </cell>
          <cell r="J376" t="str">
            <v>住院医师-外院</v>
          </cell>
        </row>
        <row r="377">
          <cell r="C377" t="str">
            <v>728L06</v>
          </cell>
          <cell r="D377">
            <v>15073</v>
          </cell>
          <cell r="E377" t="str">
            <v>女</v>
          </cell>
          <cell r="F377" t="str">
            <v>外科</v>
          </cell>
          <cell r="G377" t="str">
            <v>15858806922</v>
          </cell>
          <cell r="H377">
            <v>3</v>
          </cell>
          <cell r="I377" t="str">
            <v>2021年</v>
          </cell>
          <cell r="J377" t="str">
            <v>住院医师-外院</v>
          </cell>
        </row>
        <row r="378">
          <cell r="C378" t="str">
            <v>728L09</v>
          </cell>
          <cell r="D378">
            <v>15076</v>
          </cell>
          <cell r="E378" t="str">
            <v>女</v>
          </cell>
          <cell r="F378" t="str">
            <v>外科</v>
          </cell>
          <cell r="G378" t="str">
            <v>15868825936</v>
          </cell>
          <cell r="H378">
            <v>3</v>
          </cell>
          <cell r="I378" t="str">
            <v>2021年</v>
          </cell>
          <cell r="J378" t="str">
            <v>住院医师-外院</v>
          </cell>
        </row>
        <row r="379">
          <cell r="C379" t="str">
            <v>728L07</v>
          </cell>
          <cell r="D379">
            <v>15074</v>
          </cell>
          <cell r="E379" t="str">
            <v>男</v>
          </cell>
          <cell r="F379" t="str">
            <v>外科</v>
          </cell>
          <cell r="G379" t="str">
            <v>15258681527</v>
          </cell>
          <cell r="H379">
            <v>3</v>
          </cell>
          <cell r="I379" t="str">
            <v>2021年</v>
          </cell>
          <cell r="J379" t="str">
            <v>住院医师-外院</v>
          </cell>
        </row>
        <row r="380">
          <cell r="C380" t="str">
            <v>729L89</v>
          </cell>
          <cell r="D380">
            <v>15413</v>
          </cell>
          <cell r="E380" t="str">
            <v>男</v>
          </cell>
          <cell r="F380" t="str">
            <v>外科</v>
          </cell>
          <cell r="G380" t="str">
            <v>19858734707</v>
          </cell>
          <cell r="H380">
            <v>3</v>
          </cell>
          <cell r="I380" t="str">
            <v>2022年</v>
          </cell>
          <cell r="J380" t="str">
            <v>住院医师-外院</v>
          </cell>
        </row>
        <row r="381">
          <cell r="C381" t="str">
            <v>730L53</v>
          </cell>
          <cell r="D381">
            <v>15476</v>
          </cell>
          <cell r="E381" t="str">
            <v>男</v>
          </cell>
          <cell r="F381" t="str">
            <v>外科</v>
          </cell>
          <cell r="G381" t="str">
            <v>18758792828</v>
          </cell>
          <cell r="H381">
            <v>3</v>
          </cell>
          <cell r="I381" t="str">
            <v>2022年</v>
          </cell>
          <cell r="J381" t="str">
            <v>住院医师-外院</v>
          </cell>
        </row>
        <row r="382">
          <cell r="C382" t="str">
            <v>730L57</v>
          </cell>
          <cell r="D382">
            <v>15480</v>
          </cell>
          <cell r="E382" t="str">
            <v>男</v>
          </cell>
          <cell r="F382" t="str">
            <v>外科</v>
          </cell>
          <cell r="G382" t="str">
            <v>13905841201</v>
          </cell>
          <cell r="H382">
            <v>3</v>
          </cell>
          <cell r="I382" t="str">
            <v>2022年</v>
          </cell>
          <cell r="J382" t="str">
            <v>住院医师-外院</v>
          </cell>
        </row>
        <row r="383">
          <cell r="C383" t="str">
            <v>729L81</v>
          </cell>
          <cell r="D383">
            <v>15405</v>
          </cell>
          <cell r="E383" t="str">
            <v>男</v>
          </cell>
          <cell r="F383" t="str">
            <v>外科</v>
          </cell>
          <cell r="G383" t="str">
            <v>13676441293</v>
          </cell>
          <cell r="H383">
            <v>3</v>
          </cell>
          <cell r="I383" t="str">
            <v>2022年</v>
          </cell>
          <cell r="J383" t="str">
            <v>住院医师-外院</v>
          </cell>
        </row>
        <row r="384">
          <cell r="C384">
            <v>622028</v>
          </cell>
          <cell r="D384">
            <v>15280</v>
          </cell>
          <cell r="E384" t="str">
            <v>男</v>
          </cell>
          <cell r="F384" t="str">
            <v>外科</v>
          </cell>
          <cell r="G384" t="str">
            <v>15057716961</v>
          </cell>
          <cell r="H384">
            <v>3</v>
          </cell>
          <cell r="I384" t="str">
            <v>2022年</v>
          </cell>
          <cell r="J384" t="str">
            <v>住院医师-本院</v>
          </cell>
        </row>
        <row r="385">
          <cell r="C385" t="str">
            <v>7AM359</v>
          </cell>
          <cell r="D385">
            <v>-14601</v>
          </cell>
          <cell r="E385" t="str">
            <v>男</v>
          </cell>
          <cell r="F385" t="str">
            <v>外科</v>
          </cell>
          <cell r="G385" t="str">
            <v>15858880351</v>
          </cell>
          <cell r="H385">
            <v>3</v>
          </cell>
          <cell r="I385" t="str">
            <v>2021年</v>
          </cell>
          <cell r="J385" t="str">
            <v>规培研究生</v>
          </cell>
        </row>
        <row r="386">
          <cell r="C386" t="str">
            <v>7AM393</v>
          </cell>
          <cell r="D386">
            <v>-14635</v>
          </cell>
          <cell r="E386" t="str">
            <v>男</v>
          </cell>
          <cell r="F386" t="str">
            <v>外科</v>
          </cell>
          <cell r="G386" t="str">
            <v>15057722318</v>
          </cell>
          <cell r="H386">
            <v>3</v>
          </cell>
          <cell r="I386" t="str">
            <v>2021年</v>
          </cell>
          <cell r="J386" t="str">
            <v>规培研究生</v>
          </cell>
        </row>
        <row r="387">
          <cell r="C387" t="str">
            <v>7AM403</v>
          </cell>
          <cell r="D387">
            <v>-14645</v>
          </cell>
          <cell r="E387" t="str">
            <v>男</v>
          </cell>
          <cell r="F387" t="str">
            <v>外科</v>
          </cell>
          <cell r="G387" t="str">
            <v>15968702898</v>
          </cell>
          <cell r="H387">
            <v>3</v>
          </cell>
          <cell r="I387" t="str">
            <v>2021年</v>
          </cell>
          <cell r="J387" t="str">
            <v>规培研究生</v>
          </cell>
        </row>
        <row r="388">
          <cell r="C388" t="str">
            <v>7AM404</v>
          </cell>
          <cell r="D388">
            <v>-14646</v>
          </cell>
          <cell r="E388" t="str">
            <v>男</v>
          </cell>
          <cell r="F388" t="str">
            <v>外科</v>
          </cell>
          <cell r="G388">
            <v>15968766718</v>
          </cell>
          <cell r="H388">
            <v>3</v>
          </cell>
          <cell r="I388" t="str">
            <v>2021年</v>
          </cell>
          <cell r="J388" t="str">
            <v>规培研究生</v>
          </cell>
        </row>
        <row r="389">
          <cell r="C389" t="str">
            <v>7AM252</v>
          </cell>
          <cell r="D389">
            <v>-14907</v>
          </cell>
          <cell r="E389" t="str">
            <v>男</v>
          </cell>
          <cell r="F389" t="str">
            <v>外科</v>
          </cell>
          <cell r="G389" t="str">
            <v>13968898772</v>
          </cell>
          <cell r="H389">
            <v>3</v>
          </cell>
          <cell r="I389" t="str">
            <v>2021年</v>
          </cell>
          <cell r="J389" t="str">
            <v>规培研究生</v>
          </cell>
        </row>
        <row r="390">
          <cell r="C390" t="str">
            <v>7AM253</v>
          </cell>
          <cell r="D390">
            <v>-14908</v>
          </cell>
          <cell r="E390" t="str">
            <v>男</v>
          </cell>
          <cell r="F390" t="str">
            <v>外科</v>
          </cell>
          <cell r="G390" t="str">
            <v>15868092123</v>
          </cell>
          <cell r="H390">
            <v>3</v>
          </cell>
          <cell r="I390" t="str">
            <v>2021年</v>
          </cell>
          <cell r="J390" t="str">
            <v>规培研究生</v>
          </cell>
        </row>
        <row r="391">
          <cell r="C391" t="str">
            <v>7AM277</v>
          </cell>
          <cell r="D391">
            <v>-14932</v>
          </cell>
          <cell r="E391" t="str">
            <v>男</v>
          </cell>
          <cell r="F391" t="str">
            <v>外科（神经外科方向）</v>
          </cell>
          <cell r="G391" t="str">
            <v>13631200086</v>
          </cell>
          <cell r="H391">
            <v>3</v>
          </cell>
          <cell r="I391" t="str">
            <v>2021年</v>
          </cell>
          <cell r="J391" t="str">
            <v>规培研究生</v>
          </cell>
        </row>
        <row r="392">
          <cell r="C392" t="str">
            <v>7AO056</v>
          </cell>
          <cell r="D392">
            <v>-17247</v>
          </cell>
          <cell r="E392" t="str">
            <v>男</v>
          </cell>
          <cell r="F392" t="str">
            <v>外科</v>
          </cell>
          <cell r="G392">
            <v>18867792206</v>
          </cell>
          <cell r="H392">
            <v>3</v>
          </cell>
          <cell r="I392" t="str">
            <v>2022年</v>
          </cell>
          <cell r="J392" t="str">
            <v>规培研究生</v>
          </cell>
        </row>
        <row r="393">
          <cell r="C393" t="str">
            <v>7AO058</v>
          </cell>
          <cell r="D393">
            <v>-17249</v>
          </cell>
          <cell r="E393" t="str">
            <v>女</v>
          </cell>
          <cell r="F393" t="str">
            <v>外科</v>
          </cell>
          <cell r="G393">
            <v>15968718768</v>
          </cell>
          <cell r="H393">
            <v>3</v>
          </cell>
          <cell r="I393" t="str">
            <v>2022年</v>
          </cell>
          <cell r="J393" t="str">
            <v>规培研究生</v>
          </cell>
        </row>
        <row r="394">
          <cell r="C394" t="str">
            <v>7AO306</v>
          </cell>
          <cell r="D394">
            <v>-17496</v>
          </cell>
          <cell r="E394" t="str">
            <v>男</v>
          </cell>
          <cell r="F394" t="str">
            <v>外科</v>
          </cell>
          <cell r="G394">
            <v>17835650902</v>
          </cell>
          <cell r="H394">
            <v>3</v>
          </cell>
          <cell r="I394" t="str">
            <v>2022年</v>
          </cell>
          <cell r="J394" t="str">
            <v>规培研究生</v>
          </cell>
        </row>
        <row r="395">
          <cell r="C395" t="str">
            <v>7AO309</v>
          </cell>
          <cell r="D395">
            <v>-17499</v>
          </cell>
          <cell r="E395" t="str">
            <v>男</v>
          </cell>
          <cell r="F395" t="str">
            <v>外科</v>
          </cell>
          <cell r="G395">
            <v>15968787638</v>
          </cell>
          <cell r="H395">
            <v>3</v>
          </cell>
          <cell r="I395" t="str">
            <v>2022年</v>
          </cell>
          <cell r="J395" t="str">
            <v>规培研究生</v>
          </cell>
        </row>
        <row r="396">
          <cell r="C396" t="str">
            <v>7AO330</v>
          </cell>
          <cell r="D396">
            <v>-17520</v>
          </cell>
          <cell r="E396" t="str">
            <v>男</v>
          </cell>
          <cell r="F396" t="str">
            <v>外科</v>
          </cell>
          <cell r="G396">
            <v>15355905001</v>
          </cell>
          <cell r="H396">
            <v>3</v>
          </cell>
          <cell r="I396" t="str">
            <v>2022年</v>
          </cell>
          <cell r="J396" t="str">
            <v>规培研究生</v>
          </cell>
        </row>
        <row r="397">
          <cell r="C397" t="str">
            <v>7AO332</v>
          </cell>
          <cell r="D397">
            <v>-17522</v>
          </cell>
          <cell r="E397" t="str">
            <v>男</v>
          </cell>
          <cell r="F397" t="str">
            <v>外科</v>
          </cell>
          <cell r="G397">
            <v>15968787678</v>
          </cell>
          <cell r="H397">
            <v>3</v>
          </cell>
          <cell r="I397" t="str">
            <v>2022年</v>
          </cell>
          <cell r="J397" t="str">
            <v>规培研究生</v>
          </cell>
        </row>
        <row r="398">
          <cell r="C398" t="str">
            <v>7AO301</v>
          </cell>
          <cell r="D398">
            <v>-17491</v>
          </cell>
          <cell r="E398" t="str">
            <v>男</v>
          </cell>
          <cell r="F398" t="str">
            <v>外科</v>
          </cell>
          <cell r="G398">
            <v>15858825639</v>
          </cell>
          <cell r="H398">
            <v>3</v>
          </cell>
          <cell r="I398" t="str">
            <v>2022年</v>
          </cell>
          <cell r="J398" t="str">
            <v>规培研究生</v>
          </cell>
        </row>
        <row r="399">
          <cell r="C399" t="str">
            <v>7AO303</v>
          </cell>
          <cell r="D399">
            <v>-17493</v>
          </cell>
          <cell r="E399" t="str">
            <v>男</v>
          </cell>
          <cell r="F399" t="str">
            <v>外科</v>
          </cell>
          <cell r="G399">
            <v>13429270713</v>
          </cell>
          <cell r="H399">
            <v>3</v>
          </cell>
          <cell r="I399" t="str">
            <v>2022年</v>
          </cell>
          <cell r="J399" t="str">
            <v>规培研究生</v>
          </cell>
        </row>
        <row r="400">
          <cell r="C400" t="str">
            <v>7AO038</v>
          </cell>
          <cell r="D400">
            <v>-17229</v>
          </cell>
          <cell r="E400" t="str">
            <v>男</v>
          </cell>
          <cell r="F400" t="str">
            <v>外科（神经外科方向）</v>
          </cell>
          <cell r="G400">
            <v>13968833085</v>
          </cell>
          <cell r="H400">
            <v>3</v>
          </cell>
          <cell r="I400" t="str">
            <v>2022年</v>
          </cell>
          <cell r="J400" t="str">
            <v>规培研究生</v>
          </cell>
        </row>
        <row r="401">
          <cell r="C401" t="str">
            <v>7AO299</v>
          </cell>
          <cell r="D401">
            <v>-17489</v>
          </cell>
          <cell r="E401" t="str">
            <v>男</v>
          </cell>
          <cell r="F401" t="str">
            <v>外科（神经外科方向）</v>
          </cell>
          <cell r="G401">
            <v>18967790708</v>
          </cell>
          <cell r="H401">
            <v>3</v>
          </cell>
          <cell r="I401" t="str">
            <v>2022年</v>
          </cell>
          <cell r="J401" t="str">
            <v>规培研究生</v>
          </cell>
        </row>
        <row r="402">
          <cell r="C402" t="str">
            <v>7AO322</v>
          </cell>
          <cell r="D402">
            <v>-17512</v>
          </cell>
          <cell r="E402" t="str">
            <v>男</v>
          </cell>
          <cell r="F402" t="str">
            <v>外科</v>
          </cell>
          <cell r="G402">
            <v>13575449231</v>
          </cell>
          <cell r="H402">
            <v>3</v>
          </cell>
          <cell r="I402" t="str">
            <v>2022年</v>
          </cell>
          <cell r="J402" t="str">
            <v>规培研究生</v>
          </cell>
        </row>
        <row r="403">
          <cell r="C403" t="str">
            <v>7AO050</v>
          </cell>
          <cell r="D403">
            <v>-17241</v>
          </cell>
          <cell r="E403" t="str">
            <v>女</v>
          </cell>
          <cell r="F403" t="str">
            <v>外科</v>
          </cell>
          <cell r="G403">
            <v>18858718528</v>
          </cell>
          <cell r="H403">
            <v>3</v>
          </cell>
          <cell r="I403" t="str">
            <v>2022年</v>
          </cell>
          <cell r="J403" t="str">
            <v>规培研究生</v>
          </cell>
        </row>
        <row r="404">
          <cell r="C404" t="str">
            <v>7AO312</v>
          </cell>
          <cell r="D404">
            <v>-17502</v>
          </cell>
          <cell r="E404" t="str">
            <v>男</v>
          </cell>
          <cell r="F404" t="str">
            <v>外科</v>
          </cell>
          <cell r="G404">
            <v>15258097768</v>
          </cell>
          <cell r="H404">
            <v>3</v>
          </cell>
          <cell r="I404" t="str">
            <v>2022年</v>
          </cell>
          <cell r="J404" t="str">
            <v>规培研究生</v>
          </cell>
        </row>
        <row r="405">
          <cell r="C405" t="str">
            <v>7AO298</v>
          </cell>
          <cell r="D405">
            <v>-17488</v>
          </cell>
          <cell r="E405" t="str">
            <v>男</v>
          </cell>
          <cell r="F405" t="str">
            <v>外科</v>
          </cell>
          <cell r="G405">
            <v>18989708283</v>
          </cell>
          <cell r="H405">
            <v>3</v>
          </cell>
          <cell r="I405" t="str">
            <v>2022年</v>
          </cell>
          <cell r="J405" t="str">
            <v>规培研究生</v>
          </cell>
        </row>
        <row r="406">
          <cell r="C406">
            <v>622031</v>
          </cell>
          <cell r="D406">
            <v>15592</v>
          </cell>
        </row>
        <row r="406">
          <cell r="F406" t="str">
            <v>外科</v>
          </cell>
          <cell r="G406">
            <v>15158551016</v>
          </cell>
          <cell r="H406">
            <v>3</v>
          </cell>
          <cell r="I406" t="str">
            <v>2023年</v>
          </cell>
          <cell r="J406" t="str">
            <v>住院医师-本院</v>
          </cell>
        </row>
        <row r="407">
          <cell r="C407" t="str">
            <v>733L34</v>
          </cell>
          <cell r="D407">
            <v>15936</v>
          </cell>
          <cell r="E407" t="str">
            <v>男</v>
          </cell>
          <cell r="F407" t="str">
            <v>急诊科</v>
          </cell>
          <cell r="G407" t="str">
            <v>13626527054</v>
          </cell>
          <cell r="H407" t="str">
            <v>3</v>
          </cell>
          <cell r="I407" t="str">
            <v>2023年</v>
          </cell>
          <cell r="J407" t="str">
            <v>住院医师-外院</v>
          </cell>
        </row>
        <row r="408">
          <cell r="C408" t="str">
            <v>732L92</v>
          </cell>
          <cell r="D408">
            <v>15892</v>
          </cell>
          <cell r="E408" t="str">
            <v>男</v>
          </cell>
          <cell r="F408" t="str">
            <v>外科</v>
          </cell>
          <cell r="G408" t="str">
            <v>15868046895</v>
          </cell>
          <cell r="H408" t="str">
            <v>3</v>
          </cell>
          <cell r="I408" t="str">
            <v>2023年</v>
          </cell>
          <cell r="J408" t="str">
            <v>住院医师-外院</v>
          </cell>
        </row>
        <row r="409">
          <cell r="C409" t="str">
            <v>733L01</v>
          </cell>
          <cell r="D409">
            <v>15900</v>
          </cell>
          <cell r="E409" t="str">
            <v>男</v>
          </cell>
          <cell r="F409" t="str">
            <v>外科</v>
          </cell>
          <cell r="G409" t="str">
            <v>15868812962</v>
          </cell>
          <cell r="H409" t="str">
            <v>3</v>
          </cell>
          <cell r="I409" t="str">
            <v>2023年</v>
          </cell>
          <cell r="J409" t="str">
            <v>住院医师-外院</v>
          </cell>
        </row>
        <row r="410">
          <cell r="C410">
            <v>623025</v>
          </cell>
          <cell r="D410">
            <v>13654</v>
          </cell>
          <cell r="E410" t="str">
            <v>男</v>
          </cell>
          <cell r="F410" t="str">
            <v>外科</v>
          </cell>
          <cell r="G410">
            <v>18267857001</v>
          </cell>
          <cell r="H410" t="str">
            <v>1？</v>
          </cell>
          <cell r="I410" t="str">
            <v>2023年</v>
          </cell>
          <cell r="J410" t="str">
            <v>住院医师-本院</v>
          </cell>
        </row>
        <row r="411">
          <cell r="C411">
            <v>121033</v>
          </cell>
          <cell r="D411">
            <v>14697</v>
          </cell>
          <cell r="E411" t="str">
            <v>男</v>
          </cell>
          <cell r="F411" t="str">
            <v>骨科</v>
          </cell>
          <cell r="G411">
            <v>13567785233</v>
          </cell>
          <cell r="H411">
            <v>3</v>
          </cell>
          <cell r="I411" t="str">
            <v>2021年</v>
          </cell>
          <cell r="J411" t="str">
            <v>住院医师-本院</v>
          </cell>
        </row>
        <row r="412">
          <cell r="C412" t="str">
            <v>727L61</v>
          </cell>
          <cell r="D412">
            <v>15029</v>
          </cell>
          <cell r="E412" t="str">
            <v>男</v>
          </cell>
          <cell r="F412" t="str">
            <v>骨科</v>
          </cell>
          <cell r="G412" t="str">
            <v>19817500917</v>
          </cell>
          <cell r="H412">
            <v>3</v>
          </cell>
          <cell r="I412" t="str">
            <v>2021年</v>
          </cell>
          <cell r="J412" t="str">
            <v>住院医师-外院</v>
          </cell>
        </row>
        <row r="413">
          <cell r="C413" t="str">
            <v>727L62</v>
          </cell>
          <cell r="D413">
            <v>15030</v>
          </cell>
          <cell r="E413" t="str">
            <v>男</v>
          </cell>
          <cell r="F413" t="str">
            <v>骨科</v>
          </cell>
          <cell r="G413" t="str">
            <v>15058381700</v>
          </cell>
          <cell r="H413">
            <v>3</v>
          </cell>
          <cell r="I413" t="str">
            <v>2021年</v>
          </cell>
          <cell r="J413" t="str">
            <v>住院医师-外院</v>
          </cell>
        </row>
        <row r="414">
          <cell r="C414">
            <v>121024</v>
          </cell>
          <cell r="D414">
            <v>14688</v>
          </cell>
          <cell r="E414" t="str">
            <v>男</v>
          </cell>
          <cell r="F414" t="str">
            <v>外科</v>
          </cell>
          <cell r="G414">
            <v>15868016502</v>
          </cell>
          <cell r="H414">
            <v>3</v>
          </cell>
          <cell r="I414" t="str">
            <v>2021年</v>
          </cell>
          <cell r="J414" t="str">
            <v>住院医师-本院</v>
          </cell>
        </row>
        <row r="415">
          <cell r="C415" t="str">
            <v>728L08</v>
          </cell>
          <cell r="D415">
            <v>15075</v>
          </cell>
          <cell r="E415" t="str">
            <v>男</v>
          </cell>
          <cell r="F415" t="str">
            <v>外科</v>
          </cell>
          <cell r="G415" t="str">
            <v>13868383815</v>
          </cell>
          <cell r="H415">
            <v>3</v>
          </cell>
          <cell r="I415" t="str">
            <v>2021年</v>
          </cell>
          <cell r="J415" t="str">
            <v>住院医师-外院</v>
          </cell>
        </row>
        <row r="416">
          <cell r="C416" t="str">
            <v>731L06</v>
          </cell>
          <cell r="D416">
            <v>15535</v>
          </cell>
          <cell r="E416" t="str">
            <v>男</v>
          </cell>
          <cell r="F416" t="str">
            <v>骨科</v>
          </cell>
          <cell r="G416" t="str">
            <v>13506779165</v>
          </cell>
          <cell r="H416">
            <v>3</v>
          </cell>
          <cell r="I416" t="str">
            <v>2022年</v>
          </cell>
          <cell r="J416" t="str">
            <v>住院医师-外院</v>
          </cell>
        </row>
        <row r="417">
          <cell r="C417">
            <v>622022</v>
          </cell>
          <cell r="D417">
            <v>15276</v>
          </cell>
          <cell r="E417" t="str">
            <v>男</v>
          </cell>
          <cell r="F417" t="str">
            <v>骨科</v>
          </cell>
          <cell r="G417" t="str">
            <v>15067752022</v>
          </cell>
          <cell r="H417">
            <v>3</v>
          </cell>
          <cell r="I417" t="str">
            <v>2022年</v>
          </cell>
          <cell r="J417" t="str">
            <v>住院医师-本院</v>
          </cell>
        </row>
        <row r="418">
          <cell r="C418" t="str">
            <v>730L21</v>
          </cell>
          <cell r="D418">
            <v>15444</v>
          </cell>
          <cell r="E418" t="str">
            <v>男</v>
          </cell>
          <cell r="F418" t="str">
            <v>骨科</v>
          </cell>
          <cell r="G418" t="str">
            <v>18357767721</v>
          </cell>
          <cell r="H418">
            <v>3</v>
          </cell>
          <cell r="I418" t="str">
            <v>2022年</v>
          </cell>
          <cell r="J418" t="str">
            <v>住院医师-外院</v>
          </cell>
        </row>
        <row r="419">
          <cell r="C419">
            <v>622032</v>
          </cell>
          <cell r="D419">
            <v>15513</v>
          </cell>
          <cell r="E419" t="str">
            <v>男</v>
          </cell>
          <cell r="F419" t="str">
            <v>骨科</v>
          </cell>
          <cell r="G419" t="str">
            <v>15258695657</v>
          </cell>
          <cell r="H419">
            <v>3</v>
          </cell>
          <cell r="I419" t="str">
            <v>2022年</v>
          </cell>
          <cell r="J419" t="str">
            <v>住院医师-本院</v>
          </cell>
        </row>
        <row r="420">
          <cell r="C420" t="str">
            <v>730L36</v>
          </cell>
          <cell r="D420">
            <v>15459</v>
          </cell>
          <cell r="E420" t="str">
            <v>男</v>
          </cell>
          <cell r="F420" t="str">
            <v>骨科</v>
          </cell>
          <cell r="G420" t="str">
            <v>15158589861</v>
          </cell>
          <cell r="H420">
            <v>3</v>
          </cell>
          <cell r="I420" t="str">
            <v>2022年</v>
          </cell>
          <cell r="J420" t="str">
            <v>住院医师-外院</v>
          </cell>
        </row>
        <row r="421">
          <cell r="C421" t="str">
            <v>729L68</v>
          </cell>
          <cell r="D421">
            <v>15391</v>
          </cell>
          <cell r="E421" t="str">
            <v>男</v>
          </cell>
          <cell r="F421" t="str">
            <v>全科医学科</v>
          </cell>
          <cell r="G421" t="str">
            <v>17769525837</v>
          </cell>
          <cell r="H421">
            <v>3</v>
          </cell>
          <cell r="I421" t="str">
            <v>2022年</v>
          </cell>
          <cell r="J421" t="str">
            <v>住院医师-外院</v>
          </cell>
        </row>
        <row r="422">
          <cell r="C422">
            <v>122080</v>
          </cell>
          <cell r="D422">
            <v>15362</v>
          </cell>
          <cell r="E422" t="str">
            <v>男</v>
          </cell>
          <cell r="F422" t="str">
            <v>外科</v>
          </cell>
          <cell r="G422" t="str">
            <v>15868706382</v>
          </cell>
          <cell r="H422">
            <v>3</v>
          </cell>
          <cell r="I422" t="str">
            <v>2022年</v>
          </cell>
          <cell r="J422" t="str">
            <v>住院医师-本院</v>
          </cell>
        </row>
        <row r="423">
          <cell r="C423" t="str">
            <v>7AM353</v>
          </cell>
          <cell r="D423">
            <v>-14595</v>
          </cell>
          <cell r="E423" t="str">
            <v>男</v>
          </cell>
          <cell r="F423" t="str">
            <v>外科</v>
          </cell>
          <cell r="G423" t="str">
            <v>15888271217</v>
          </cell>
          <cell r="H423">
            <v>3</v>
          </cell>
          <cell r="I423" t="str">
            <v>2021年</v>
          </cell>
          <cell r="J423" t="str">
            <v>规培研究生</v>
          </cell>
        </row>
        <row r="424">
          <cell r="C424" t="str">
            <v>7AM368</v>
          </cell>
          <cell r="D424">
            <v>-14610</v>
          </cell>
          <cell r="E424" t="str">
            <v>男</v>
          </cell>
          <cell r="F424" t="str">
            <v>外科</v>
          </cell>
          <cell r="G424" t="str">
            <v>19817582366</v>
          </cell>
          <cell r="H424">
            <v>3</v>
          </cell>
          <cell r="I424" t="str">
            <v>2021年</v>
          </cell>
          <cell r="J424" t="str">
            <v>规培研究生</v>
          </cell>
        </row>
        <row r="425">
          <cell r="C425" t="str">
            <v>7AM261</v>
          </cell>
          <cell r="D425">
            <v>-14916</v>
          </cell>
          <cell r="E425" t="str">
            <v>男</v>
          </cell>
          <cell r="F425" t="str">
            <v>外科</v>
          </cell>
          <cell r="G425" t="str">
            <v>15057765528</v>
          </cell>
          <cell r="H425">
            <v>3</v>
          </cell>
          <cell r="I425" t="str">
            <v>2021年</v>
          </cell>
          <cell r="J425" t="str">
            <v>规培研究生</v>
          </cell>
        </row>
        <row r="426">
          <cell r="C426" t="str">
            <v>7AM262</v>
          </cell>
          <cell r="D426">
            <v>-14917</v>
          </cell>
          <cell r="E426" t="str">
            <v>男</v>
          </cell>
          <cell r="F426" t="str">
            <v>外科</v>
          </cell>
          <cell r="G426" t="str">
            <v>15868539990</v>
          </cell>
          <cell r="H426">
            <v>3</v>
          </cell>
          <cell r="I426" t="str">
            <v>2021年</v>
          </cell>
          <cell r="J426" t="str">
            <v>规培研究生</v>
          </cell>
        </row>
        <row r="427">
          <cell r="C427" t="str">
            <v>7AM275</v>
          </cell>
          <cell r="D427">
            <v>-14930</v>
          </cell>
          <cell r="E427" t="str">
            <v>男</v>
          </cell>
          <cell r="F427" t="str">
            <v>外科</v>
          </cell>
          <cell r="G427" t="str">
            <v>13857754644</v>
          </cell>
          <cell r="H427">
            <v>3</v>
          </cell>
          <cell r="I427" t="str">
            <v>2021年</v>
          </cell>
          <cell r="J427" t="str">
            <v>规培研究生</v>
          </cell>
        </row>
        <row r="428">
          <cell r="C428" t="str">
            <v>7AM282</v>
          </cell>
          <cell r="D428">
            <v>-14937</v>
          </cell>
          <cell r="E428" t="str">
            <v>男</v>
          </cell>
          <cell r="F428" t="str">
            <v>骨科</v>
          </cell>
          <cell r="G428">
            <v>15868713868</v>
          </cell>
          <cell r="H428">
            <v>3</v>
          </cell>
          <cell r="I428" t="str">
            <v>2021年</v>
          </cell>
          <cell r="J428" t="str">
            <v>规培研究生</v>
          </cell>
        </row>
        <row r="429">
          <cell r="C429" t="str">
            <v>7AM283</v>
          </cell>
          <cell r="D429">
            <v>-14938</v>
          </cell>
          <cell r="E429" t="str">
            <v>男</v>
          </cell>
          <cell r="F429" t="str">
            <v>骨科</v>
          </cell>
          <cell r="G429" t="str">
            <v>18815138138</v>
          </cell>
          <cell r="H429">
            <v>3</v>
          </cell>
          <cell r="I429" t="str">
            <v>2021年</v>
          </cell>
          <cell r="J429" t="str">
            <v>规培研究生</v>
          </cell>
        </row>
        <row r="430">
          <cell r="C430" t="str">
            <v>7AM288</v>
          </cell>
          <cell r="D430">
            <v>-14943</v>
          </cell>
          <cell r="E430" t="str">
            <v>男</v>
          </cell>
          <cell r="F430" t="str">
            <v>骨科</v>
          </cell>
          <cell r="G430" t="str">
            <v>15088928228</v>
          </cell>
          <cell r="H430">
            <v>3</v>
          </cell>
          <cell r="I430" t="str">
            <v>2021年</v>
          </cell>
          <cell r="J430" t="str">
            <v>规培研究生</v>
          </cell>
        </row>
        <row r="431">
          <cell r="C431" t="str">
            <v>7AO009</v>
          </cell>
          <cell r="D431">
            <v>-17200</v>
          </cell>
          <cell r="E431" t="str">
            <v>男</v>
          </cell>
          <cell r="F431" t="str">
            <v>骨科</v>
          </cell>
          <cell r="G431">
            <v>15868508218</v>
          </cell>
          <cell r="H431">
            <v>3</v>
          </cell>
          <cell r="I431" t="str">
            <v>2022年</v>
          </cell>
          <cell r="J431" t="str">
            <v>规培研究生</v>
          </cell>
        </row>
        <row r="432">
          <cell r="C432" t="str">
            <v>7AO017</v>
          </cell>
          <cell r="D432">
            <v>-17208</v>
          </cell>
          <cell r="E432" t="str">
            <v>男</v>
          </cell>
          <cell r="F432" t="str">
            <v>骨科</v>
          </cell>
          <cell r="G432">
            <v>13567457853</v>
          </cell>
          <cell r="H432">
            <v>3</v>
          </cell>
          <cell r="I432" t="str">
            <v>2022年</v>
          </cell>
          <cell r="J432" t="str">
            <v>规培研究生</v>
          </cell>
        </row>
        <row r="433">
          <cell r="C433" t="str">
            <v>7AO039</v>
          </cell>
          <cell r="D433">
            <v>-17230</v>
          </cell>
          <cell r="E433" t="str">
            <v>男</v>
          </cell>
          <cell r="F433" t="str">
            <v>骨科</v>
          </cell>
          <cell r="G433">
            <v>13675783800</v>
          </cell>
          <cell r="H433">
            <v>3</v>
          </cell>
          <cell r="I433" t="str">
            <v>2022年</v>
          </cell>
          <cell r="J433" t="str">
            <v>规培研究生</v>
          </cell>
        </row>
        <row r="434">
          <cell r="C434" t="str">
            <v>7AO333</v>
          </cell>
          <cell r="D434">
            <v>-17523</v>
          </cell>
          <cell r="E434" t="str">
            <v>男</v>
          </cell>
          <cell r="F434" t="str">
            <v>骨科</v>
          </cell>
          <cell r="G434">
            <v>13456027833</v>
          </cell>
          <cell r="H434">
            <v>3</v>
          </cell>
          <cell r="I434" t="str">
            <v>2022年</v>
          </cell>
          <cell r="J434" t="str">
            <v>规培研究生</v>
          </cell>
        </row>
        <row r="435">
          <cell r="C435" t="str">
            <v>7AO334</v>
          </cell>
          <cell r="D435">
            <v>-17524</v>
          </cell>
          <cell r="E435" t="str">
            <v>男</v>
          </cell>
          <cell r="F435" t="str">
            <v>骨科</v>
          </cell>
          <cell r="G435">
            <v>18358747300</v>
          </cell>
          <cell r="H435">
            <v>3</v>
          </cell>
          <cell r="I435" t="str">
            <v>2022年</v>
          </cell>
          <cell r="J435" t="str">
            <v>规培研究生</v>
          </cell>
        </row>
        <row r="436">
          <cell r="C436" t="str">
            <v>7AO335</v>
          </cell>
          <cell r="D436">
            <v>-17525</v>
          </cell>
          <cell r="E436" t="str">
            <v>男</v>
          </cell>
          <cell r="F436" t="str">
            <v>骨科</v>
          </cell>
          <cell r="G436">
            <v>18357647335</v>
          </cell>
          <cell r="H436">
            <v>3</v>
          </cell>
          <cell r="I436" t="str">
            <v>2022年</v>
          </cell>
          <cell r="J436" t="str">
            <v>规培研究生</v>
          </cell>
        </row>
        <row r="437">
          <cell r="C437" t="str">
            <v>7AO336</v>
          </cell>
          <cell r="D437">
            <v>-17526</v>
          </cell>
          <cell r="E437" t="str">
            <v>男</v>
          </cell>
          <cell r="F437" t="str">
            <v>骨科</v>
          </cell>
          <cell r="G437">
            <v>13634261170</v>
          </cell>
          <cell r="H437">
            <v>3</v>
          </cell>
          <cell r="I437" t="str">
            <v>2022年</v>
          </cell>
          <cell r="J437" t="str">
            <v>规培研究生</v>
          </cell>
        </row>
        <row r="438">
          <cell r="C438" t="str">
            <v>7AO337</v>
          </cell>
          <cell r="D438">
            <v>-17527</v>
          </cell>
          <cell r="E438" t="str">
            <v>男</v>
          </cell>
          <cell r="F438" t="str">
            <v>骨科</v>
          </cell>
          <cell r="G438">
            <v>15827379549</v>
          </cell>
          <cell r="H438">
            <v>3</v>
          </cell>
          <cell r="I438" t="str">
            <v>2022年</v>
          </cell>
          <cell r="J438" t="str">
            <v>规培研究生</v>
          </cell>
        </row>
        <row r="439">
          <cell r="C439" t="str">
            <v>7AO338</v>
          </cell>
          <cell r="D439">
            <v>-17528</v>
          </cell>
          <cell r="E439" t="str">
            <v>男</v>
          </cell>
          <cell r="F439" t="str">
            <v>骨科</v>
          </cell>
          <cell r="G439">
            <v>13566692061</v>
          </cell>
          <cell r="H439">
            <v>3</v>
          </cell>
          <cell r="I439" t="str">
            <v>2022年</v>
          </cell>
          <cell r="J439" t="str">
            <v>规培研究生</v>
          </cell>
        </row>
        <row r="440">
          <cell r="C440" t="str">
            <v>7AM410</v>
          </cell>
          <cell r="D440">
            <v>-14652</v>
          </cell>
          <cell r="E440" t="str">
            <v>男</v>
          </cell>
          <cell r="F440" t="str">
            <v>骨科</v>
          </cell>
          <cell r="G440">
            <v>15858806675</v>
          </cell>
          <cell r="H440">
            <v>3</v>
          </cell>
          <cell r="I440" t="str">
            <v>2022年</v>
          </cell>
          <cell r="J440" t="str">
            <v>规培研究生</v>
          </cell>
        </row>
        <row r="441">
          <cell r="C441" t="str">
            <v>7AO001</v>
          </cell>
          <cell r="D441">
            <v>-17192</v>
          </cell>
          <cell r="E441" t="str">
            <v>男</v>
          </cell>
          <cell r="F441" t="str">
            <v>外科</v>
          </cell>
          <cell r="G441">
            <v>15157759572</v>
          </cell>
          <cell r="H441">
            <v>3</v>
          </cell>
          <cell r="I441" t="str">
            <v>2022年</v>
          </cell>
          <cell r="J441" t="str">
            <v>规培研究生</v>
          </cell>
        </row>
        <row r="442">
          <cell r="C442" t="str">
            <v>7AO010</v>
          </cell>
          <cell r="D442">
            <v>-17201</v>
          </cell>
          <cell r="E442" t="str">
            <v>男</v>
          </cell>
          <cell r="F442" t="str">
            <v>外科</v>
          </cell>
          <cell r="G442">
            <v>13738731378</v>
          </cell>
          <cell r="H442">
            <v>3</v>
          </cell>
          <cell r="I442" t="str">
            <v>2022年</v>
          </cell>
          <cell r="J442" t="str">
            <v>规培研究生</v>
          </cell>
        </row>
        <row r="443">
          <cell r="C443" t="str">
            <v>7AO031</v>
          </cell>
          <cell r="D443">
            <v>-17222</v>
          </cell>
          <cell r="E443" t="str">
            <v>男</v>
          </cell>
          <cell r="F443" t="str">
            <v>外科</v>
          </cell>
          <cell r="G443">
            <v>17357780365</v>
          </cell>
          <cell r="H443">
            <v>3</v>
          </cell>
          <cell r="I443" t="str">
            <v>2022年</v>
          </cell>
          <cell r="J443" t="str">
            <v>规培研究生</v>
          </cell>
        </row>
        <row r="444">
          <cell r="C444" t="str">
            <v>7AO046</v>
          </cell>
          <cell r="D444">
            <v>-17237</v>
          </cell>
          <cell r="E444" t="str">
            <v>男</v>
          </cell>
          <cell r="F444" t="str">
            <v>外科</v>
          </cell>
          <cell r="G444">
            <v>15067826660</v>
          </cell>
          <cell r="H444">
            <v>3</v>
          </cell>
          <cell r="I444" t="str">
            <v>2022年</v>
          </cell>
          <cell r="J444" t="str">
            <v>规培研究生</v>
          </cell>
        </row>
        <row r="445">
          <cell r="C445" t="str">
            <v>732L30</v>
          </cell>
          <cell r="D445">
            <v>15830</v>
          </cell>
          <cell r="E445" t="str">
            <v>女</v>
          </cell>
          <cell r="F445" t="str">
            <v>外科</v>
          </cell>
          <cell r="G445" t="str">
            <v>13968274853</v>
          </cell>
          <cell r="H445" t="str">
            <v>3</v>
          </cell>
          <cell r="I445" t="str">
            <v>2023年</v>
          </cell>
          <cell r="J445" t="str">
            <v>住院医师-外院</v>
          </cell>
        </row>
        <row r="446">
          <cell r="C446" t="str">
            <v>733L43</v>
          </cell>
          <cell r="D446">
            <v>15945</v>
          </cell>
          <cell r="E446" t="str">
            <v>男</v>
          </cell>
          <cell r="F446" t="str">
            <v>外科</v>
          </cell>
          <cell r="G446" t="str">
            <v>18757726611</v>
          </cell>
          <cell r="H446" t="str">
            <v>3</v>
          </cell>
          <cell r="I446" t="str">
            <v>2023年</v>
          </cell>
          <cell r="J446" t="str">
            <v>住院医师-社会人</v>
          </cell>
        </row>
        <row r="447">
          <cell r="C447" t="str">
            <v>729L83</v>
          </cell>
          <cell r="D447">
            <v>15407</v>
          </cell>
          <cell r="E447" t="str">
            <v>女</v>
          </cell>
          <cell r="F447" t="str">
            <v>全科医学科</v>
          </cell>
          <cell r="G447" t="str">
            <v>15868092200</v>
          </cell>
          <cell r="H447">
            <v>3</v>
          </cell>
          <cell r="I447" t="str">
            <v>2022年</v>
          </cell>
          <cell r="J447" t="str">
            <v>住院医师-外院</v>
          </cell>
        </row>
        <row r="448">
          <cell r="C448" t="str">
            <v>727L66</v>
          </cell>
          <cell r="D448">
            <v>15034</v>
          </cell>
          <cell r="E448" t="str">
            <v>男</v>
          </cell>
          <cell r="F448" t="str">
            <v>精神科</v>
          </cell>
          <cell r="G448" t="str">
            <v>15755213776</v>
          </cell>
          <cell r="H448">
            <v>3</v>
          </cell>
          <cell r="I448" t="str">
            <v>2021年</v>
          </cell>
          <cell r="J448" t="str">
            <v>住院医师-外院</v>
          </cell>
        </row>
        <row r="449">
          <cell r="C449" t="str">
            <v>727L68</v>
          </cell>
          <cell r="D449">
            <v>15036</v>
          </cell>
          <cell r="E449" t="str">
            <v>男</v>
          </cell>
          <cell r="F449" t="str">
            <v>精神科</v>
          </cell>
          <cell r="G449" t="str">
            <v>13966358483</v>
          </cell>
          <cell r="H449">
            <v>3</v>
          </cell>
          <cell r="I449" t="str">
            <v>2021年</v>
          </cell>
          <cell r="J449" t="str">
            <v>住院医师-外院</v>
          </cell>
        </row>
        <row r="450">
          <cell r="C450" t="str">
            <v>727L67</v>
          </cell>
          <cell r="D450">
            <v>15035</v>
          </cell>
          <cell r="E450" t="str">
            <v>女</v>
          </cell>
          <cell r="F450" t="str">
            <v>精神科</v>
          </cell>
          <cell r="G450" t="str">
            <v>18057798277</v>
          </cell>
          <cell r="H450">
            <v>3</v>
          </cell>
          <cell r="I450" t="str">
            <v>2021年</v>
          </cell>
          <cell r="J450" t="str">
            <v>住院医师-外院</v>
          </cell>
        </row>
        <row r="451">
          <cell r="C451" t="str">
            <v>727L69</v>
          </cell>
          <cell r="D451">
            <v>15037</v>
          </cell>
          <cell r="E451" t="str">
            <v>女</v>
          </cell>
          <cell r="F451" t="str">
            <v>精神科</v>
          </cell>
          <cell r="G451" t="str">
            <v>15825640327</v>
          </cell>
          <cell r="H451">
            <v>3</v>
          </cell>
          <cell r="I451" t="str">
            <v>2021年</v>
          </cell>
          <cell r="J451" t="str">
            <v>住院医师-外院</v>
          </cell>
        </row>
        <row r="452">
          <cell r="C452" t="str">
            <v>727L65</v>
          </cell>
          <cell r="D452">
            <v>15033</v>
          </cell>
          <cell r="E452" t="str">
            <v>男</v>
          </cell>
          <cell r="F452" t="str">
            <v>精神科</v>
          </cell>
          <cell r="G452" t="str">
            <v>18358721877</v>
          </cell>
          <cell r="H452">
            <v>3</v>
          </cell>
          <cell r="I452" t="str">
            <v>2021年</v>
          </cell>
          <cell r="J452" t="str">
            <v>住院医师-外院</v>
          </cell>
        </row>
        <row r="453">
          <cell r="C453" t="str">
            <v>729L78</v>
          </cell>
          <cell r="D453">
            <v>15402</v>
          </cell>
          <cell r="E453" t="str">
            <v>女</v>
          </cell>
          <cell r="F453" t="str">
            <v>精神科</v>
          </cell>
          <cell r="G453" t="str">
            <v>17356293733</v>
          </cell>
          <cell r="H453">
            <v>3</v>
          </cell>
          <cell r="I453" t="str">
            <v>2022年</v>
          </cell>
          <cell r="J453" t="str">
            <v>住院医师-外院</v>
          </cell>
        </row>
        <row r="454">
          <cell r="C454" t="str">
            <v>729L30</v>
          </cell>
          <cell r="D454">
            <v>15130</v>
          </cell>
          <cell r="E454" t="str">
            <v>女</v>
          </cell>
          <cell r="F454" t="str">
            <v>全科医学科</v>
          </cell>
          <cell r="G454">
            <v>18717246221</v>
          </cell>
          <cell r="H454">
            <v>3</v>
          </cell>
          <cell r="I454" t="str">
            <v>2021年</v>
          </cell>
          <cell r="J454" t="str">
            <v>住院医师-外院-西藏</v>
          </cell>
        </row>
        <row r="455">
          <cell r="C455" t="str">
            <v>729L31</v>
          </cell>
          <cell r="D455">
            <v>15131</v>
          </cell>
          <cell r="E455" t="str">
            <v>女</v>
          </cell>
          <cell r="F455" t="str">
            <v>全科医学科</v>
          </cell>
          <cell r="G455">
            <v>17889130701</v>
          </cell>
          <cell r="H455">
            <v>3</v>
          </cell>
          <cell r="I455" t="str">
            <v>2021年</v>
          </cell>
          <cell r="J455" t="str">
            <v>住院医师-外院-西藏</v>
          </cell>
        </row>
        <row r="456">
          <cell r="C456" t="str">
            <v>7AM245</v>
          </cell>
          <cell r="D456">
            <v>-14900</v>
          </cell>
          <cell r="E456" t="str">
            <v>女</v>
          </cell>
          <cell r="F456" t="str">
            <v>全科医学科</v>
          </cell>
          <cell r="G456" t="str">
            <v>13616866949</v>
          </cell>
          <cell r="H456">
            <v>3</v>
          </cell>
          <cell r="I456" t="str">
            <v>2021年</v>
          </cell>
          <cell r="J456" t="str">
            <v>规培研究生</v>
          </cell>
        </row>
        <row r="457">
          <cell r="C457" t="str">
            <v>7AM483</v>
          </cell>
          <cell r="D457">
            <v>-15093</v>
          </cell>
          <cell r="E457" t="str">
            <v>女</v>
          </cell>
          <cell r="F457" t="str">
            <v>精神科</v>
          </cell>
          <cell r="G457">
            <v>15868713338</v>
          </cell>
          <cell r="H457">
            <v>3</v>
          </cell>
          <cell r="I457" t="str">
            <v>2021年</v>
          </cell>
          <cell r="J457" t="str">
            <v>规培研究生</v>
          </cell>
        </row>
        <row r="458">
          <cell r="C458" t="str">
            <v>7AM484</v>
          </cell>
          <cell r="D458">
            <v>-15094</v>
          </cell>
          <cell r="E458" t="str">
            <v>女</v>
          </cell>
          <cell r="F458" t="str">
            <v>精神科</v>
          </cell>
          <cell r="G458">
            <v>18066298075</v>
          </cell>
          <cell r="H458">
            <v>3</v>
          </cell>
          <cell r="I458" t="str">
            <v>2021年</v>
          </cell>
          <cell r="J458" t="str">
            <v>规培研究生</v>
          </cell>
        </row>
        <row r="459">
          <cell r="C459" t="str">
            <v>7AO448</v>
          </cell>
          <cell r="D459">
            <v>-16744</v>
          </cell>
          <cell r="E459" t="str">
            <v>女</v>
          </cell>
          <cell r="F459" t="str">
            <v>精神科</v>
          </cell>
          <cell r="G459">
            <v>18267830208</v>
          </cell>
          <cell r="H459">
            <v>3</v>
          </cell>
          <cell r="I459" t="str">
            <v>2022年</v>
          </cell>
          <cell r="J459" t="str">
            <v>规培研究生</v>
          </cell>
        </row>
        <row r="460">
          <cell r="C460" t="str">
            <v>7AO445</v>
          </cell>
          <cell r="D460">
            <v>-16741</v>
          </cell>
          <cell r="E460" t="str">
            <v>女</v>
          </cell>
          <cell r="F460" t="str">
            <v>精神科</v>
          </cell>
          <cell r="G460">
            <v>15169361974</v>
          </cell>
          <cell r="H460">
            <v>3</v>
          </cell>
          <cell r="I460" t="str">
            <v>2022年</v>
          </cell>
          <cell r="J460" t="str">
            <v>规培研究生</v>
          </cell>
        </row>
        <row r="461">
          <cell r="C461" t="str">
            <v>7AO447</v>
          </cell>
          <cell r="D461">
            <v>-16743</v>
          </cell>
          <cell r="E461" t="str">
            <v>男</v>
          </cell>
          <cell r="F461" t="str">
            <v>精神科</v>
          </cell>
          <cell r="G461">
            <v>18268710604</v>
          </cell>
          <cell r="H461">
            <v>3</v>
          </cell>
          <cell r="I461" t="str">
            <v>2022年</v>
          </cell>
          <cell r="J461" t="str">
            <v>规培研究生</v>
          </cell>
        </row>
        <row r="462">
          <cell r="C462" t="str">
            <v>730L46</v>
          </cell>
          <cell r="D462">
            <v>15469</v>
          </cell>
          <cell r="E462" t="str">
            <v>女</v>
          </cell>
          <cell r="F462" t="str">
            <v>妇产科</v>
          </cell>
          <cell r="G462" t="str">
            <v>13968851053</v>
          </cell>
          <cell r="H462">
            <v>3</v>
          </cell>
          <cell r="I462" t="str">
            <v>2022年</v>
          </cell>
          <cell r="J462" t="str">
            <v>住院医师-外院</v>
          </cell>
        </row>
        <row r="463">
          <cell r="C463" t="str">
            <v>730L65</v>
          </cell>
          <cell r="D463">
            <v>15488</v>
          </cell>
          <cell r="E463" t="str">
            <v>女</v>
          </cell>
          <cell r="F463" t="str">
            <v>妇产科</v>
          </cell>
          <cell r="G463" t="str">
            <v>15058318029</v>
          </cell>
          <cell r="H463">
            <v>3</v>
          </cell>
          <cell r="I463" t="str">
            <v>2022年</v>
          </cell>
          <cell r="J463" t="str">
            <v>住院医师-外院</v>
          </cell>
        </row>
        <row r="464">
          <cell r="C464" t="str">
            <v>732L21</v>
          </cell>
          <cell r="D464">
            <v>15613</v>
          </cell>
          <cell r="E464" t="str">
            <v>女</v>
          </cell>
          <cell r="F464" t="str">
            <v>妇产科</v>
          </cell>
          <cell r="G464">
            <v>18141425519</v>
          </cell>
          <cell r="H464">
            <v>3</v>
          </cell>
          <cell r="I464" t="str">
            <v>2022年</v>
          </cell>
          <cell r="J464" t="str">
            <v>住院医师-外院-西藏</v>
          </cell>
        </row>
        <row r="465">
          <cell r="C465" t="str">
            <v>729L26</v>
          </cell>
          <cell r="D465">
            <v>15126</v>
          </cell>
          <cell r="E465" t="str">
            <v>女</v>
          </cell>
          <cell r="F465" t="str">
            <v>妇产科</v>
          </cell>
          <cell r="G465">
            <v>15709203500</v>
          </cell>
          <cell r="H465">
            <v>3</v>
          </cell>
          <cell r="I465" t="str">
            <v>2021年</v>
          </cell>
          <cell r="J465" t="str">
            <v>住院医师-外院-西藏</v>
          </cell>
        </row>
        <row r="466">
          <cell r="C466" t="str">
            <v>729L32</v>
          </cell>
          <cell r="D466">
            <v>15132</v>
          </cell>
          <cell r="E466" t="str">
            <v>女</v>
          </cell>
          <cell r="F466" t="str">
            <v>妇产科</v>
          </cell>
          <cell r="G466">
            <v>17853139655</v>
          </cell>
          <cell r="H466">
            <v>3</v>
          </cell>
          <cell r="I466" t="str">
            <v>2021年</v>
          </cell>
          <cell r="J466" t="str">
            <v>住院医师-外院-西藏</v>
          </cell>
        </row>
        <row r="467">
          <cell r="C467" t="str">
            <v>7AM355</v>
          </cell>
          <cell r="D467">
            <v>-14597</v>
          </cell>
          <cell r="E467" t="str">
            <v>女</v>
          </cell>
          <cell r="F467" t="str">
            <v>妇产科</v>
          </cell>
          <cell r="G467" t="str">
            <v>15336668227</v>
          </cell>
          <cell r="H467">
            <v>3</v>
          </cell>
          <cell r="I467" t="str">
            <v>2021年</v>
          </cell>
          <cell r="J467" t="str">
            <v>规培研究生</v>
          </cell>
        </row>
        <row r="468">
          <cell r="C468" t="str">
            <v>7AM358</v>
          </cell>
          <cell r="D468">
            <v>-14600</v>
          </cell>
          <cell r="E468" t="str">
            <v>女</v>
          </cell>
          <cell r="F468" t="str">
            <v>妇产科</v>
          </cell>
          <cell r="G468" t="str">
            <v>15867756278</v>
          </cell>
          <cell r="H468">
            <v>3</v>
          </cell>
          <cell r="I468" t="str">
            <v>2021年</v>
          </cell>
          <cell r="J468" t="str">
            <v>规培研究生</v>
          </cell>
        </row>
        <row r="469">
          <cell r="C469" t="str">
            <v>7AM384</v>
          </cell>
          <cell r="D469">
            <v>-14626</v>
          </cell>
          <cell r="E469" t="str">
            <v>女</v>
          </cell>
          <cell r="F469" t="str">
            <v>妇产科</v>
          </cell>
          <cell r="G469" t="str">
            <v>15267750908</v>
          </cell>
          <cell r="H469">
            <v>3</v>
          </cell>
          <cell r="I469" t="str">
            <v>2021年</v>
          </cell>
          <cell r="J469" t="str">
            <v>规培研究生</v>
          </cell>
        </row>
        <row r="470">
          <cell r="C470" t="str">
            <v>7AM291</v>
          </cell>
          <cell r="D470">
            <v>-14946</v>
          </cell>
          <cell r="E470" t="str">
            <v>女</v>
          </cell>
          <cell r="F470" t="str">
            <v>妇产科</v>
          </cell>
          <cell r="G470" t="str">
            <v>13588163387</v>
          </cell>
          <cell r="H470">
            <v>3</v>
          </cell>
          <cell r="I470" t="str">
            <v>2021年</v>
          </cell>
          <cell r="J470" t="str">
            <v>规培研究生</v>
          </cell>
        </row>
        <row r="471">
          <cell r="C471" t="str">
            <v>7AM292</v>
          </cell>
          <cell r="D471">
            <v>-14947</v>
          </cell>
          <cell r="E471" t="str">
            <v>女</v>
          </cell>
          <cell r="F471" t="str">
            <v>妇产科</v>
          </cell>
          <cell r="G471">
            <v>15397339043</v>
          </cell>
          <cell r="H471">
            <v>3</v>
          </cell>
          <cell r="I471" t="str">
            <v>2021年</v>
          </cell>
          <cell r="J471" t="str">
            <v>规培研究生</v>
          </cell>
        </row>
        <row r="472">
          <cell r="C472" t="str">
            <v>7AM293</v>
          </cell>
          <cell r="D472">
            <v>-14948</v>
          </cell>
          <cell r="E472" t="str">
            <v>女</v>
          </cell>
          <cell r="F472" t="str">
            <v>妇产科</v>
          </cell>
          <cell r="G472">
            <v>15968753386</v>
          </cell>
          <cell r="H472">
            <v>3</v>
          </cell>
          <cell r="I472" t="str">
            <v>2021年</v>
          </cell>
          <cell r="J472" t="str">
            <v>规培研究生</v>
          </cell>
        </row>
        <row r="473">
          <cell r="C473" t="str">
            <v>7AO339</v>
          </cell>
          <cell r="D473">
            <v>-17529</v>
          </cell>
          <cell r="E473" t="str">
            <v>女</v>
          </cell>
          <cell r="F473" t="str">
            <v>妇产科</v>
          </cell>
          <cell r="G473">
            <v>15857795533</v>
          </cell>
          <cell r="H473">
            <v>3</v>
          </cell>
          <cell r="I473" t="str">
            <v>2022年</v>
          </cell>
          <cell r="J473" t="str">
            <v>规培研究生</v>
          </cell>
        </row>
        <row r="474">
          <cell r="C474" t="str">
            <v>7AO341</v>
          </cell>
          <cell r="D474">
            <v>-17530</v>
          </cell>
          <cell r="E474" t="str">
            <v>女</v>
          </cell>
          <cell r="F474" t="str">
            <v>妇产科</v>
          </cell>
          <cell r="G474">
            <v>15867417017</v>
          </cell>
          <cell r="H474">
            <v>3</v>
          </cell>
          <cell r="I474" t="str">
            <v>2022年</v>
          </cell>
          <cell r="J474" t="str">
            <v>规培研究生</v>
          </cell>
        </row>
        <row r="475">
          <cell r="C475" t="str">
            <v>7AO342</v>
          </cell>
          <cell r="D475">
            <v>-17531</v>
          </cell>
          <cell r="E475" t="str">
            <v>女</v>
          </cell>
          <cell r="F475" t="str">
            <v>妇产科</v>
          </cell>
          <cell r="G475">
            <v>13525056639</v>
          </cell>
          <cell r="H475">
            <v>3</v>
          </cell>
          <cell r="I475" t="str">
            <v>2022年</v>
          </cell>
          <cell r="J475" t="str">
            <v>规培研究生</v>
          </cell>
        </row>
        <row r="476">
          <cell r="C476" t="str">
            <v>7AO343</v>
          </cell>
          <cell r="D476">
            <v>-17532</v>
          </cell>
          <cell r="E476" t="str">
            <v>女</v>
          </cell>
          <cell r="F476" t="str">
            <v>妇产科</v>
          </cell>
          <cell r="G476">
            <v>13857731900</v>
          </cell>
          <cell r="H476">
            <v>3</v>
          </cell>
          <cell r="I476" t="str">
            <v>2022年</v>
          </cell>
          <cell r="J476" t="str">
            <v>规培研究生</v>
          </cell>
        </row>
        <row r="477">
          <cell r="C477" t="str">
            <v>7AO345</v>
          </cell>
          <cell r="D477">
            <v>-17534</v>
          </cell>
          <cell r="E477" t="str">
            <v>女</v>
          </cell>
          <cell r="F477" t="str">
            <v>妇产科</v>
          </cell>
          <cell r="G477">
            <v>17367929702</v>
          </cell>
          <cell r="H477">
            <v>3</v>
          </cell>
          <cell r="I477" t="str">
            <v>2022年</v>
          </cell>
          <cell r="J477" t="str">
            <v>规培研究生</v>
          </cell>
        </row>
        <row r="478">
          <cell r="C478" t="str">
            <v>7AO344</v>
          </cell>
          <cell r="D478">
            <v>-17533</v>
          </cell>
          <cell r="E478" t="str">
            <v>男</v>
          </cell>
          <cell r="F478" t="str">
            <v>妇产科</v>
          </cell>
          <cell r="G478">
            <v>18423162434</v>
          </cell>
          <cell r="H478">
            <v>3</v>
          </cell>
          <cell r="I478" t="str">
            <v>2022年</v>
          </cell>
          <cell r="J478" t="str">
            <v>规培研究生</v>
          </cell>
        </row>
        <row r="479">
          <cell r="C479">
            <v>623030</v>
          </cell>
          <cell r="D479">
            <v>15762</v>
          </cell>
          <cell r="E479" t="str">
            <v>男</v>
          </cell>
          <cell r="F479" t="str">
            <v>妇产科</v>
          </cell>
          <cell r="G479">
            <v>15067791678</v>
          </cell>
          <cell r="H479">
            <v>3</v>
          </cell>
          <cell r="I479" t="str">
            <v>2023年</v>
          </cell>
          <cell r="J479" t="str">
            <v>住院医师-本院</v>
          </cell>
        </row>
        <row r="480">
          <cell r="C480">
            <v>622036</v>
          </cell>
          <cell r="D480">
            <v>12684</v>
          </cell>
          <cell r="E480" t="str">
            <v>女</v>
          </cell>
          <cell r="F480" t="str">
            <v>妇产科</v>
          </cell>
          <cell r="G480">
            <v>15258681686</v>
          </cell>
          <cell r="H480">
            <v>3</v>
          </cell>
          <cell r="I480" t="str">
            <v>2023年</v>
          </cell>
          <cell r="J480" t="str">
            <v>住院医师-本院</v>
          </cell>
        </row>
        <row r="481">
          <cell r="C481" t="str">
            <v>732L64</v>
          </cell>
          <cell r="D481">
            <v>15864</v>
          </cell>
          <cell r="E481" t="str">
            <v>女</v>
          </cell>
          <cell r="F481" t="str">
            <v>妇产科</v>
          </cell>
          <cell r="G481" t="str">
            <v>15386450879</v>
          </cell>
          <cell r="H481" t="str">
            <v>3</v>
          </cell>
          <cell r="I481" t="str">
            <v>2023年</v>
          </cell>
          <cell r="J481" t="str">
            <v>住院医师-外院</v>
          </cell>
        </row>
        <row r="482">
          <cell r="C482" t="str">
            <v>732L70</v>
          </cell>
          <cell r="D482">
            <v>15870</v>
          </cell>
          <cell r="E482" t="str">
            <v>男</v>
          </cell>
          <cell r="F482" t="str">
            <v>妇产科</v>
          </cell>
          <cell r="G482" t="str">
            <v>17765506833</v>
          </cell>
          <cell r="H482" t="str">
            <v>3</v>
          </cell>
          <cell r="I482" t="str">
            <v>2023年</v>
          </cell>
          <cell r="J482" t="str">
            <v>住院医师-外院</v>
          </cell>
        </row>
        <row r="483">
          <cell r="C483" t="str">
            <v>732L87</v>
          </cell>
          <cell r="D483">
            <v>15887</v>
          </cell>
          <cell r="E483" t="str">
            <v>女</v>
          </cell>
          <cell r="F483" t="str">
            <v>妇产科</v>
          </cell>
          <cell r="G483" t="str">
            <v>18768160116</v>
          </cell>
          <cell r="H483" t="str">
            <v>3</v>
          </cell>
          <cell r="I483" t="str">
            <v>2023年</v>
          </cell>
          <cell r="J483" t="str">
            <v>住院医师-外院</v>
          </cell>
        </row>
        <row r="484">
          <cell r="C484" t="str">
            <v>733L51</v>
          </cell>
          <cell r="D484">
            <v>100111</v>
          </cell>
          <cell r="E484" t="str">
            <v>女</v>
          </cell>
          <cell r="F484" t="str">
            <v>妇产科</v>
          </cell>
          <cell r="G484">
            <v>15997034711</v>
          </cell>
          <cell r="H484" t="str">
            <v>3</v>
          </cell>
          <cell r="I484" t="str">
            <v>2023年</v>
          </cell>
          <cell r="J484" t="str">
            <v>住院医师-外院-西藏</v>
          </cell>
        </row>
        <row r="485">
          <cell r="C485">
            <v>621012</v>
          </cell>
          <cell r="D485">
            <v>14957</v>
          </cell>
          <cell r="E485" t="str">
            <v>男</v>
          </cell>
          <cell r="F485" t="str">
            <v>外科</v>
          </cell>
          <cell r="G485">
            <v>15258690861</v>
          </cell>
          <cell r="H485">
            <v>3</v>
          </cell>
          <cell r="I485" t="str">
            <v>2021年</v>
          </cell>
          <cell r="J485" t="str">
            <v>住院医师-本院</v>
          </cell>
        </row>
        <row r="486">
          <cell r="C486">
            <v>621015</v>
          </cell>
          <cell r="D486">
            <v>14960</v>
          </cell>
          <cell r="E486" t="str">
            <v>女</v>
          </cell>
          <cell r="F486" t="str">
            <v>外科</v>
          </cell>
          <cell r="G486">
            <v>18868104020</v>
          </cell>
          <cell r="H486">
            <v>3</v>
          </cell>
          <cell r="I486" t="str">
            <v>2021年</v>
          </cell>
          <cell r="J486" t="str">
            <v>住院医师-本院</v>
          </cell>
        </row>
        <row r="487">
          <cell r="C487">
            <v>121021</v>
          </cell>
          <cell r="D487">
            <v>14685</v>
          </cell>
          <cell r="E487" t="str">
            <v>男</v>
          </cell>
          <cell r="F487" t="str">
            <v>外科</v>
          </cell>
          <cell r="G487">
            <v>18858872619</v>
          </cell>
          <cell r="H487">
            <v>3</v>
          </cell>
          <cell r="I487" t="str">
            <v>2021年</v>
          </cell>
          <cell r="J487" t="str">
            <v>住院医师-本院</v>
          </cell>
        </row>
        <row r="488">
          <cell r="C488" t="str">
            <v>728L05</v>
          </cell>
          <cell r="D488">
            <v>15072</v>
          </cell>
          <cell r="E488" t="str">
            <v>男</v>
          </cell>
          <cell r="F488" t="str">
            <v>外科</v>
          </cell>
          <cell r="G488" t="str">
            <v>15888279700</v>
          </cell>
          <cell r="H488">
            <v>3</v>
          </cell>
          <cell r="I488" t="str">
            <v>2021年</v>
          </cell>
          <cell r="J488" t="str">
            <v>住院医师-外院</v>
          </cell>
        </row>
        <row r="489">
          <cell r="C489" t="str">
            <v>729L83</v>
          </cell>
          <cell r="D489">
            <v>15407</v>
          </cell>
          <cell r="E489" t="str">
            <v>女</v>
          </cell>
          <cell r="F489" t="str">
            <v>全科医学科</v>
          </cell>
          <cell r="G489" t="str">
            <v>15868092200</v>
          </cell>
          <cell r="H489">
            <v>3</v>
          </cell>
          <cell r="I489" t="str">
            <v>2022年</v>
          </cell>
          <cell r="J489" t="str">
            <v>住院医师-外院</v>
          </cell>
        </row>
        <row r="490">
          <cell r="C490">
            <v>622008</v>
          </cell>
          <cell r="D490">
            <v>15256</v>
          </cell>
          <cell r="E490" t="str">
            <v>男</v>
          </cell>
          <cell r="F490" t="str">
            <v>外科</v>
          </cell>
          <cell r="G490" t="str">
            <v>15058756957</v>
          </cell>
          <cell r="H490">
            <v>3</v>
          </cell>
          <cell r="I490" t="str">
            <v>2022年</v>
          </cell>
          <cell r="J490" t="str">
            <v>住院医师-本院</v>
          </cell>
        </row>
        <row r="491">
          <cell r="C491" t="str">
            <v>7AM375</v>
          </cell>
          <cell r="D491">
            <v>-14617</v>
          </cell>
          <cell r="E491" t="str">
            <v>男</v>
          </cell>
          <cell r="F491" t="str">
            <v>外科</v>
          </cell>
          <cell r="G491" t="str">
            <v>15858701198</v>
          </cell>
          <cell r="H491">
            <v>3</v>
          </cell>
          <cell r="I491" t="str">
            <v>2021年</v>
          </cell>
          <cell r="J491" t="str">
            <v>规培研究生</v>
          </cell>
        </row>
        <row r="492">
          <cell r="C492" t="str">
            <v>7AM258</v>
          </cell>
          <cell r="D492">
            <v>-14913</v>
          </cell>
          <cell r="E492" t="str">
            <v>男</v>
          </cell>
          <cell r="F492" t="str">
            <v>外科</v>
          </cell>
          <cell r="G492" t="str">
            <v>15888717719</v>
          </cell>
          <cell r="H492">
            <v>3</v>
          </cell>
          <cell r="I492" t="str">
            <v>2021年</v>
          </cell>
          <cell r="J492" t="str">
            <v>规培研究生</v>
          </cell>
        </row>
        <row r="493">
          <cell r="C493" t="str">
            <v>7AM268</v>
          </cell>
          <cell r="D493">
            <v>-14923</v>
          </cell>
          <cell r="E493" t="str">
            <v>男</v>
          </cell>
          <cell r="F493" t="str">
            <v>外科</v>
          </cell>
          <cell r="G493" t="str">
            <v>18267735255</v>
          </cell>
          <cell r="H493">
            <v>3</v>
          </cell>
          <cell r="I493" t="str">
            <v>2021年</v>
          </cell>
          <cell r="J493" t="str">
            <v>规培研究生</v>
          </cell>
        </row>
        <row r="494">
          <cell r="C494" t="str">
            <v>7AO302</v>
          </cell>
          <cell r="D494">
            <v>-17492</v>
          </cell>
          <cell r="E494" t="str">
            <v>男</v>
          </cell>
          <cell r="F494" t="str">
            <v>外科</v>
          </cell>
          <cell r="G494">
            <v>15990169892</v>
          </cell>
          <cell r="H494">
            <v>3</v>
          </cell>
          <cell r="I494" t="str">
            <v>2022年</v>
          </cell>
          <cell r="J494" t="str">
            <v>规培研究生</v>
          </cell>
        </row>
        <row r="495">
          <cell r="C495" t="str">
            <v>7AO305</v>
          </cell>
          <cell r="D495">
            <v>-17495</v>
          </cell>
          <cell r="E495" t="str">
            <v>男</v>
          </cell>
          <cell r="F495" t="str">
            <v>外科</v>
          </cell>
          <cell r="G495">
            <v>18815258192</v>
          </cell>
          <cell r="H495">
            <v>3</v>
          </cell>
          <cell r="I495" t="str">
            <v>2022年</v>
          </cell>
          <cell r="J495" t="str">
            <v>规培研究生</v>
          </cell>
        </row>
        <row r="496">
          <cell r="C496" t="str">
            <v>7AO325</v>
          </cell>
          <cell r="D496">
            <v>-17515</v>
          </cell>
          <cell r="E496" t="str">
            <v>男</v>
          </cell>
          <cell r="F496" t="str">
            <v>外科</v>
          </cell>
          <cell r="G496">
            <v>13456269886</v>
          </cell>
          <cell r="H496">
            <v>3</v>
          </cell>
          <cell r="I496" t="str">
            <v>2022年</v>
          </cell>
          <cell r="J496" t="str">
            <v>规培研究生</v>
          </cell>
        </row>
        <row r="497">
          <cell r="C497" t="str">
            <v>7AO329</v>
          </cell>
          <cell r="D497">
            <v>-17519</v>
          </cell>
          <cell r="E497" t="str">
            <v>男</v>
          </cell>
          <cell r="F497" t="str">
            <v>外科</v>
          </cell>
          <cell r="G497">
            <v>13868610130</v>
          </cell>
          <cell r="H497">
            <v>3</v>
          </cell>
          <cell r="I497" t="str">
            <v>2022年</v>
          </cell>
          <cell r="J497" t="str">
            <v>规培研究生</v>
          </cell>
        </row>
        <row r="498">
          <cell r="C498" t="str">
            <v>7AO443</v>
          </cell>
          <cell r="D498">
            <v>-16740</v>
          </cell>
          <cell r="E498" t="str">
            <v>男</v>
          </cell>
          <cell r="F498" t="str">
            <v>外科</v>
          </cell>
          <cell r="G498">
            <v>13906630562</v>
          </cell>
          <cell r="H498">
            <v>3</v>
          </cell>
          <cell r="I498" t="str">
            <v>2022年</v>
          </cell>
          <cell r="J498" t="str">
            <v>规培研究生</v>
          </cell>
        </row>
        <row r="499">
          <cell r="C499" t="str">
            <v>7AO453</v>
          </cell>
          <cell r="D499">
            <v>-16749</v>
          </cell>
          <cell r="E499" t="str">
            <v>男</v>
          </cell>
          <cell r="F499" t="str">
            <v>外科</v>
          </cell>
          <cell r="G499">
            <v>18757198691</v>
          </cell>
          <cell r="H499">
            <v>3</v>
          </cell>
          <cell r="I499" t="str">
            <v>2022年</v>
          </cell>
          <cell r="J499" t="str">
            <v>规培研究生</v>
          </cell>
        </row>
        <row r="500">
          <cell r="C500" t="str">
            <v>7AO052</v>
          </cell>
          <cell r="D500">
            <v>-17243</v>
          </cell>
          <cell r="E500" t="str">
            <v>男</v>
          </cell>
          <cell r="F500" t="str">
            <v>外科</v>
          </cell>
          <cell r="G500">
            <v>13675783729</v>
          </cell>
          <cell r="H500">
            <v>3</v>
          </cell>
          <cell r="I500" t="str">
            <v>2022年</v>
          </cell>
          <cell r="J500" t="str">
            <v>规培研究生</v>
          </cell>
        </row>
        <row r="501">
          <cell r="C501" t="str">
            <v>733L47</v>
          </cell>
          <cell r="D501">
            <v>100104</v>
          </cell>
          <cell r="E501" t="str">
            <v>男</v>
          </cell>
          <cell r="F501" t="str">
            <v>放射科</v>
          </cell>
          <cell r="G501" t="str">
            <v>19858731056</v>
          </cell>
          <cell r="H501" t="str">
            <v>3</v>
          </cell>
          <cell r="I501" t="str">
            <v>2023年</v>
          </cell>
          <cell r="J501" t="str">
            <v>住院医师-外院</v>
          </cell>
        </row>
        <row r="502">
          <cell r="C502" t="str">
            <v>729L68</v>
          </cell>
          <cell r="D502">
            <v>15391</v>
          </cell>
          <cell r="E502" t="str">
            <v>男</v>
          </cell>
          <cell r="F502" t="str">
            <v>全科医学科</v>
          </cell>
          <cell r="G502" t="str">
            <v>17769525837</v>
          </cell>
          <cell r="H502">
            <v>3</v>
          </cell>
          <cell r="I502" t="str">
            <v>2022年</v>
          </cell>
          <cell r="J502" t="str">
            <v>住院医师-外院</v>
          </cell>
        </row>
        <row r="503">
          <cell r="C503" t="str">
            <v>727L74</v>
          </cell>
          <cell r="D503">
            <v>15042</v>
          </cell>
          <cell r="E503" t="str">
            <v>女</v>
          </cell>
          <cell r="F503" t="str">
            <v>临床病理科</v>
          </cell>
          <cell r="G503" t="str">
            <v>15988734502</v>
          </cell>
          <cell r="H503">
            <v>3</v>
          </cell>
          <cell r="I503" t="str">
            <v>2021年</v>
          </cell>
          <cell r="J503" t="str">
            <v>住院医师-外院</v>
          </cell>
        </row>
        <row r="504">
          <cell r="C504" t="str">
            <v>727L73</v>
          </cell>
          <cell r="D504">
            <v>15041</v>
          </cell>
          <cell r="E504" t="str">
            <v>女</v>
          </cell>
          <cell r="F504" t="str">
            <v>临床病理科</v>
          </cell>
          <cell r="G504" t="str">
            <v>18758884665</v>
          </cell>
          <cell r="H504">
            <v>3</v>
          </cell>
          <cell r="I504" t="str">
            <v>2021年</v>
          </cell>
          <cell r="J504" t="str">
            <v>住院医师-外院</v>
          </cell>
        </row>
        <row r="505">
          <cell r="C505">
            <v>122024</v>
          </cell>
          <cell r="D505">
            <v>15328</v>
          </cell>
          <cell r="E505" t="str">
            <v>女</v>
          </cell>
          <cell r="F505" t="str">
            <v>临床病理科</v>
          </cell>
          <cell r="G505" t="str">
            <v>15610040398</v>
          </cell>
          <cell r="H505">
            <v>3</v>
          </cell>
          <cell r="I505" t="str">
            <v>2022年</v>
          </cell>
          <cell r="J505" t="str">
            <v>住院医师-本院</v>
          </cell>
        </row>
        <row r="506">
          <cell r="C506" t="str">
            <v>730L06</v>
          </cell>
          <cell r="D506">
            <v>15429</v>
          </cell>
          <cell r="E506" t="str">
            <v>女</v>
          </cell>
          <cell r="F506" t="str">
            <v>临床病理科</v>
          </cell>
          <cell r="G506" t="str">
            <v>15167654387</v>
          </cell>
          <cell r="H506">
            <v>3</v>
          </cell>
          <cell r="I506" t="str">
            <v>2022年</v>
          </cell>
          <cell r="J506" t="str">
            <v>住院医师-外院</v>
          </cell>
        </row>
        <row r="507">
          <cell r="C507" t="str">
            <v>730L30</v>
          </cell>
          <cell r="D507">
            <v>15453</v>
          </cell>
          <cell r="E507" t="str">
            <v>女</v>
          </cell>
          <cell r="F507" t="str">
            <v>临床病理科</v>
          </cell>
          <cell r="G507" t="str">
            <v>13736279755</v>
          </cell>
          <cell r="H507">
            <v>3</v>
          </cell>
          <cell r="I507" t="str">
            <v>2022年</v>
          </cell>
          <cell r="J507" t="str">
            <v>住院医师-外院</v>
          </cell>
        </row>
        <row r="508">
          <cell r="C508" t="str">
            <v>7AM312</v>
          </cell>
          <cell r="D508">
            <v>-14967</v>
          </cell>
          <cell r="E508" t="str">
            <v>男</v>
          </cell>
          <cell r="F508" t="str">
            <v>临床病理科</v>
          </cell>
          <cell r="G508">
            <v>15067832930</v>
          </cell>
          <cell r="H508">
            <v>3</v>
          </cell>
          <cell r="I508" t="str">
            <v>2021年</v>
          </cell>
          <cell r="J508" t="str">
            <v>规培研究生</v>
          </cell>
        </row>
        <row r="509">
          <cell r="C509" t="str">
            <v>7AM313</v>
          </cell>
          <cell r="D509">
            <v>-14968</v>
          </cell>
          <cell r="E509" t="str">
            <v>女</v>
          </cell>
          <cell r="F509" t="str">
            <v>临床病理科</v>
          </cell>
          <cell r="G509" t="str">
            <v>15868709889</v>
          </cell>
          <cell r="H509">
            <v>3</v>
          </cell>
          <cell r="I509" t="str">
            <v>2021年</v>
          </cell>
          <cell r="J509" t="str">
            <v>规培研究生</v>
          </cell>
        </row>
        <row r="510">
          <cell r="C510" t="str">
            <v>7AO011</v>
          </cell>
          <cell r="D510">
            <v>-17202</v>
          </cell>
          <cell r="E510" t="str">
            <v>男</v>
          </cell>
          <cell r="F510" t="str">
            <v>临床病理科</v>
          </cell>
          <cell r="G510">
            <v>15067750728</v>
          </cell>
          <cell r="H510">
            <v>3</v>
          </cell>
          <cell r="I510" t="str">
            <v>2022年</v>
          </cell>
          <cell r="J510" t="str">
            <v>规培研究生</v>
          </cell>
        </row>
        <row r="511">
          <cell r="C511" t="str">
            <v>7AO368</v>
          </cell>
          <cell r="D511">
            <v>-17557</v>
          </cell>
          <cell r="E511" t="str">
            <v>女</v>
          </cell>
          <cell r="F511" t="str">
            <v>临床病理科</v>
          </cell>
          <cell r="G511">
            <v>15857967025</v>
          </cell>
          <cell r="H511">
            <v>3</v>
          </cell>
          <cell r="I511" t="str">
            <v>2022年</v>
          </cell>
          <cell r="J511" t="str">
            <v>规培研究生</v>
          </cell>
        </row>
        <row r="512">
          <cell r="C512" t="str">
            <v>7AO369</v>
          </cell>
          <cell r="D512">
            <v>-17558</v>
          </cell>
          <cell r="E512" t="str">
            <v>女</v>
          </cell>
          <cell r="F512" t="str">
            <v>临床病理科</v>
          </cell>
          <cell r="G512">
            <v>13626579245</v>
          </cell>
          <cell r="H512">
            <v>3</v>
          </cell>
          <cell r="I512" t="str">
            <v>2022年</v>
          </cell>
          <cell r="J512" t="str">
            <v>规培研究生</v>
          </cell>
        </row>
        <row r="513">
          <cell r="C513" t="str">
            <v>7AO450</v>
          </cell>
          <cell r="D513">
            <v>-16746</v>
          </cell>
          <cell r="E513" t="str">
            <v>男</v>
          </cell>
          <cell r="F513" t="str">
            <v>临床病理科</v>
          </cell>
          <cell r="G513">
            <v>13525019565</v>
          </cell>
          <cell r="H513">
            <v>3</v>
          </cell>
          <cell r="I513" t="str">
            <v>2022年</v>
          </cell>
          <cell r="J513" t="str">
            <v>规培研究生</v>
          </cell>
        </row>
        <row r="514">
          <cell r="C514">
            <v>123032</v>
          </cell>
          <cell r="D514">
            <v>15685</v>
          </cell>
          <cell r="E514" t="str">
            <v>女</v>
          </cell>
          <cell r="F514" t="str">
            <v>临床病理科</v>
          </cell>
          <cell r="G514">
            <v>15824360186</v>
          </cell>
          <cell r="H514">
            <v>3</v>
          </cell>
          <cell r="I514" t="str">
            <v>2023年</v>
          </cell>
          <cell r="J514" t="str">
            <v>住院医师-本院</v>
          </cell>
        </row>
        <row r="515">
          <cell r="C515" t="str">
            <v>732L65</v>
          </cell>
          <cell r="D515">
            <v>15865</v>
          </cell>
          <cell r="E515" t="str">
            <v>女</v>
          </cell>
          <cell r="F515" t="str">
            <v>临床病理科</v>
          </cell>
          <cell r="G515" t="str">
            <v>15988976053</v>
          </cell>
          <cell r="H515" t="str">
            <v>3</v>
          </cell>
          <cell r="I515" t="str">
            <v>2023年</v>
          </cell>
          <cell r="J515" t="str">
            <v>住院医师-外院</v>
          </cell>
        </row>
        <row r="516">
          <cell r="C516" t="str">
            <v>732L99</v>
          </cell>
          <cell r="D516">
            <v>15899</v>
          </cell>
          <cell r="E516" t="str">
            <v>男</v>
          </cell>
          <cell r="F516" t="str">
            <v>临床病理科</v>
          </cell>
          <cell r="G516" t="str">
            <v>15258736202</v>
          </cell>
          <cell r="H516" t="str">
            <v>3</v>
          </cell>
          <cell r="I516" t="str">
            <v>2023年</v>
          </cell>
          <cell r="J516" t="str">
            <v>住院医师-外院</v>
          </cell>
        </row>
        <row r="517">
          <cell r="C517" t="str">
            <v>728L02</v>
          </cell>
          <cell r="D517">
            <v>15069</v>
          </cell>
          <cell r="E517" t="str">
            <v>女</v>
          </cell>
          <cell r="F517" t="str">
            <v>全科医学科</v>
          </cell>
          <cell r="G517" t="str">
            <v>18458796396</v>
          </cell>
          <cell r="H517">
            <v>3</v>
          </cell>
          <cell r="I517" t="str">
            <v>2021年</v>
          </cell>
          <cell r="J517" t="str">
            <v>住院医师-外院</v>
          </cell>
        </row>
        <row r="518">
          <cell r="C518">
            <v>623001</v>
          </cell>
          <cell r="D518">
            <v>15515</v>
          </cell>
          <cell r="E518" t="str">
            <v>男</v>
          </cell>
          <cell r="F518" t="str">
            <v>放射肿瘤科</v>
          </cell>
          <cell r="G518" t="str">
            <v>15757102659</v>
          </cell>
          <cell r="H518">
            <v>3</v>
          </cell>
          <cell r="I518" t="str">
            <v>2022年</v>
          </cell>
          <cell r="J518" t="str">
            <v>住院医师-本院</v>
          </cell>
        </row>
        <row r="519">
          <cell r="C519" t="str">
            <v>730L22</v>
          </cell>
          <cell r="D519">
            <v>15445</v>
          </cell>
          <cell r="E519" t="str">
            <v>女</v>
          </cell>
          <cell r="F519" t="str">
            <v>内科</v>
          </cell>
          <cell r="G519" t="str">
            <v>18404906472</v>
          </cell>
          <cell r="H519">
            <v>3</v>
          </cell>
          <cell r="I519" t="str">
            <v>2022年</v>
          </cell>
          <cell r="J519" t="str">
            <v>住院医师-外院</v>
          </cell>
        </row>
        <row r="520">
          <cell r="C520">
            <v>622029</v>
          </cell>
          <cell r="D520">
            <v>15282</v>
          </cell>
          <cell r="E520" t="str">
            <v>男</v>
          </cell>
          <cell r="F520" t="str">
            <v>内科</v>
          </cell>
          <cell r="G520" t="str">
            <v>18267851003</v>
          </cell>
          <cell r="H520">
            <v>3</v>
          </cell>
          <cell r="I520" t="str">
            <v>2022年</v>
          </cell>
          <cell r="J520" t="str">
            <v>住院医师-本院</v>
          </cell>
        </row>
        <row r="521">
          <cell r="C521" t="str">
            <v>732L19</v>
          </cell>
          <cell r="D521">
            <v>15611</v>
          </cell>
          <cell r="E521" t="str">
            <v>女</v>
          </cell>
          <cell r="F521" t="str">
            <v>全科医学科</v>
          </cell>
          <cell r="G521">
            <v>13648937969</v>
          </cell>
          <cell r="H521">
            <v>3</v>
          </cell>
          <cell r="I521" t="str">
            <v>2022年</v>
          </cell>
          <cell r="J521" t="str">
            <v>住院医师-外院-西藏</v>
          </cell>
        </row>
        <row r="522">
          <cell r="C522" t="str">
            <v>732L20</v>
          </cell>
          <cell r="D522">
            <v>15612</v>
          </cell>
          <cell r="E522" t="str">
            <v>女</v>
          </cell>
          <cell r="F522" t="str">
            <v>全科医学科</v>
          </cell>
          <cell r="G522">
            <v>13549016722</v>
          </cell>
          <cell r="H522">
            <v>3</v>
          </cell>
          <cell r="I522" t="str">
            <v>2022年</v>
          </cell>
          <cell r="J522" t="str">
            <v>住院医师-外院-西藏</v>
          </cell>
        </row>
        <row r="523">
          <cell r="C523" t="str">
            <v>732L25</v>
          </cell>
          <cell r="D523">
            <v>15617</v>
          </cell>
          <cell r="E523" t="str">
            <v>女</v>
          </cell>
          <cell r="F523" t="str">
            <v>全科医学科</v>
          </cell>
          <cell r="G523">
            <v>13322501184</v>
          </cell>
          <cell r="H523">
            <v>3</v>
          </cell>
          <cell r="I523" t="str">
            <v>2022年</v>
          </cell>
          <cell r="J523" t="str">
            <v>住院医师-外院-西藏</v>
          </cell>
        </row>
        <row r="524">
          <cell r="C524" t="str">
            <v>7AM388</v>
          </cell>
          <cell r="D524">
            <v>-14630</v>
          </cell>
          <cell r="E524" t="str">
            <v>男</v>
          </cell>
          <cell r="F524" t="str">
            <v>内科</v>
          </cell>
          <cell r="G524" t="str">
            <v>13566289202</v>
          </cell>
          <cell r="H524">
            <v>3</v>
          </cell>
          <cell r="I524" t="str">
            <v>2021年</v>
          </cell>
          <cell r="J524" t="str">
            <v>规培研究生</v>
          </cell>
        </row>
        <row r="525">
          <cell r="C525" t="str">
            <v>7AM394</v>
          </cell>
          <cell r="D525">
            <v>-14636</v>
          </cell>
          <cell r="E525" t="str">
            <v>女</v>
          </cell>
          <cell r="F525" t="str">
            <v>内科</v>
          </cell>
          <cell r="G525" t="str">
            <v>13858860133</v>
          </cell>
          <cell r="H525">
            <v>3</v>
          </cell>
          <cell r="I525" t="str">
            <v>2021年</v>
          </cell>
          <cell r="J525" t="str">
            <v>规培研究生</v>
          </cell>
        </row>
        <row r="526">
          <cell r="C526" t="str">
            <v>7AM183</v>
          </cell>
          <cell r="D526">
            <v>-14838</v>
          </cell>
          <cell r="E526" t="str">
            <v>女</v>
          </cell>
          <cell r="F526" t="str">
            <v>内科</v>
          </cell>
          <cell r="G526" t="str">
            <v>15867755725</v>
          </cell>
          <cell r="H526">
            <v>3</v>
          </cell>
          <cell r="I526" t="str">
            <v>2021年</v>
          </cell>
          <cell r="J526" t="str">
            <v>规培研究生</v>
          </cell>
        </row>
        <row r="527">
          <cell r="C527" t="str">
            <v>7AM209</v>
          </cell>
          <cell r="D527">
            <v>-14864</v>
          </cell>
          <cell r="E527" t="str">
            <v>女</v>
          </cell>
          <cell r="F527" t="str">
            <v>内科</v>
          </cell>
          <cell r="G527">
            <v>15257711620</v>
          </cell>
          <cell r="H527">
            <v>3</v>
          </cell>
          <cell r="I527" t="str">
            <v>2021年</v>
          </cell>
          <cell r="J527" t="str">
            <v>规培研究生</v>
          </cell>
        </row>
        <row r="528">
          <cell r="C528" t="str">
            <v>7AM210</v>
          </cell>
          <cell r="D528">
            <v>-14865</v>
          </cell>
          <cell r="E528" t="str">
            <v>男</v>
          </cell>
          <cell r="F528" t="str">
            <v>内科</v>
          </cell>
          <cell r="G528">
            <v>15158751997</v>
          </cell>
          <cell r="H528">
            <v>3</v>
          </cell>
          <cell r="I528" t="str">
            <v>2021年</v>
          </cell>
          <cell r="J528" t="str">
            <v>规培研究生</v>
          </cell>
        </row>
        <row r="529">
          <cell r="C529" t="str">
            <v>7AM243</v>
          </cell>
          <cell r="D529">
            <v>-14898</v>
          </cell>
          <cell r="E529" t="str">
            <v>男</v>
          </cell>
          <cell r="F529" t="str">
            <v>重症医学科</v>
          </cell>
          <cell r="G529" t="str">
            <v>15973018012</v>
          </cell>
          <cell r="H529">
            <v>3</v>
          </cell>
          <cell r="I529" t="str">
            <v>2021年</v>
          </cell>
          <cell r="J529" t="str">
            <v>规培研究生</v>
          </cell>
        </row>
        <row r="530">
          <cell r="C530" t="str">
            <v>7AO004</v>
          </cell>
          <cell r="D530">
            <v>-17195</v>
          </cell>
          <cell r="E530" t="str">
            <v>男</v>
          </cell>
          <cell r="F530" t="str">
            <v>放射肿瘤科</v>
          </cell>
          <cell r="G530">
            <v>18815169358</v>
          </cell>
          <cell r="H530">
            <v>3</v>
          </cell>
          <cell r="I530" t="str">
            <v>2022年</v>
          </cell>
          <cell r="J530" t="str">
            <v>规培研究生</v>
          </cell>
        </row>
        <row r="531">
          <cell r="C531" t="str">
            <v>7AO034</v>
          </cell>
          <cell r="D531">
            <v>-17225</v>
          </cell>
          <cell r="E531" t="str">
            <v>男</v>
          </cell>
          <cell r="F531" t="str">
            <v>内科</v>
          </cell>
          <cell r="G531">
            <v>17398092275</v>
          </cell>
          <cell r="H531">
            <v>3</v>
          </cell>
          <cell r="I531" t="str">
            <v>2022年</v>
          </cell>
          <cell r="J531" t="str">
            <v>规培研究生</v>
          </cell>
        </row>
        <row r="532">
          <cell r="C532" t="str">
            <v>7AO221</v>
          </cell>
          <cell r="D532">
            <v>-17411</v>
          </cell>
          <cell r="E532" t="str">
            <v>男</v>
          </cell>
          <cell r="F532" t="str">
            <v>内科</v>
          </cell>
          <cell r="G532">
            <v>13073862997</v>
          </cell>
          <cell r="H532">
            <v>3</v>
          </cell>
          <cell r="I532" t="str">
            <v>2022年</v>
          </cell>
          <cell r="J532" t="str">
            <v>规培研究生</v>
          </cell>
        </row>
        <row r="533">
          <cell r="C533" t="str">
            <v>7AO222</v>
          </cell>
          <cell r="D533">
            <v>-17412</v>
          </cell>
          <cell r="E533" t="str">
            <v>男</v>
          </cell>
          <cell r="F533" t="str">
            <v>内科</v>
          </cell>
          <cell r="G533">
            <v>18967760021</v>
          </cell>
          <cell r="H533">
            <v>3</v>
          </cell>
          <cell r="I533" t="str">
            <v>2022年</v>
          </cell>
          <cell r="J533" t="str">
            <v>规培研究生</v>
          </cell>
        </row>
        <row r="534">
          <cell r="C534" t="str">
            <v>7AO228</v>
          </cell>
          <cell r="D534">
            <v>-17418</v>
          </cell>
          <cell r="E534" t="str">
            <v>女</v>
          </cell>
          <cell r="F534" t="str">
            <v>内科</v>
          </cell>
          <cell r="G534">
            <v>13588325840</v>
          </cell>
          <cell r="H534">
            <v>3</v>
          </cell>
          <cell r="I534" t="str">
            <v>2022年</v>
          </cell>
          <cell r="J534" t="str">
            <v>规培研究生</v>
          </cell>
        </row>
        <row r="535">
          <cell r="C535" t="str">
            <v>7AO238</v>
          </cell>
          <cell r="D535">
            <v>-17428</v>
          </cell>
          <cell r="E535" t="str">
            <v>女</v>
          </cell>
          <cell r="F535" t="str">
            <v>内科</v>
          </cell>
          <cell r="G535">
            <v>17855857966</v>
          </cell>
          <cell r="H535">
            <v>3</v>
          </cell>
          <cell r="I535" t="str">
            <v>2022年</v>
          </cell>
          <cell r="J535" t="str">
            <v>规培研究生</v>
          </cell>
        </row>
        <row r="536">
          <cell r="C536" t="str">
            <v>7AO241</v>
          </cell>
          <cell r="D536">
            <v>-17431</v>
          </cell>
          <cell r="E536" t="str">
            <v>女</v>
          </cell>
          <cell r="F536" t="str">
            <v>内科</v>
          </cell>
          <cell r="G536">
            <v>18267720028</v>
          </cell>
          <cell r="H536">
            <v>3</v>
          </cell>
          <cell r="I536" t="str">
            <v>2022年</v>
          </cell>
          <cell r="J536" t="str">
            <v>规培研究生</v>
          </cell>
        </row>
        <row r="537">
          <cell r="C537" t="str">
            <v>7AO242</v>
          </cell>
          <cell r="D537">
            <v>-17432</v>
          </cell>
          <cell r="E537" t="str">
            <v>女</v>
          </cell>
          <cell r="F537" t="str">
            <v>内科</v>
          </cell>
          <cell r="G537">
            <v>15857799378</v>
          </cell>
          <cell r="H537">
            <v>3</v>
          </cell>
          <cell r="I537" t="str">
            <v>2022年</v>
          </cell>
          <cell r="J537" t="str">
            <v>规培研究生</v>
          </cell>
        </row>
        <row r="538">
          <cell r="C538" t="str">
            <v>7AO243</v>
          </cell>
          <cell r="D538">
            <v>-17433</v>
          </cell>
          <cell r="E538" t="str">
            <v>男</v>
          </cell>
          <cell r="F538" t="str">
            <v>内科</v>
          </cell>
          <cell r="G538">
            <v>13968813500</v>
          </cell>
          <cell r="H538">
            <v>3</v>
          </cell>
          <cell r="I538" t="str">
            <v>2022年</v>
          </cell>
          <cell r="J538" t="str">
            <v>规培研究生</v>
          </cell>
        </row>
        <row r="539">
          <cell r="C539" t="str">
            <v>7AO250</v>
          </cell>
          <cell r="D539">
            <v>-17440</v>
          </cell>
          <cell r="E539" t="str">
            <v>女</v>
          </cell>
          <cell r="F539" t="str">
            <v>内科</v>
          </cell>
          <cell r="G539">
            <v>13806680593</v>
          </cell>
          <cell r="H539">
            <v>3</v>
          </cell>
          <cell r="I539" t="str">
            <v>2022年</v>
          </cell>
          <cell r="J539" t="str">
            <v>规培研究生</v>
          </cell>
        </row>
        <row r="540">
          <cell r="C540" t="str">
            <v>7AO256</v>
          </cell>
          <cell r="D540">
            <v>-17446</v>
          </cell>
          <cell r="E540" t="str">
            <v>男</v>
          </cell>
          <cell r="F540" t="str">
            <v>内科</v>
          </cell>
          <cell r="G540">
            <v>18858795778</v>
          </cell>
          <cell r="H540">
            <v>3</v>
          </cell>
          <cell r="I540" t="str">
            <v>2022年</v>
          </cell>
          <cell r="J540" t="str">
            <v>规培研究生</v>
          </cell>
        </row>
        <row r="541">
          <cell r="C541" t="str">
            <v>732L27</v>
          </cell>
          <cell r="D541">
            <v>15827</v>
          </cell>
          <cell r="E541" t="str">
            <v>男</v>
          </cell>
          <cell r="F541" t="str">
            <v>全科医学科</v>
          </cell>
          <cell r="G541" t="str">
            <v>13858765245</v>
          </cell>
          <cell r="H541" t="str">
            <v>3</v>
          </cell>
          <cell r="I541" t="str">
            <v>2023年</v>
          </cell>
          <cell r="J541" t="str">
            <v>住院医师-外院</v>
          </cell>
        </row>
        <row r="542">
          <cell r="C542" t="str">
            <v>732L80</v>
          </cell>
          <cell r="D542">
            <v>15880</v>
          </cell>
          <cell r="E542" t="str">
            <v>男</v>
          </cell>
          <cell r="F542" t="str">
            <v>重症医学科</v>
          </cell>
          <cell r="G542" t="str">
            <v>17395780425</v>
          </cell>
          <cell r="H542" t="str">
            <v>3</v>
          </cell>
          <cell r="I542" t="str">
            <v>2023年</v>
          </cell>
          <cell r="J542" t="str">
            <v>住院医师-外院</v>
          </cell>
        </row>
        <row r="543">
          <cell r="C543" t="str">
            <v>733L48</v>
          </cell>
          <cell r="D543">
            <v>100105</v>
          </cell>
          <cell r="E543" t="str">
            <v>男</v>
          </cell>
          <cell r="F543" t="str">
            <v>放射科</v>
          </cell>
          <cell r="G543" t="str">
            <v>18263829722</v>
          </cell>
          <cell r="H543" t="str">
            <v>3</v>
          </cell>
          <cell r="I543" t="str">
            <v>2023年</v>
          </cell>
          <cell r="J543" t="str">
            <v>住院医师-外院</v>
          </cell>
        </row>
        <row r="544">
          <cell r="C544" t="str">
            <v>7AM409</v>
          </cell>
          <cell r="D544">
            <v>-14651</v>
          </cell>
          <cell r="E544" t="str">
            <v>男</v>
          </cell>
          <cell r="F544" t="str">
            <v>外科</v>
          </cell>
          <cell r="G544" t="str">
            <v>15968761068</v>
          </cell>
          <cell r="H544">
            <v>3</v>
          </cell>
          <cell r="I544" t="str">
            <v>2021年</v>
          </cell>
          <cell r="J544" t="str">
            <v>规培研究生</v>
          </cell>
        </row>
        <row r="545">
          <cell r="C545" t="str">
            <v>7AM260</v>
          </cell>
          <cell r="D545">
            <v>-14915</v>
          </cell>
          <cell r="E545" t="str">
            <v>男</v>
          </cell>
          <cell r="F545" t="str">
            <v>外科</v>
          </cell>
          <cell r="G545">
            <v>15258086656</v>
          </cell>
          <cell r="H545">
            <v>3</v>
          </cell>
          <cell r="I545" t="str">
            <v>2021年</v>
          </cell>
          <cell r="J545" t="str">
            <v>规培研究生</v>
          </cell>
        </row>
        <row r="546">
          <cell r="C546" t="str">
            <v>7AM280</v>
          </cell>
          <cell r="D546">
            <v>-14935</v>
          </cell>
          <cell r="E546" t="str">
            <v>男</v>
          </cell>
          <cell r="F546" t="str">
            <v>外科（神经外科方向）</v>
          </cell>
          <cell r="G546" t="str">
            <v>13868579559</v>
          </cell>
          <cell r="H546">
            <v>3</v>
          </cell>
          <cell r="I546" t="str">
            <v>2021年</v>
          </cell>
          <cell r="J546" t="str">
            <v>规培研究生</v>
          </cell>
        </row>
        <row r="547">
          <cell r="C547" t="str">
            <v>7AM314</v>
          </cell>
          <cell r="D547">
            <v>-14969</v>
          </cell>
          <cell r="E547" t="str">
            <v>女</v>
          </cell>
          <cell r="F547" t="str">
            <v>检验医学科</v>
          </cell>
          <cell r="G547" t="str">
            <v>15825121822</v>
          </cell>
          <cell r="H547">
            <v>3</v>
          </cell>
          <cell r="I547" t="str">
            <v>2021年</v>
          </cell>
          <cell r="J547" t="str">
            <v>规培研究生</v>
          </cell>
        </row>
        <row r="548">
          <cell r="C548" t="str">
            <v>7AM315</v>
          </cell>
          <cell r="D548">
            <v>-14970</v>
          </cell>
          <cell r="E548" t="str">
            <v>女</v>
          </cell>
          <cell r="F548" t="str">
            <v>检验医学科</v>
          </cell>
          <cell r="G548" t="str">
            <v>15140871289</v>
          </cell>
          <cell r="H548">
            <v>3</v>
          </cell>
          <cell r="I548" t="str">
            <v>2021年</v>
          </cell>
          <cell r="J548" t="str">
            <v>规培研究生</v>
          </cell>
        </row>
        <row r="549">
          <cell r="C549" t="str">
            <v>7AM316</v>
          </cell>
          <cell r="D549">
            <v>-14971</v>
          </cell>
          <cell r="E549" t="str">
            <v>女</v>
          </cell>
          <cell r="F549" t="str">
            <v>检验医学科</v>
          </cell>
          <cell r="G549" t="str">
            <v>13420182654</v>
          </cell>
          <cell r="H549">
            <v>3</v>
          </cell>
          <cell r="I549" t="str">
            <v>2021年</v>
          </cell>
          <cell r="J549" t="str">
            <v>规培研究生</v>
          </cell>
        </row>
        <row r="550">
          <cell r="C550" t="str">
            <v>7AM317</v>
          </cell>
          <cell r="D550">
            <v>-14972</v>
          </cell>
          <cell r="E550" t="str">
            <v>女</v>
          </cell>
          <cell r="F550" t="str">
            <v>检验医学科</v>
          </cell>
          <cell r="G550" t="str">
            <v>13525032262</v>
          </cell>
          <cell r="H550">
            <v>3</v>
          </cell>
          <cell r="I550" t="str">
            <v>2021年</v>
          </cell>
          <cell r="J550" t="str">
            <v>规培研究生</v>
          </cell>
        </row>
        <row r="551">
          <cell r="C551" t="str">
            <v>7AM318</v>
          </cell>
          <cell r="D551">
            <v>-14973</v>
          </cell>
          <cell r="E551" t="str">
            <v>男</v>
          </cell>
          <cell r="F551" t="str">
            <v>检验医学科</v>
          </cell>
          <cell r="G551" t="str">
            <v>17718132437</v>
          </cell>
          <cell r="H551">
            <v>3</v>
          </cell>
          <cell r="I551" t="str">
            <v>2021年</v>
          </cell>
          <cell r="J551" t="str">
            <v>规培研究生</v>
          </cell>
        </row>
        <row r="552">
          <cell r="C552" t="str">
            <v>7AM319</v>
          </cell>
          <cell r="D552">
            <v>-14974</v>
          </cell>
          <cell r="E552" t="str">
            <v>女</v>
          </cell>
          <cell r="F552" t="str">
            <v>检验医学科</v>
          </cell>
          <cell r="G552" t="str">
            <v>18773119872</v>
          </cell>
          <cell r="H552">
            <v>3</v>
          </cell>
          <cell r="I552" t="str">
            <v>2021年</v>
          </cell>
          <cell r="J552" t="str">
            <v>规培研究生</v>
          </cell>
        </row>
        <row r="553">
          <cell r="C553" t="str">
            <v>7AM320</v>
          </cell>
          <cell r="D553">
            <v>-14975</v>
          </cell>
          <cell r="E553" t="str">
            <v>女</v>
          </cell>
          <cell r="F553" t="str">
            <v>检验医学科</v>
          </cell>
          <cell r="G553" t="str">
            <v>18113641285</v>
          </cell>
          <cell r="H553">
            <v>3</v>
          </cell>
          <cell r="I553" t="str">
            <v>2021年</v>
          </cell>
          <cell r="J553" t="str">
            <v>规培研究生</v>
          </cell>
        </row>
        <row r="554">
          <cell r="C554" t="str">
            <v>7AM321</v>
          </cell>
          <cell r="D554">
            <v>-14976</v>
          </cell>
          <cell r="E554" t="str">
            <v>女</v>
          </cell>
          <cell r="F554" t="str">
            <v>检验医学科</v>
          </cell>
          <cell r="G554">
            <v>15888472273</v>
          </cell>
          <cell r="H554">
            <v>3</v>
          </cell>
          <cell r="I554" t="str">
            <v>2021年</v>
          </cell>
          <cell r="J554" t="str">
            <v>规培研究生</v>
          </cell>
        </row>
        <row r="555">
          <cell r="C555" t="str">
            <v>7AM322</v>
          </cell>
          <cell r="D555">
            <v>-14977</v>
          </cell>
          <cell r="E555" t="str">
            <v>女</v>
          </cell>
          <cell r="F555" t="str">
            <v>检验医学科</v>
          </cell>
          <cell r="G555" t="str">
            <v>15736168405</v>
          </cell>
          <cell r="H555">
            <v>3</v>
          </cell>
          <cell r="I555" t="str">
            <v>2021年</v>
          </cell>
          <cell r="J555" t="str">
            <v>规培研究生</v>
          </cell>
        </row>
        <row r="556">
          <cell r="C556" t="str">
            <v>7AO370</v>
          </cell>
          <cell r="D556">
            <v>-17559</v>
          </cell>
          <cell r="E556" t="str">
            <v>女</v>
          </cell>
          <cell r="F556" t="str">
            <v>检验医学科</v>
          </cell>
          <cell r="G556">
            <v>18091726299</v>
          </cell>
          <cell r="H556">
            <v>3</v>
          </cell>
          <cell r="I556" t="str">
            <v>2022年</v>
          </cell>
          <cell r="J556" t="str">
            <v>规培研究生</v>
          </cell>
        </row>
        <row r="557">
          <cell r="C557" t="str">
            <v>7AO371</v>
          </cell>
          <cell r="D557">
            <v>-17560</v>
          </cell>
          <cell r="E557" t="str">
            <v>女</v>
          </cell>
          <cell r="F557" t="str">
            <v>检验医学科</v>
          </cell>
          <cell r="G557">
            <v>15258511205</v>
          </cell>
          <cell r="H557">
            <v>3</v>
          </cell>
          <cell r="I557" t="str">
            <v>2022年</v>
          </cell>
          <cell r="J557" t="str">
            <v>规培研究生</v>
          </cell>
        </row>
        <row r="558">
          <cell r="C558" t="str">
            <v>7AO372</v>
          </cell>
          <cell r="D558">
            <v>-17561</v>
          </cell>
          <cell r="E558" t="str">
            <v>女</v>
          </cell>
          <cell r="F558" t="str">
            <v>检验医学科</v>
          </cell>
          <cell r="G558">
            <v>18712901138</v>
          </cell>
          <cell r="H558">
            <v>3</v>
          </cell>
          <cell r="I558" t="str">
            <v>2022年</v>
          </cell>
          <cell r="J558" t="str">
            <v>规培研究生</v>
          </cell>
        </row>
        <row r="559">
          <cell r="C559" t="str">
            <v>7AO373</v>
          </cell>
          <cell r="D559">
            <v>-17562</v>
          </cell>
          <cell r="E559" t="str">
            <v>女</v>
          </cell>
          <cell r="F559" t="str">
            <v>检验医学科</v>
          </cell>
          <cell r="G559">
            <v>17851180697</v>
          </cell>
          <cell r="H559">
            <v>3</v>
          </cell>
          <cell r="I559" t="str">
            <v>2022年</v>
          </cell>
          <cell r="J559" t="str">
            <v>规培研究生</v>
          </cell>
        </row>
        <row r="560">
          <cell r="C560" t="str">
            <v>7AO374</v>
          </cell>
          <cell r="D560">
            <v>-17563</v>
          </cell>
          <cell r="E560" t="str">
            <v>男</v>
          </cell>
          <cell r="F560" t="str">
            <v>检验医学科</v>
          </cell>
          <cell r="G560">
            <v>17861523225</v>
          </cell>
          <cell r="H560">
            <v>3</v>
          </cell>
          <cell r="I560" t="str">
            <v>2022年</v>
          </cell>
          <cell r="J560" t="str">
            <v>规培研究生</v>
          </cell>
        </row>
        <row r="561">
          <cell r="C561" t="str">
            <v>7AO375</v>
          </cell>
          <cell r="D561">
            <v>-17564</v>
          </cell>
          <cell r="E561" t="str">
            <v>女</v>
          </cell>
          <cell r="F561" t="str">
            <v>检验医学科</v>
          </cell>
          <cell r="G561">
            <v>15901587709</v>
          </cell>
          <cell r="H561">
            <v>3</v>
          </cell>
          <cell r="I561" t="str">
            <v>2022年</v>
          </cell>
          <cell r="J561" t="str">
            <v>规培研究生</v>
          </cell>
        </row>
        <row r="562">
          <cell r="C562" t="str">
            <v>7AO376</v>
          </cell>
          <cell r="D562">
            <v>-17565</v>
          </cell>
          <cell r="E562" t="str">
            <v>女</v>
          </cell>
          <cell r="F562" t="str">
            <v>检验医学科</v>
          </cell>
          <cell r="G562">
            <v>15397325303</v>
          </cell>
          <cell r="H562">
            <v>3</v>
          </cell>
          <cell r="I562" t="str">
            <v>2022年</v>
          </cell>
          <cell r="J562" t="str">
            <v>规培研究生</v>
          </cell>
        </row>
        <row r="563">
          <cell r="C563" t="str">
            <v>7AO377</v>
          </cell>
          <cell r="D563">
            <v>-17566</v>
          </cell>
          <cell r="E563" t="str">
            <v>女</v>
          </cell>
          <cell r="F563" t="str">
            <v>检验医学科</v>
          </cell>
          <cell r="G563">
            <v>18257752786</v>
          </cell>
          <cell r="H563">
            <v>3</v>
          </cell>
          <cell r="I563" t="str">
            <v>2022年</v>
          </cell>
          <cell r="J563" t="str">
            <v>规培研究生</v>
          </cell>
        </row>
        <row r="564">
          <cell r="C564" t="str">
            <v>7AO378</v>
          </cell>
          <cell r="D564">
            <v>-17567</v>
          </cell>
          <cell r="E564" t="str">
            <v>女</v>
          </cell>
          <cell r="F564" t="str">
            <v>检验医学科</v>
          </cell>
          <cell r="G564">
            <v>18267855632</v>
          </cell>
          <cell r="H564">
            <v>3</v>
          </cell>
          <cell r="I564" t="str">
            <v>2022年</v>
          </cell>
          <cell r="J564" t="str">
            <v>规培研究生</v>
          </cell>
        </row>
        <row r="565">
          <cell r="C565">
            <v>621001</v>
          </cell>
          <cell r="D565">
            <v>14949</v>
          </cell>
          <cell r="E565" t="str">
            <v>男</v>
          </cell>
          <cell r="F565" t="str">
            <v>内科</v>
          </cell>
          <cell r="G565">
            <v>19518111206</v>
          </cell>
          <cell r="H565">
            <v>3</v>
          </cell>
          <cell r="I565" t="str">
            <v>2021年</v>
          </cell>
          <cell r="J565" t="str">
            <v>住院医师-本院</v>
          </cell>
        </row>
        <row r="566">
          <cell r="C566" t="str">
            <v>727L90</v>
          </cell>
          <cell r="D566">
            <v>15058</v>
          </cell>
          <cell r="E566" t="str">
            <v>男</v>
          </cell>
          <cell r="F566" t="str">
            <v>内科</v>
          </cell>
          <cell r="G566" t="str">
            <v>18968937567</v>
          </cell>
          <cell r="H566">
            <v>3</v>
          </cell>
          <cell r="I566" t="str">
            <v>2021年</v>
          </cell>
          <cell r="J566" t="str">
            <v>住院医师-外院</v>
          </cell>
        </row>
        <row r="567">
          <cell r="C567" t="str">
            <v>727L92</v>
          </cell>
          <cell r="D567">
            <v>15060</v>
          </cell>
          <cell r="E567" t="str">
            <v>女</v>
          </cell>
          <cell r="F567" t="str">
            <v>全科医学科</v>
          </cell>
          <cell r="G567" t="str">
            <v>15868706268</v>
          </cell>
          <cell r="H567">
            <v>3</v>
          </cell>
          <cell r="I567" t="str">
            <v>2021年</v>
          </cell>
          <cell r="J567" t="str">
            <v>住院医师-外院</v>
          </cell>
        </row>
        <row r="568">
          <cell r="C568" t="str">
            <v>730L48</v>
          </cell>
          <cell r="D568">
            <v>15471</v>
          </cell>
          <cell r="E568" t="str">
            <v>男</v>
          </cell>
          <cell r="F568" t="str">
            <v>内科</v>
          </cell>
          <cell r="G568" t="str">
            <v>19857055813</v>
          </cell>
          <cell r="H568">
            <v>3</v>
          </cell>
          <cell r="I568" t="str">
            <v>2022年</v>
          </cell>
          <cell r="J568" t="str">
            <v>住院医师-外院</v>
          </cell>
        </row>
        <row r="569">
          <cell r="C569">
            <v>622012</v>
          </cell>
          <cell r="D569">
            <v>15268</v>
          </cell>
          <cell r="E569" t="str">
            <v>男</v>
          </cell>
          <cell r="F569" t="str">
            <v>内科</v>
          </cell>
          <cell r="G569" t="str">
            <v>13968883321</v>
          </cell>
          <cell r="H569">
            <v>3</v>
          </cell>
          <cell r="I569" t="str">
            <v>2022年</v>
          </cell>
          <cell r="J569" t="str">
            <v>住院医师-本院</v>
          </cell>
        </row>
        <row r="570">
          <cell r="C570" t="str">
            <v>7AM377</v>
          </cell>
          <cell r="D570">
            <v>-14619</v>
          </cell>
          <cell r="E570" t="str">
            <v>女</v>
          </cell>
          <cell r="F570" t="str">
            <v>放射肿瘤科</v>
          </cell>
          <cell r="G570">
            <v>15868097870</v>
          </cell>
          <cell r="H570">
            <v>3</v>
          </cell>
          <cell r="I570" t="str">
            <v>2021年</v>
          </cell>
          <cell r="J570" t="str">
            <v>规培研究生</v>
          </cell>
        </row>
        <row r="571">
          <cell r="C571" t="str">
            <v>7AM389</v>
          </cell>
          <cell r="D571">
            <v>-14631</v>
          </cell>
          <cell r="E571" t="str">
            <v>男</v>
          </cell>
          <cell r="F571" t="str">
            <v>内科</v>
          </cell>
          <cell r="G571">
            <v>15968767638</v>
          </cell>
          <cell r="H571">
            <v>3</v>
          </cell>
          <cell r="I571" t="str">
            <v>2021年</v>
          </cell>
          <cell r="J571" t="str">
            <v>规培研究生</v>
          </cell>
        </row>
        <row r="572">
          <cell r="C572" t="str">
            <v>7AM400</v>
          </cell>
          <cell r="D572">
            <v>-14642</v>
          </cell>
          <cell r="E572" t="str">
            <v>女</v>
          </cell>
          <cell r="F572" t="str">
            <v>内科</v>
          </cell>
          <cell r="G572" t="str">
            <v>15168751868</v>
          </cell>
          <cell r="H572">
            <v>3</v>
          </cell>
          <cell r="I572" t="str">
            <v>2021年</v>
          </cell>
          <cell r="J572" t="str">
            <v>规培研究生</v>
          </cell>
        </row>
        <row r="573">
          <cell r="C573" t="str">
            <v>7AM162</v>
          </cell>
          <cell r="D573">
            <v>-14817</v>
          </cell>
          <cell r="E573" t="str">
            <v>女</v>
          </cell>
          <cell r="F573" t="str">
            <v>内科</v>
          </cell>
          <cell r="G573" t="str">
            <v>15867752019</v>
          </cell>
          <cell r="H573">
            <v>3</v>
          </cell>
          <cell r="I573" t="str">
            <v>2021年</v>
          </cell>
          <cell r="J573" t="str">
            <v>规培研究生</v>
          </cell>
        </row>
        <row r="574">
          <cell r="C574" t="str">
            <v>7AM172</v>
          </cell>
          <cell r="D574">
            <v>-14827</v>
          </cell>
          <cell r="E574" t="str">
            <v>男</v>
          </cell>
          <cell r="F574" t="str">
            <v>内科</v>
          </cell>
          <cell r="G574" t="str">
            <v>18855103032</v>
          </cell>
          <cell r="H574">
            <v>3</v>
          </cell>
          <cell r="I574" t="str">
            <v>2021年</v>
          </cell>
          <cell r="J574" t="str">
            <v>规培研究生</v>
          </cell>
        </row>
        <row r="575">
          <cell r="C575" t="str">
            <v>7AM177</v>
          </cell>
          <cell r="D575">
            <v>-14832</v>
          </cell>
          <cell r="E575" t="str">
            <v>男</v>
          </cell>
          <cell r="F575" t="str">
            <v>内科</v>
          </cell>
          <cell r="G575">
            <v>15727819118</v>
          </cell>
          <cell r="H575">
            <v>3</v>
          </cell>
          <cell r="I575" t="str">
            <v>2021年</v>
          </cell>
          <cell r="J575" t="str">
            <v>规培研究生</v>
          </cell>
        </row>
        <row r="576">
          <cell r="C576" t="str">
            <v>7AO028</v>
          </cell>
          <cell r="D576">
            <v>-17219</v>
          </cell>
          <cell r="E576" t="str">
            <v>男</v>
          </cell>
          <cell r="F576" t="str">
            <v>内科</v>
          </cell>
          <cell r="G576">
            <v>17346848601</v>
          </cell>
          <cell r="H576">
            <v>3</v>
          </cell>
          <cell r="I576" t="str">
            <v>2022年</v>
          </cell>
          <cell r="J576" t="str">
            <v>规培研究生</v>
          </cell>
        </row>
        <row r="577">
          <cell r="C577" t="str">
            <v>7AO032</v>
          </cell>
          <cell r="D577">
            <v>-17223</v>
          </cell>
          <cell r="E577" t="str">
            <v>女</v>
          </cell>
          <cell r="F577" t="str">
            <v>内科</v>
          </cell>
          <cell r="G577">
            <v>15857707108</v>
          </cell>
          <cell r="H577">
            <v>3</v>
          </cell>
          <cell r="I577" t="str">
            <v>2022年</v>
          </cell>
          <cell r="J577" t="str">
            <v>规培研究生</v>
          </cell>
        </row>
        <row r="578">
          <cell r="C578" t="str">
            <v>7AO042</v>
          </cell>
          <cell r="D578">
            <v>-17233</v>
          </cell>
          <cell r="E578" t="str">
            <v>男</v>
          </cell>
          <cell r="F578" t="str">
            <v>内科</v>
          </cell>
          <cell r="G578">
            <v>13656813321</v>
          </cell>
          <cell r="H578">
            <v>3</v>
          </cell>
          <cell r="I578" t="str">
            <v>2022年</v>
          </cell>
          <cell r="J578" t="str">
            <v>规培研究生</v>
          </cell>
        </row>
        <row r="579">
          <cell r="C579" t="str">
            <v>7AO224</v>
          </cell>
          <cell r="D579">
            <v>-17414</v>
          </cell>
          <cell r="E579" t="str">
            <v>女</v>
          </cell>
          <cell r="F579" t="str">
            <v>内科</v>
          </cell>
          <cell r="G579">
            <v>13046297713</v>
          </cell>
          <cell r="H579">
            <v>3</v>
          </cell>
          <cell r="I579" t="str">
            <v>2022年</v>
          </cell>
          <cell r="J579" t="str">
            <v>规培研究生</v>
          </cell>
        </row>
        <row r="580">
          <cell r="C580">
            <v>623011</v>
          </cell>
          <cell r="D580">
            <v>15744</v>
          </cell>
          <cell r="E580" t="str">
            <v>女</v>
          </cell>
          <cell r="F580" t="str">
            <v>内科</v>
          </cell>
          <cell r="G580">
            <v>18817575703</v>
          </cell>
          <cell r="H580">
            <v>3</v>
          </cell>
          <cell r="I580" t="str">
            <v>2023年</v>
          </cell>
          <cell r="J580" t="str">
            <v>住院医师-本院</v>
          </cell>
        </row>
        <row r="581">
          <cell r="C581" t="str">
            <v>733L10</v>
          </cell>
          <cell r="D581">
            <v>15912</v>
          </cell>
          <cell r="E581" t="str">
            <v>男</v>
          </cell>
          <cell r="F581" t="str">
            <v>放射科</v>
          </cell>
          <cell r="G581" t="str">
            <v>15058960205</v>
          </cell>
          <cell r="H581" t="str">
            <v>3</v>
          </cell>
          <cell r="I581" t="str">
            <v>2023年</v>
          </cell>
          <cell r="J581" t="str">
            <v>住院医师-外院</v>
          </cell>
        </row>
        <row r="582">
          <cell r="C582" t="str">
            <v>733L37</v>
          </cell>
          <cell r="D582">
            <v>15939</v>
          </cell>
          <cell r="E582" t="str">
            <v>女</v>
          </cell>
          <cell r="F582" t="str">
            <v>内科</v>
          </cell>
          <cell r="G582" t="str">
            <v>15858837618</v>
          </cell>
          <cell r="H582" t="str">
            <v>3</v>
          </cell>
          <cell r="I582" t="str">
            <v>2023年</v>
          </cell>
          <cell r="J582" t="str">
            <v>住院医师-外院</v>
          </cell>
        </row>
        <row r="583">
          <cell r="C583" t="str">
            <v>732L59</v>
          </cell>
          <cell r="D583">
            <v>15859</v>
          </cell>
          <cell r="E583" t="str">
            <v>男</v>
          </cell>
          <cell r="F583" t="str">
            <v>内科</v>
          </cell>
          <cell r="G583" t="str">
            <v>18968859900</v>
          </cell>
          <cell r="H583" t="str">
            <v>3</v>
          </cell>
          <cell r="I583" t="str">
            <v>2023年</v>
          </cell>
          <cell r="J583" t="str">
            <v>住院医师-外院</v>
          </cell>
        </row>
        <row r="584">
          <cell r="C584" t="str">
            <v>727L84</v>
          </cell>
          <cell r="D584">
            <v>15052</v>
          </cell>
          <cell r="E584" t="str">
            <v>男</v>
          </cell>
          <cell r="F584" t="str">
            <v>内科</v>
          </cell>
          <cell r="G584" t="str">
            <v>15258012513</v>
          </cell>
          <cell r="H584">
            <v>3</v>
          </cell>
          <cell r="I584" t="str">
            <v>2021年</v>
          </cell>
          <cell r="J584" t="str">
            <v>住院医师-外院</v>
          </cell>
        </row>
        <row r="585">
          <cell r="C585" t="str">
            <v>727L83</v>
          </cell>
          <cell r="D585">
            <v>15051</v>
          </cell>
          <cell r="E585" t="str">
            <v>女</v>
          </cell>
          <cell r="F585" t="str">
            <v>内科</v>
          </cell>
          <cell r="G585" t="str">
            <v>13757873105</v>
          </cell>
          <cell r="H585">
            <v>3</v>
          </cell>
          <cell r="I585" t="str">
            <v>2021年</v>
          </cell>
          <cell r="J585" t="str">
            <v>住院医师-外院</v>
          </cell>
        </row>
        <row r="586">
          <cell r="C586">
            <v>621022</v>
          </cell>
          <cell r="D586">
            <v>14966</v>
          </cell>
          <cell r="E586" t="str">
            <v>女</v>
          </cell>
          <cell r="F586" t="str">
            <v>皮肤科</v>
          </cell>
          <cell r="G586">
            <v>15058719868</v>
          </cell>
          <cell r="H586">
            <v>3</v>
          </cell>
          <cell r="I586" t="str">
            <v>2021年</v>
          </cell>
          <cell r="J586" t="str">
            <v>住院医师-本院</v>
          </cell>
        </row>
        <row r="587">
          <cell r="C587" t="str">
            <v>729L19</v>
          </cell>
          <cell r="D587">
            <v>15089</v>
          </cell>
          <cell r="E587" t="str">
            <v>男</v>
          </cell>
          <cell r="F587" t="str">
            <v>皮肤科</v>
          </cell>
          <cell r="G587" t="str">
            <v>13676782238</v>
          </cell>
          <cell r="H587" t="str">
            <v>3</v>
          </cell>
          <cell r="I587" t="str">
            <v>2021年</v>
          </cell>
          <cell r="J587" t="str">
            <v>住院医师-外院</v>
          </cell>
        </row>
        <row r="588">
          <cell r="C588" t="str">
            <v>729L91</v>
          </cell>
          <cell r="D588">
            <v>15415</v>
          </cell>
          <cell r="E588" t="str">
            <v>女</v>
          </cell>
          <cell r="F588" t="str">
            <v>皮肤科</v>
          </cell>
          <cell r="G588" t="str">
            <v>15868757798</v>
          </cell>
          <cell r="H588">
            <v>3</v>
          </cell>
          <cell r="I588" t="str">
            <v>2022年</v>
          </cell>
          <cell r="J588" t="str">
            <v>住院医师-外院</v>
          </cell>
        </row>
        <row r="589">
          <cell r="C589" t="str">
            <v>730L37</v>
          </cell>
          <cell r="D589">
            <v>15460</v>
          </cell>
          <cell r="E589" t="str">
            <v>男</v>
          </cell>
          <cell r="F589" t="str">
            <v>皮肤科</v>
          </cell>
          <cell r="G589" t="str">
            <v>19550221750</v>
          </cell>
          <cell r="H589">
            <v>3</v>
          </cell>
          <cell r="I589" t="str">
            <v>2022年</v>
          </cell>
          <cell r="J589" t="str">
            <v>住院医师-外院</v>
          </cell>
        </row>
        <row r="590">
          <cell r="C590" t="str">
            <v>730L09</v>
          </cell>
          <cell r="D590">
            <v>15432</v>
          </cell>
          <cell r="E590" t="str">
            <v>女</v>
          </cell>
          <cell r="F590" t="str">
            <v>皮肤科</v>
          </cell>
          <cell r="G590" t="str">
            <v>17857332923</v>
          </cell>
          <cell r="H590">
            <v>3</v>
          </cell>
          <cell r="I590" t="str">
            <v>2022年</v>
          </cell>
          <cell r="J590" t="str">
            <v>住院医师-外院</v>
          </cell>
        </row>
        <row r="591">
          <cell r="C591" t="str">
            <v>7AM412</v>
          </cell>
          <cell r="D591">
            <v>-14654</v>
          </cell>
          <cell r="E591" t="str">
            <v>女</v>
          </cell>
          <cell r="F591" t="str">
            <v>皮肤科</v>
          </cell>
          <cell r="G591" t="str">
            <v>13795365567</v>
          </cell>
          <cell r="H591">
            <v>3</v>
          </cell>
          <cell r="I591" t="str">
            <v>2021年</v>
          </cell>
          <cell r="J591" t="str">
            <v>规培研究生</v>
          </cell>
        </row>
        <row r="592">
          <cell r="C592" t="str">
            <v>7AM191</v>
          </cell>
          <cell r="D592">
            <v>-14846</v>
          </cell>
          <cell r="E592" t="str">
            <v>女</v>
          </cell>
          <cell r="F592" t="str">
            <v>内科</v>
          </cell>
          <cell r="G592" t="str">
            <v>15967671484</v>
          </cell>
          <cell r="H592">
            <v>3</v>
          </cell>
          <cell r="I592" t="str">
            <v>2021年</v>
          </cell>
          <cell r="J592" t="str">
            <v>规培研究生</v>
          </cell>
        </row>
        <row r="593">
          <cell r="C593" t="str">
            <v>7AM232</v>
          </cell>
          <cell r="D593">
            <v>-14887</v>
          </cell>
          <cell r="E593" t="str">
            <v>女</v>
          </cell>
          <cell r="F593" t="str">
            <v>皮肤科</v>
          </cell>
          <cell r="G593" t="str">
            <v>18815137981</v>
          </cell>
          <cell r="H593">
            <v>3</v>
          </cell>
          <cell r="I593" t="str">
            <v>2021年</v>
          </cell>
          <cell r="J593" t="str">
            <v>规培研究生</v>
          </cell>
        </row>
        <row r="594">
          <cell r="C594" t="str">
            <v>7AM233</v>
          </cell>
          <cell r="D594">
            <v>-14888</v>
          </cell>
          <cell r="E594" t="str">
            <v>女</v>
          </cell>
          <cell r="F594" t="str">
            <v>皮肤科</v>
          </cell>
          <cell r="G594" t="str">
            <v>15057731728</v>
          </cell>
          <cell r="H594">
            <v>3</v>
          </cell>
          <cell r="I594" t="str">
            <v>2021年</v>
          </cell>
          <cell r="J594" t="str">
            <v>规培研究生</v>
          </cell>
        </row>
        <row r="595">
          <cell r="C595" t="str">
            <v>7AM234</v>
          </cell>
          <cell r="D595">
            <v>-14889</v>
          </cell>
          <cell r="E595" t="str">
            <v>女</v>
          </cell>
          <cell r="F595" t="str">
            <v>皮肤科</v>
          </cell>
          <cell r="G595">
            <v>19518138354</v>
          </cell>
          <cell r="H595">
            <v>3</v>
          </cell>
          <cell r="I595" t="str">
            <v>2021年</v>
          </cell>
          <cell r="J595" t="str">
            <v>规培研究生</v>
          </cell>
        </row>
        <row r="596">
          <cell r="C596" t="str">
            <v>7AO033</v>
          </cell>
          <cell r="D596">
            <v>-17224</v>
          </cell>
          <cell r="E596" t="str">
            <v>男</v>
          </cell>
          <cell r="F596" t="str">
            <v>皮肤科</v>
          </cell>
          <cell r="G596">
            <v>17357780181</v>
          </cell>
          <cell r="H596">
            <v>3</v>
          </cell>
          <cell r="I596" t="str">
            <v>2022年</v>
          </cell>
          <cell r="J596" t="str">
            <v>规培研究生</v>
          </cell>
        </row>
        <row r="597">
          <cell r="C597" t="str">
            <v>7AO278</v>
          </cell>
          <cell r="D597">
            <v>-17468</v>
          </cell>
          <cell r="E597" t="str">
            <v>女</v>
          </cell>
          <cell r="F597" t="str">
            <v>皮肤科</v>
          </cell>
          <cell r="G597">
            <v>13588334528</v>
          </cell>
          <cell r="H597">
            <v>3</v>
          </cell>
          <cell r="I597" t="str">
            <v>2022年</v>
          </cell>
          <cell r="J597" t="str">
            <v>规培研究生</v>
          </cell>
        </row>
        <row r="598">
          <cell r="C598" t="str">
            <v>7AO279</v>
          </cell>
          <cell r="D598">
            <v>-17469</v>
          </cell>
          <cell r="E598" t="str">
            <v>女</v>
          </cell>
          <cell r="F598" t="str">
            <v>皮肤科</v>
          </cell>
          <cell r="G598">
            <v>13601482193</v>
          </cell>
          <cell r="H598">
            <v>3</v>
          </cell>
          <cell r="I598" t="str">
            <v>2022年</v>
          </cell>
          <cell r="J598" t="str">
            <v>规培研究生</v>
          </cell>
        </row>
        <row r="599">
          <cell r="C599" t="str">
            <v>732L91</v>
          </cell>
          <cell r="D599">
            <v>15891</v>
          </cell>
          <cell r="E599" t="str">
            <v>女</v>
          </cell>
          <cell r="F599" t="str">
            <v>内科</v>
          </cell>
          <cell r="G599" t="str">
            <v>18357627802</v>
          </cell>
          <cell r="H599" t="str">
            <v>3</v>
          </cell>
          <cell r="I599" t="str">
            <v>2023年</v>
          </cell>
          <cell r="J599" t="str">
            <v>住院医师-外院</v>
          </cell>
        </row>
        <row r="600">
          <cell r="C600" t="str">
            <v>732L37</v>
          </cell>
          <cell r="D600">
            <v>15837</v>
          </cell>
          <cell r="E600" t="str">
            <v>女</v>
          </cell>
          <cell r="F600" t="str">
            <v>皮肤科</v>
          </cell>
          <cell r="G600" t="str">
            <v>18158779577</v>
          </cell>
          <cell r="H600" t="str">
            <v>3</v>
          </cell>
          <cell r="I600" t="str">
            <v>2023年</v>
          </cell>
          <cell r="J600" t="str">
            <v>住院医师-外院</v>
          </cell>
        </row>
        <row r="601">
          <cell r="C601" t="str">
            <v>733L41</v>
          </cell>
          <cell r="D601">
            <v>15943</v>
          </cell>
          <cell r="E601" t="str">
            <v>女</v>
          </cell>
          <cell r="F601" t="str">
            <v>皮肤科</v>
          </cell>
          <cell r="G601" t="str">
            <v>18223374390</v>
          </cell>
          <cell r="H601" t="str">
            <v>3</v>
          </cell>
          <cell r="I601" t="str">
            <v>2023年</v>
          </cell>
          <cell r="J601" t="str">
            <v>住院医师-社会人</v>
          </cell>
        </row>
        <row r="602">
          <cell r="C602" t="str">
            <v>733L03</v>
          </cell>
          <cell r="D602">
            <v>15905</v>
          </cell>
          <cell r="E602" t="str">
            <v>女</v>
          </cell>
          <cell r="F602" t="str">
            <v>皮肤科</v>
          </cell>
          <cell r="G602" t="str">
            <v>19817538263</v>
          </cell>
          <cell r="H602" t="str">
            <v>3</v>
          </cell>
          <cell r="I602" t="str">
            <v>2023年</v>
          </cell>
          <cell r="J602" t="str">
            <v>住院医师-外院</v>
          </cell>
        </row>
        <row r="603">
          <cell r="C603" t="str">
            <v>733L08</v>
          </cell>
          <cell r="D603">
            <v>15910</v>
          </cell>
          <cell r="E603" t="str">
            <v>女</v>
          </cell>
          <cell r="F603" t="str">
            <v>皮肤科</v>
          </cell>
          <cell r="G603" t="str">
            <v>13735825594</v>
          </cell>
          <cell r="H603" t="str">
            <v>3</v>
          </cell>
          <cell r="I603" t="str">
            <v>2023年</v>
          </cell>
          <cell r="J603" t="str">
            <v>住院医师-外院</v>
          </cell>
        </row>
        <row r="604">
          <cell r="C604" t="str">
            <v>727L81</v>
          </cell>
          <cell r="D604">
            <v>15049</v>
          </cell>
          <cell r="E604" t="str">
            <v>女</v>
          </cell>
          <cell r="F604" t="str">
            <v>内科</v>
          </cell>
          <cell r="G604" t="str">
            <v>15888276068</v>
          </cell>
          <cell r="H604">
            <v>3</v>
          </cell>
          <cell r="I604" t="str">
            <v>2021年</v>
          </cell>
          <cell r="J604" t="str">
            <v>住院医师-外院</v>
          </cell>
        </row>
        <row r="605">
          <cell r="C605">
            <v>121003</v>
          </cell>
          <cell r="D605">
            <v>14669</v>
          </cell>
          <cell r="E605" t="str">
            <v>男</v>
          </cell>
          <cell r="F605" t="str">
            <v>重症医学科</v>
          </cell>
          <cell r="G605">
            <v>13780118852</v>
          </cell>
          <cell r="H605">
            <v>3</v>
          </cell>
          <cell r="I605" t="str">
            <v>2021年</v>
          </cell>
          <cell r="J605" t="str">
            <v>住院医师-本院</v>
          </cell>
        </row>
        <row r="606">
          <cell r="C606" t="str">
            <v>730L72</v>
          </cell>
          <cell r="D606">
            <v>15495</v>
          </cell>
          <cell r="E606" t="str">
            <v>女</v>
          </cell>
          <cell r="F606" t="str">
            <v>内科</v>
          </cell>
          <cell r="G606" t="str">
            <v>13868524605</v>
          </cell>
          <cell r="H606">
            <v>3</v>
          </cell>
          <cell r="I606" t="str">
            <v>2022年</v>
          </cell>
          <cell r="J606" t="str">
            <v>住院医师-外院</v>
          </cell>
        </row>
        <row r="607">
          <cell r="C607" t="str">
            <v>730L60</v>
          </cell>
          <cell r="D607">
            <v>15483</v>
          </cell>
          <cell r="E607" t="str">
            <v>女</v>
          </cell>
          <cell r="F607" t="str">
            <v>内科</v>
          </cell>
          <cell r="G607" t="str">
            <v>13600651024</v>
          </cell>
          <cell r="H607">
            <v>3</v>
          </cell>
          <cell r="I607" t="str">
            <v>2022年</v>
          </cell>
          <cell r="J607" t="str">
            <v>住院医师-外院</v>
          </cell>
        </row>
        <row r="608">
          <cell r="C608" t="str">
            <v>7AM356</v>
          </cell>
          <cell r="D608">
            <v>-14598</v>
          </cell>
          <cell r="E608" t="str">
            <v>男</v>
          </cell>
          <cell r="F608" t="str">
            <v>内科</v>
          </cell>
          <cell r="G608" t="str">
            <v>15858880972</v>
          </cell>
          <cell r="H608">
            <v>3</v>
          </cell>
          <cell r="I608" t="str">
            <v>2021年</v>
          </cell>
          <cell r="J608" t="str">
            <v>规培研究生</v>
          </cell>
        </row>
        <row r="609">
          <cell r="C609" t="str">
            <v>7AM390</v>
          </cell>
          <cell r="D609">
            <v>-14632</v>
          </cell>
          <cell r="E609" t="str">
            <v>女</v>
          </cell>
          <cell r="F609" t="str">
            <v>内科</v>
          </cell>
          <cell r="G609" t="str">
            <v>15858839370</v>
          </cell>
          <cell r="H609">
            <v>3</v>
          </cell>
          <cell r="I609" t="str">
            <v>2021年</v>
          </cell>
          <cell r="J609" t="str">
            <v>规培研究生</v>
          </cell>
        </row>
        <row r="610">
          <cell r="C610" t="str">
            <v>7AM395</v>
          </cell>
          <cell r="D610">
            <v>-14637</v>
          </cell>
          <cell r="E610" t="str">
            <v>女</v>
          </cell>
          <cell r="F610" t="str">
            <v>内科</v>
          </cell>
          <cell r="G610" t="str">
            <v>15858839365</v>
          </cell>
          <cell r="H610">
            <v>3</v>
          </cell>
          <cell r="I610" t="str">
            <v>2021年</v>
          </cell>
          <cell r="J610" t="str">
            <v>规培研究生</v>
          </cell>
        </row>
        <row r="611">
          <cell r="C611" t="str">
            <v>7AM157</v>
          </cell>
          <cell r="D611">
            <v>-14812</v>
          </cell>
          <cell r="E611" t="str">
            <v>男</v>
          </cell>
          <cell r="F611" t="str">
            <v>内科</v>
          </cell>
          <cell r="G611" t="str">
            <v>18267813227</v>
          </cell>
          <cell r="H611">
            <v>3</v>
          </cell>
          <cell r="I611" t="str">
            <v>2021年</v>
          </cell>
          <cell r="J611" t="str">
            <v>规培研究生</v>
          </cell>
        </row>
        <row r="612">
          <cell r="C612" t="str">
            <v>7AM181</v>
          </cell>
          <cell r="D612">
            <v>-14836</v>
          </cell>
          <cell r="E612" t="str">
            <v>男</v>
          </cell>
          <cell r="F612" t="str">
            <v>内科</v>
          </cell>
          <cell r="G612" t="str">
            <v>18358381855</v>
          </cell>
          <cell r="H612">
            <v>3</v>
          </cell>
          <cell r="I612" t="str">
            <v>2021年</v>
          </cell>
          <cell r="J612" t="str">
            <v>规培研究生</v>
          </cell>
        </row>
        <row r="613">
          <cell r="C613" t="str">
            <v>7AM185</v>
          </cell>
          <cell r="D613">
            <v>-14840</v>
          </cell>
          <cell r="E613" t="str">
            <v>男</v>
          </cell>
          <cell r="F613" t="str">
            <v>内科</v>
          </cell>
          <cell r="G613" t="str">
            <v>13486912085</v>
          </cell>
          <cell r="H613">
            <v>3</v>
          </cell>
          <cell r="I613" t="str">
            <v>2021年</v>
          </cell>
          <cell r="J613" t="str">
            <v>规培研究生</v>
          </cell>
        </row>
        <row r="614">
          <cell r="C614" t="str">
            <v>7AM192</v>
          </cell>
          <cell r="D614">
            <v>-14847</v>
          </cell>
          <cell r="E614" t="str">
            <v>女</v>
          </cell>
          <cell r="F614" t="str">
            <v>内科</v>
          </cell>
          <cell r="G614" t="str">
            <v>15858808983</v>
          </cell>
          <cell r="H614">
            <v>3</v>
          </cell>
          <cell r="I614" t="str">
            <v>2021年</v>
          </cell>
          <cell r="J614" t="str">
            <v>规培研究生</v>
          </cell>
        </row>
        <row r="615">
          <cell r="C615" t="str">
            <v>7AM206</v>
          </cell>
          <cell r="D615">
            <v>-14861</v>
          </cell>
          <cell r="E615" t="str">
            <v>男</v>
          </cell>
          <cell r="F615" t="str">
            <v>内科</v>
          </cell>
          <cell r="G615" t="str">
            <v>15888275298</v>
          </cell>
          <cell r="H615">
            <v>3</v>
          </cell>
          <cell r="I615" t="str">
            <v>2021年</v>
          </cell>
          <cell r="J615" t="str">
            <v>规培研究生</v>
          </cell>
        </row>
        <row r="616">
          <cell r="C616" t="str">
            <v>7AM331</v>
          </cell>
          <cell r="D616">
            <v>-14986</v>
          </cell>
          <cell r="E616" t="str">
            <v>男</v>
          </cell>
          <cell r="F616" t="str">
            <v>放射肿瘤科</v>
          </cell>
          <cell r="G616" t="str">
            <v>13665829396</v>
          </cell>
          <cell r="H616">
            <v>3</v>
          </cell>
          <cell r="I616" t="str">
            <v>2021年</v>
          </cell>
          <cell r="J616" t="str">
            <v>规培研究生</v>
          </cell>
        </row>
        <row r="617">
          <cell r="C617" t="str">
            <v>7AO289</v>
          </cell>
          <cell r="D617">
            <v>-17479</v>
          </cell>
          <cell r="E617" t="str">
            <v>女</v>
          </cell>
          <cell r="F617" t="str">
            <v>康复医学科</v>
          </cell>
          <cell r="G617">
            <v>13049190908</v>
          </cell>
          <cell r="H617">
            <v>3</v>
          </cell>
          <cell r="I617" t="str">
            <v>2022年</v>
          </cell>
          <cell r="J617" t="str">
            <v>规培研究生</v>
          </cell>
        </row>
        <row r="618">
          <cell r="C618" t="str">
            <v>7AO294</v>
          </cell>
          <cell r="D618">
            <v>-17484</v>
          </cell>
          <cell r="E618" t="str">
            <v>女</v>
          </cell>
          <cell r="F618" t="str">
            <v>康复医学科</v>
          </cell>
          <cell r="G618">
            <v>15397355773</v>
          </cell>
          <cell r="H618">
            <v>3</v>
          </cell>
          <cell r="I618" t="str">
            <v>2022年</v>
          </cell>
          <cell r="J618" t="str">
            <v>规培研究生</v>
          </cell>
        </row>
        <row r="619">
          <cell r="C619" t="str">
            <v>7AO023</v>
          </cell>
          <cell r="D619">
            <v>-17214</v>
          </cell>
          <cell r="E619" t="str">
            <v>男</v>
          </cell>
          <cell r="F619" t="str">
            <v>内科</v>
          </cell>
          <cell r="G619">
            <v>17346848806</v>
          </cell>
          <cell r="H619">
            <v>3</v>
          </cell>
          <cell r="I619" t="str">
            <v>2022年</v>
          </cell>
          <cell r="J619" t="str">
            <v>规培研究生</v>
          </cell>
        </row>
        <row r="620">
          <cell r="C620" t="str">
            <v>7AO025</v>
          </cell>
          <cell r="D620">
            <v>-17216</v>
          </cell>
          <cell r="E620" t="str">
            <v>男</v>
          </cell>
          <cell r="F620" t="str">
            <v>内科</v>
          </cell>
          <cell r="G620">
            <v>15264835536</v>
          </cell>
          <cell r="H620">
            <v>3</v>
          </cell>
          <cell r="I620" t="str">
            <v>2022年</v>
          </cell>
          <cell r="J620" t="str">
            <v>规培研究生</v>
          </cell>
        </row>
        <row r="621">
          <cell r="C621" t="str">
            <v>7AO026</v>
          </cell>
          <cell r="D621">
            <v>-17217</v>
          </cell>
          <cell r="E621" t="str">
            <v>女</v>
          </cell>
          <cell r="F621" t="str">
            <v>内科</v>
          </cell>
          <cell r="G621">
            <v>13587618358</v>
          </cell>
          <cell r="H621">
            <v>3</v>
          </cell>
          <cell r="I621" t="str">
            <v>2022年</v>
          </cell>
          <cell r="J621" t="str">
            <v>规培研究生</v>
          </cell>
        </row>
        <row r="622">
          <cell r="C622" t="str">
            <v>7AO215</v>
          </cell>
          <cell r="D622">
            <v>-17405</v>
          </cell>
          <cell r="E622" t="str">
            <v>男</v>
          </cell>
          <cell r="F622" t="str">
            <v>内科</v>
          </cell>
          <cell r="G622">
            <v>18867793071</v>
          </cell>
          <cell r="H622">
            <v>3</v>
          </cell>
          <cell r="I622" t="str">
            <v>2022年</v>
          </cell>
          <cell r="J622" t="str">
            <v>规培研究生</v>
          </cell>
        </row>
        <row r="623">
          <cell r="C623" t="str">
            <v>7AO216</v>
          </cell>
          <cell r="D623">
            <v>-17406</v>
          </cell>
          <cell r="E623" t="str">
            <v>女</v>
          </cell>
          <cell r="F623" t="str">
            <v>内科</v>
          </cell>
          <cell r="G623">
            <v>15158716599</v>
          </cell>
          <cell r="H623">
            <v>3</v>
          </cell>
          <cell r="I623" t="str">
            <v>2022年</v>
          </cell>
          <cell r="J623" t="str">
            <v>规培研究生</v>
          </cell>
        </row>
        <row r="624">
          <cell r="C624" t="str">
            <v>7AO217</v>
          </cell>
          <cell r="D624">
            <v>-17407</v>
          </cell>
          <cell r="E624" t="str">
            <v>女</v>
          </cell>
          <cell r="F624" t="str">
            <v>内科</v>
          </cell>
          <cell r="G624">
            <v>13968833871</v>
          </cell>
          <cell r="H624">
            <v>3</v>
          </cell>
          <cell r="I624" t="str">
            <v>2022年</v>
          </cell>
          <cell r="J624" t="str">
            <v>规培研究生</v>
          </cell>
        </row>
        <row r="625">
          <cell r="C625" t="str">
            <v>7AO230</v>
          </cell>
          <cell r="D625">
            <v>-17420</v>
          </cell>
          <cell r="E625" t="str">
            <v>女</v>
          </cell>
          <cell r="F625" t="str">
            <v>内科</v>
          </cell>
          <cell r="G625">
            <v>15157220482</v>
          </cell>
          <cell r="H625">
            <v>3</v>
          </cell>
          <cell r="I625" t="str">
            <v>2022年</v>
          </cell>
          <cell r="J625" t="str">
            <v>规培研究生</v>
          </cell>
        </row>
        <row r="626">
          <cell r="C626" t="str">
            <v>7AO235</v>
          </cell>
          <cell r="D626">
            <v>-17425</v>
          </cell>
          <cell r="E626" t="str">
            <v>男</v>
          </cell>
          <cell r="F626" t="str">
            <v>内科</v>
          </cell>
          <cell r="G626">
            <v>15968780550</v>
          </cell>
          <cell r="H626">
            <v>3</v>
          </cell>
          <cell r="I626" t="str">
            <v>2022年</v>
          </cell>
          <cell r="J626" t="str">
            <v>规培研究生</v>
          </cell>
        </row>
        <row r="627">
          <cell r="C627" t="str">
            <v>7AO257</v>
          </cell>
          <cell r="D627">
            <v>-17447</v>
          </cell>
          <cell r="E627" t="str">
            <v>女</v>
          </cell>
          <cell r="F627" t="str">
            <v>内科</v>
          </cell>
          <cell r="G627">
            <v>15968775668</v>
          </cell>
          <cell r="H627">
            <v>3</v>
          </cell>
          <cell r="I627" t="str">
            <v>2022年</v>
          </cell>
          <cell r="J627" t="str">
            <v>规培研究生</v>
          </cell>
        </row>
        <row r="628">
          <cell r="C628" t="str">
            <v>7AO258</v>
          </cell>
          <cell r="D628">
            <v>-17448</v>
          </cell>
          <cell r="E628" t="str">
            <v>男</v>
          </cell>
          <cell r="F628" t="str">
            <v>内科</v>
          </cell>
          <cell r="G628">
            <v>15825628291</v>
          </cell>
          <cell r="H628">
            <v>3</v>
          </cell>
          <cell r="I628" t="str">
            <v>2022年</v>
          </cell>
          <cell r="J628" t="str">
            <v>规培研究生</v>
          </cell>
        </row>
        <row r="629">
          <cell r="C629" t="str">
            <v>7AO262</v>
          </cell>
          <cell r="D629">
            <v>-17452</v>
          </cell>
          <cell r="E629" t="str">
            <v>男</v>
          </cell>
          <cell r="F629" t="str">
            <v>内科</v>
          </cell>
          <cell r="G629">
            <v>15168756056</v>
          </cell>
          <cell r="H629">
            <v>3</v>
          </cell>
          <cell r="I629" t="str">
            <v>2022年</v>
          </cell>
          <cell r="J629" t="str">
            <v>规培研究生</v>
          </cell>
        </row>
        <row r="630">
          <cell r="C630" t="str">
            <v>7AO286</v>
          </cell>
          <cell r="D630">
            <v>-17476</v>
          </cell>
          <cell r="E630" t="str">
            <v>男</v>
          </cell>
          <cell r="F630" t="str">
            <v>重症医学科</v>
          </cell>
          <cell r="G630">
            <v>15159689149</v>
          </cell>
          <cell r="H630">
            <v>3</v>
          </cell>
          <cell r="I630" t="str">
            <v>2022年</v>
          </cell>
          <cell r="J630" t="str">
            <v>规培研究生</v>
          </cell>
        </row>
        <row r="631">
          <cell r="C631">
            <v>123003</v>
          </cell>
          <cell r="D631">
            <v>14011</v>
          </cell>
          <cell r="E631" t="str">
            <v>女</v>
          </cell>
          <cell r="F631" t="str">
            <v>急诊科</v>
          </cell>
          <cell r="G631">
            <v>13736970487</v>
          </cell>
          <cell r="H631">
            <v>3</v>
          </cell>
          <cell r="I631" t="str">
            <v>2023年</v>
          </cell>
          <cell r="J631" t="str">
            <v>住院医师-本院</v>
          </cell>
        </row>
        <row r="632">
          <cell r="C632">
            <v>123009</v>
          </cell>
          <cell r="D632">
            <v>15639</v>
          </cell>
          <cell r="E632" t="str">
            <v>女</v>
          </cell>
          <cell r="F632" t="str">
            <v>内科</v>
          </cell>
          <cell r="G632">
            <v>17857541013</v>
          </cell>
          <cell r="H632">
            <v>3</v>
          </cell>
          <cell r="I632" t="str">
            <v>2023年</v>
          </cell>
          <cell r="J632" t="str">
            <v>住院医师-本院</v>
          </cell>
        </row>
        <row r="633">
          <cell r="C633">
            <v>623015</v>
          </cell>
          <cell r="D633">
            <v>15748</v>
          </cell>
          <cell r="E633" t="str">
            <v>男</v>
          </cell>
          <cell r="F633" t="str">
            <v>内科</v>
          </cell>
          <cell r="G633">
            <v>15961563175</v>
          </cell>
          <cell r="H633" t="str">
            <v>1？</v>
          </cell>
          <cell r="I633" t="str">
            <v>2023年</v>
          </cell>
          <cell r="J633" t="str">
            <v>住院医师-本院</v>
          </cell>
        </row>
        <row r="634">
          <cell r="C634">
            <v>123002</v>
          </cell>
          <cell r="D634">
            <v>15633</v>
          </cell>
          <cell r="E634" t="str">
            <v>女</v>
          </cell>
          <cell r="F634" t="str">
            <v>重症医学科</v>
          </cell>
          <cell r="G634">
            <v>13736782401</v>
          </cell>
          <cell r="H634">
            <v>3</v>
          </cell>
          <cell r="I634" t="str">
            <v>2023年</v>
          </cell>
          <cell r="J634" t="str">
            <v>住院医师-本院</v>
          </cell>
        </row>
        <row r="635">
          <cell r="C635" t="str">
            <v>732L33</v>
          </cell>
          <cell r="D635">
            <v>15833</v>
          </cell>
          <cell r="E635" t="str">
            <v>男</v>
          </cell>
          <cell r="F635" t="str">
            <v>急诊科</v>
          </cell>
          <cell r="G635" t="str">
            <v>13858799582</v>
          </cell>
          <cell r="H635" t="str">
            <v>3</v>
          </cell>
          <cell r="I635" t="str">
            <v>2023年</v>
          </cell>
          <cell r="J635" t="str">
            <v>住院医师-外院</v>
          </cell>
        </row>
        <row r="636">
          <cell r="C636" t="str">
            <v>732L29</v>
          </cell>
          <cell r="D636">
            <v>15829</v>
          </cell>
          <cell r="E636" t="str">
            <v>女</v>
          </cell>
          <cell r="F636" t="str">
            <v>精神科</v>
          </cell>
          <cell r="G636" t="str">
            <v>15267751012</v>
          </cell>
          <cell r="H636" t="str">
            <v>3</v>
          </cell>
          <cell r="I636" t="str">
            <v>2023年</v>
          </cell>
          <cell r="J636" t="str">
            <v>住院医师-外院</v>
          </cell>
        </row>
        <row r="637">
          <cell r="C637" t="str">
            <v>732L62</v>
          </cell>
          <cell r="D637">
            <v>15862</v>
          </cell>
          <cell r="E637" t="str">
            <v>女</v>
          </cell>
          <cell r="F637" t="str">
            <v>精神科</v>
          </cell>
          <cell r="G637" t="str">
            <v>15057771318</v>
          </cell>
          <cell r="H637" t="str">
            <v>3</v>
          </cell>
          <cell r="I637" t="str">
            <v>2023年</v>
          </cell>
          <cell r="J637" t="str">
            <v>住院医师-外院</v>
          </cell>
        </row>
        <row r="638">
          <cell r="C638" t="str">
            <v>733L46</v>
          </cell>
          <cell r="D638">
            <v>100100</v>
          </cell>
          <cell r="E638" t="str">
            <v>女</v>
          </cell>
          <cell r="F638" t="str">
            <v>精神科</v>
          </cell>
          <cell r="G638" t="str">
            <v>15525067580</v>
          </cell>
          <cell r="H638" t="str">
            <v>3</v>
          </cell>
          <cell r="I638" t="str">
            <v>2023年</v>
          </cell>
          <cell r="J638" t="str">
            <v>住院医师-外院</v>
          </cell>
        </row>
        <row r="639">
          <cell r="C639" t="str">
            <v>732L28</v>
          </cell>
          <cell r="D639">
            <v>15828</v>
          </cell>
          <cell r="E639" t="str">
            <v>女</v>
          </cell>
          <cell r="F639" t="str">
            <v>全科医学科</v>
          </cell>
          <cell r="G639" t="str">
            <v>18357739506</v>
          </cell>
          <cell r="H639" t="str">
            <v>3</v>
          </cell>
          <cell r="I639" t="str">
            <v>2023年</v>
          </cell>
          <cell r="J639" t="str">
            <v>住院医师-外院</v>
          </cell>
        </row>
        <row r="640">
          <cell r="C640" t="str">
            <v>732L38</v>
          </cell>
          <cell r="D640">
            <v>15838</v>
          </cell>
          <cell r="E640" t="str">
            <v>男</v>
          </cell>
          <cell r="F640" t="str">
            <v>全科医学科</v>
          </cell>
          <cell r="G640" t="str">
            <v>15167889336</v>
          </cell>
          <cell r="H640" t="str">
            <v>3</v>
          </cell>
          <cell r="I640" t="str">
            <v>2023年</v>
          </cell>
          <cell r="J640" t="str">
            <v>住院医师-外院</v>
          </cell>
        </row>
        <row r="641">
          <cell r="C641" t="str">
            <v>732L61</v>
          </cell>
          <cell r="D641">
            <v>15861</v>
          </cell>
          <cell r="E641" t="str">
            <v>女</v>
          </cell>
          <cell r="F641" t="str">
            <v>全科医学科</v>
          </cell>
          <cell r="G641" t="str">
            <v>15958741014</v>
          </cell>
          <cell r="H641" t="str">
            <v>3</v>
          </cell>
          <cell r="I641" t="str">
            <v>2023年</v>
          </cell>
          <cell r="J641" t="str">
            <v>住院医师-外院</v>
          </cell>
        </row>
        <row r="642">
          <cell r="C642" t="str">
            <v>732L68</v>
          </cell>
          <cell r="D642">
            <v>15868</v>
          </cell>
          <cell r="E642" t="str">
            <v>女</v>
          </cell>
          <cell r="F642" t="str">
            <v>全科医学科</v>
          </cell>
          <cell r="G642" t="str">
            <v>17815773971</v>
          </cell>
          <cell r="H642" t="str">
            <v>3</v>
          </cell>
          <cell r="I642" t="str">
            <v>2023年</v>
          </cell>
          <cell r="J642" t="str">
            <v>住院医师-外院</v>
          </cell>
        </row>
        <row r="643">
          <cell r="C643" t="str">
            <v>733L40</v>
          </cell>
          <cell r="D643">
            <v>15942</v>
          </cell>
          <cell r="E643" t="str">
            <v>女</v>
          </cell>
          <cell r="F643" t="str">
            <v>全科医学科</v>
          </cell>
          <cell r="G643" t="str">
            <v>17757776867</v>
          </cell>
          <cell r="H643" t="str">
            <v>3</v>
          </cell>
          <cell r="I643" t="str">
            <v>2023年</v>
          </cell>
          <cell r="J643" t="str">
            <v>住院医师-社会人</v>
          </cell>
        </row>
        <row r="644">
          <cell r="C644" t="str">
            <v>732L85</v>
          </cell>
          <cell r="D644">
            <v>15885</v>
          </cell>
          <cell r="E644" t="str">
            <v>女</v>
          </cell>
          <cell r="F644" t="str">
            <v>全科医学科</v>
          </cell>
          <cell r="G644" t="str">
            <v>15158425793</v>
          </cell>
          <cell r="H644" t="str">
            <v>3</v>
          </cell>
          <cell r="I644" t="str">
            <v>2023年</v>
          </cell>
          <cell r="J644" t="str">
            <v>住院医师-外院</v>
          </cell>
        </row>
        <row r="645">
          <cell r="C645" t="str">
            <v>732L88</v>
          </cell>
          <cell r="D645">
            <v>15888</v>
          </cell>
          <cell r="E645" t="str">
            <v>女</v>
          </cell>
          <cell r="F645" t="str">
            <v>全科医学科</v>
          </cell>
          <cell r="G645" t="str">
            <v>19858197216</v>
          </cell>
          <cell r="H645" t="str">
            <v>3</v>
          </cell>
          <cell r="I645" t="str">
            <v>2023年</v>
          </cell>
          <cell r="J645" t="str">
            <v>住院医师-外院</v>
          </cell>
        </row>
        <row r="646">
          <cell r="C646" t="str">
            <v>732L90</v>
          </cell>
          <cell r="D646">
            <v>15890</v>
          </cell>
          <cell r="E646" t="str">
            <v>女</v>
          </cell>
          <cell r="F646" t="str">
            <v>全科医学科</v>
          </cell>
          <cell r="G646" t="str">
            <v>13868330952</v>
          </cell>
          <cell r="H646" t="str">
            <v>3</v>
          </cell>
          <cell r="I646" t="str">
            <v>2023年</v>
          </cell>
          <cell r="J646" t="str">
            <v>住院医师-外院</v>
          </cell>
        </row>
        <row r="647">
          <cell r="C647" t="str">
            <v>730L76</v>
          </cell>
          <cell r="D647">
            <v>15499</v>
          </cell>
          <cell r="E647" t="str">
            <v>女</v>
          </cell>
          <cell r="F647" t="str">
            <v>眼科</v>
          </cell>
          <cell r="G647" t="str">
            <v>15088910474</v>
          </cell>
          <cell r="H647">
            <v>3</v>
          </cell>
          <cell r="I647" t="str">
            <v>2022年</v>
          </cell>
          <cell r="J647" t="str">
            <v>住院医师-社会人</v>
          </cell>
        </row>
        <row r="648">
          <cell r="C648" t="str">
            <v>7AM296</v>
          </cell>
          <cell r="D648">
            <v>-14951</v>
          </cell>
          <cell r="E648" t="str">
            <v>女</v>
          </cell>
          <cell r="F648" t="str">
            <v>眼科</v>
          </cell>
          <cell r="G648" t="str">
            <v>18357373022</v>
          </cell>
          <cell r="H648">
            <v>3</v>
          </cell>
          <cell r="I648" t="str">
            <v>2021年</v>
          </cell>
          <cell r="J648" t="str">
            <v>规培研究生</v>
          </cell>
        </row>
        <row r="649">
          <cell r="C649" t="str">
            <v>7AO346</v>
          </cell>
          <cell r="D649">
            <v>-17535</v>
          </cell>
          <cell r="E649" t="str">
            <v>女</v>
          </cell>
          <cell r="F649" t="str">
            <v>眼科</v>
          </cell>
          <cell r="G649">
            <v>17305112402</v>
          </cell>
          <cell r="H649">
            <v>3</v>
          </cell>
          <cell r="I649" t="str">
            <v>2022年</v>
          </cell>
          <cell r="J649" t="str">
            <v>规培研究生</v>
          </cell>
        </row>
        <row r="650">
          <cell r="C650">
            <v>623035</v>
          </cell>
          <cell r="D650">
            <v>15767</v>
          </cell>
          <cell r="E650" t="str">
            <v>女</v>
          </cell>
          <cell r="F650" t="str">
            <v>眼科</v>
          </cell>
          <cell r="G650">
            <v>18858735590</v>
          </cell>
          <cell r="H650" t="str">
            <v>1？</v>
          </cell>
          <cell r="I650" t="str">
            <v>2023年</v>
          </cell>
          <cell r="J650" t="str">
            <v>住院医师-本院</v>
          </cell>
        </row>
        <row r="651">
          <cell r="C651" t="str">
            <v>732L63</v>
          </cell>
          <cell r="D651">
            <v>15863</v>
          </cell>
          <cell r="E651" t="str">
            <v>女</v>
          </cell>
          <cell r="F651" t="str">
            <v>眼科</v>
          </cell>
          <cell r="G651" t="str">
            <v>18367786165</v>
          </cell>
          <cell r="H651" t="str">
            <v>3</v>
          </cell>
          <cell r="I651" t="str">
            <v>2023年</v>
          </cell>
          <cell r="J651" t="str">
            <v>住院医师-外院</v>
          </cell>
        </row>
        <row r="652">
          <cell r="C652" t="str">
            <v>733L29</v>
          </cell>
          <cell r="D652">
            <v>15931</v>
          </cell>
          <cell r="E652" t="str">
            <v>女</v>
          </cell>
          <cell r="F652" t="str">
            <v>眼科</v>
          </cell>
          <cell r="G652" t="str">
            <v>17857043120</v>
          </cell>
          <cell r="H652" t="str">
            <v>3</v>
          </cell>
          <cell r="I652" t="str">
            <v>2023年</v>
          </cell>
          <cell r="J652" t="str">
            <v>住院医师-外院</v>
          </cell>
        </row>
        <row r="653">
          <cell r="C653">
            <v>621010</v>
          </cell>
          <cell r="D653">
            <v>14955</v>
          </cell>
          <cell r="E653" t="str">
            <v>男</v>
          </cell>
          <cell r="F653" t="str">
            <v>内科</v>
          </cell>
          <cell r="G653">
            <v>13506662567</v>
          </cell>
          <cell r="H653">
            <v>3</v>
          </cell>
          <cell r="I653" t="str">
            <v>2021年</v>
          </cell>
          <cell r="J653" t="str">
            <v>住院医师-本院</v>
          </cell>
        </row>
        <row r="654">
          <cell r="C654" t="str">
            <v>727L86</v>
          </cell>
          <cell r="D654">
            <v>15054</v>
          </cell>
          <cell r="E654" t="str">
            <v>男</v>
          </cell>
          <cell r="F654" t="str">
            <v>内科</v>
          </cell>
          <cell r="G654" t="str">
            <v>13757872323</v>
          </cell>
          <cell r="H654">
            <v>3</v>
          </cell>
          <cell r="I654" t="str">
            <v>2021年</v>
          </cell>
          <cell r="J654" t="str">
            <v>住院医师-外院</v>
          </cell>
        </row>
        <row r="655">
          <cell r="C655">
            <v>122008</v>
          </cell>
          <cell r="D655">
            <v>15312</v>
          </cell>
          <cell r="E655" t="str">
            <v>女</v>
          </cell>
          <cell r="F655" t="str">
            <v>麻醉科</v>
          </cell>
          <cell r="G655" t="str">
            <v>15867751001</v>
          </cell>
          <cell r="H655">
            <v>3</v>
          </cell>
          <cell r="I655" t="str">
            <v>2022年</v>
          </cell>
          <cell r="J655" t="str">
            <v>住院医师-本院</v>
          </cell>
        </row>
        <row r="656">
          <cell r="C656">
            <v>122007</v>
          </cell>
          <cell r="D656">
            <v>15311</v>
          </cell>
          <cell r="E656" t="str">
            <v>男</v>
          </cell>
          <cell r="F656" t="str">
            <v>麻醉科</v>
          </cell>
          <cell r="G656" t="str">
            <v>15057538938</v>
          </cell>
          <cell r="H656">
            <v>3</v>
          </cell>
          <cell r="I656" t="str">
            <v>2022年</v>
          </cell>
          <cell r="J656" t="str">
            <v>住院医师-本院</v>
          </cell>
        </row>
        <row r="657">
          <cell r="C657" t="str">
            <v>730L51</v>
          </cell>
          <cell r="D657">
            <v>15474</v>
          </cell>
          <cell r="E657" t="str">
            <v>女</v>
          </cell>
          <cell r="F657" t="str">
            <v>内科</v>
          </cell>
          <cell r="G657" t="str">
            <v>15067890663</v>
          </cell>
          <cell r="H657">
            <v>3</v>
          </cell>
          <cell r="I657" t="str">
            <v>2022年</v>
          </cell>
          <cell r="J657" t="str">
            <v>住院医师-外院</v>
          </cell>
        </row>
        <row r="658">
          <cell r="C658">
            <v>622026</v>
          </cell>
          <cell r="D658">
            <v>15279</v>
          </cell>
          <cell r="E658" t="str">
            <v>女</v>
          </cell>
          <cell r="F658" t="str">
            <v>内科</v>
          </cell>
          <cell r="G658" t="str">
            <v>18317175312</v>
          </cell>
          <cell r="H658">
            <v>3</v>
          </cell>
          <cell r="I658" t="str">
            <v>2022年</v>
          </cell>
          <cell r="J658" t="str">
            <v>住院医师-本院</v>
          </cell>
        </row>
        <row r="659">
          <cell r="C659" t="str">
            <v>7AM357</v>
          </cell>
          <cell r="D659">
            <v>-14599</v>
          </cell>
          <cell r="E659" t="str">
            <v>男</v>
          </cell>
          <cell r="F659" t="str">
            <v>内科</v>
          </cell>
          <cell r="G659" t="str">
            <v>18042334213</v>
          </cell>
          <cell r="H659">
            <v>3</v>
          </cell>
          <cell r="I659" t="str">
            <v>2021年</v>
          </cell>
          <cell r="J659" t="str">
            <v>规培研究生</v>
          </cell>
        </row>
        <row r="660">
          <cell r="C660" t="str">
            <v>7AM370</v>
          </cell>
          <cell r="D660">
            <v>-14612</v>
          </cell>
          <cell r="E660" t="str">
            <v>男</v>
          </cell>
          <cell r="F660" t="str">
            <v>内科</v>
          </cell>
          <cell r="G660" t="str">
            <v>15906495332</v>
          </cell>
          <cell r="H660">
            <v>3</v>
          </cell>
          <cell r="I660" t="str">
            <v>2021年</v>
          </cell>
          <cell r="J660" t="str">
            <v>规培研究生</v>
          </cell>
        </row>
        <row r="661">
          <cell r="C661" t="str">
            <v>7AM170</v>
          </cell>
          <cell r="D661">
            <v>-14825</v>
          </cell>
          <cell r="E661" t="str">
            <v>女</v>
          </cell>
          <cell r="F661" t="str">
            <v>内科</v>
          </cell>
          <cell r="G661" t="str">
            <v>15968702772</v>
          </cell>
          <cell r="H661">
            <v>3</v>
          </cell>
          <cell r="I661" t="str">
            <v>2021年</v>
          </cell>
          <cell r="J661" t="str">
            <v>规培研究生</v>
          </cell>
        </row>
        <row r="662">
          <cell r="C662" t="str">
            <v>7AM174</v>
          </cell>
          <cell r="D662">
            <v>-14829</v>
          </cell>
          <cell r="E662" t="str">
            <v>女</v>
          </cell>
          <cell r="F662" t="str">
            <v>内科</v>
          </cell>
          <cell r="G662" t="str">
            <v>13695836928</v>
          </cell>
          <cell r="H662">
            <v>3</v>
          </cell>
          <cell r="I662" t="str">
            <v>2021年</v>
          </cell>
          <cell r="J662" t="str">
            <v>规培研究生</v>
          </cell>
        </row>
        <row r="663">
          <cell r="C663" t="str">
            <v>7AM205</v>
          </cell>
          <cell r="D663">
            <v>-14860</v>
          </cell>
          <cell r="E663" t="str">
            <v>女</v>
          </cell>
          <cell r="F663" t="str">
            <v>内科</v>
          </cell>
          <cell r="G663" t="str">
            <v>18267823225</v>
          </cell>
          <cell r="H663">
            <v>3</v>
          </cell>
          <cell r="I663" t="str">
            <v>2021年</v>
          </cell>
          <cell r="J663" t="str">
            <v>规培研究生</v>
          </cell>
        </row>
        <row r="664">
          <cell r="C664" t="str">
            <v>7AO356</v>
          </cell>
          <cell r="D664">
            <v>-17545</v>
          </cell>
          <cell r="E664" t="str">
            <v>男</v>
          </cell>
          <cell r="F664" t="str">
            <v>麻醉科</v>
          </cell>
          <cell r="G664">
            <v>15158721362</v>
          </cell>
          <cell r="H664">
            <v>3</v>
          </cell>
          <cell r="I664" t="str">
            <v>2022年</v>
          </cell>
          <cell r="J664" t="str">
            <v>规培研究生</v>
          </cell>
        </row>
        <row r="665">
          <cell r="C665" t="str">
            <v>7AO362</v>
          </cell>
          <cell r="D665">
            <v>-17551</v>
          </cell>
          <cell r="E665" t="str">
            <v>女</v>
          </cell>
          <cell r="F665" t="str">
            <v>麻醉科</v>
          </cell>
          <cell r="G665">
            <v>18267812867</v>
          </cell>
          <cell r="H665">
            <v>3</v>
          </cell>
          <cell r="I665" t="str">
            <v>2022年</v>
          </cell>
          <cell r="J665" t="str">
            <v>规培研究生</v>
          </cell>
        </row>
        <row r="666">
          <cell r="C666" t="str">
            <v>7AO002</v>
          </cell>
          <cell r="D666">
            <v>-17193</v>
          </cell>
          <cell r="E666" t="str">
            <v>女</v>
          </cell>
          <cell r="F666" t="str">
            <v>内科</v>
          </cell>
          <cell r="G666">
            <v>18267787898</v>
          </cell>
          <cell r="H666">
            <v>3</v>
          </cell>
          <cell r="I666" t="str">
            <v>2022年</v>
          </cell>
          <cell r="J666" t="str">
            <v>规培研究生</v>
          </cell>
        </row>
        <row r="667">
          <cell r="C667" t="str">
            <v>7AO003</v>
          </cell>
          <cell r="D667">
            <v>-17194</v>
          </cell>
          <cell r="E667" t="str">
            <v>男</v>
          </cell>
          <cell r="F667" t="str">
            <v>内科</v>
          </cell>
          <cell r="G667">
            <v>15868721926</v>
          </cell>
          <cell r="H667">
            <v>3</v>
          </cell>
          <cell r="I667" t="str">
            <v>2022年</v>
          </cell>
          <cell r="J667" t="str">
            <v>规培研究生</v>
          </cell>
        </row>
        <row r="668">
          <cell r="C668" t="str">
            <v>7AO225</v>
          </cell>
          <cell r="D668">
            <v>-17415</v>
          </cell>
          <cell r="E668" t="str">
            <v>男</v>
          </cell>
          <cell r="F668" t="str">
            <v>内科</v>
          </cell>
          <cell r="G668">
            <v>13757162237</v>
          </cell>
          <cell r="H668">
            <v>3</v>
          </cell>
          <cell r="I668" t="str">
            <v>2022年</v>
          </cell>
          <cell r="J668" t="str">
            <v>规培研究生</v>
          </cell>
        </row>
        <row r="669">
          <cell r="C669" t="str">
            <v>7AO231</v>
          </cell>
          <cell r="D669">
            <v>-17421</v>
          </cell>
          <cell r="E669" t="str">
            <v>男</v>
          </cell>
          <cell r="F669" t="str">
            <v>内科</v>
          </cell>
          <cell r="G669">
            <v>13736725168</v>
          </cell>
          <cell r="H669">
            <v>3</v>
          </cell>
          <cell r="I669" t="str">
            <v>2022年</v>
          </cell>
          <cell r="J669" t="str">
            <v>规培研究生</v>
          </cell>
        </row>
        <row r="670">
          <cell r="C670" t="str">
            <v>7AO245</v>
          </cell>
          <cell r="D670">
            <v>-17435</v>
          </cell>
          <cell r="E670" t="str">
            <v>女</v>
          </cell>
          <cell r="F670" t="str">
            <v>内科</v>
          </cell>
          <cell r="G670">
            <v>13646525075</v>
          </cell>
          <cell r="H670">
            <v>3</v>
          </cell>
          <cell r="I670" t="str">
            <v>2022年</v>
          </cell>
          <cell r="J670" t="str">
            <v>规培研究生</v>
          </cell>
        </row>
        <row r="671">
          <cell r="C671" t="str">
            <v>7AO252</v>
          </cell>
          <cell r="D671">
            <v>-17442</v>
          </cell>
          <cell r="E671" t="str">
            <v>女</v>
          </cell>
          <cell r="F671" t="str">
            <v>内科</v>
          </cell>
          <cell r="G671">
            <v>15890940883</v>
          </cell>
          <cell r="H671">
            <v>3</v>
          </cell>
          <cell r="I671" t="str">
            <v>2022年</v>
          </cell>
          <cell r="J671" t="str">
            <v>规培研究生</v>
          </cell>
        </row>
        <row r="672">
          <cell r="C672" t="str">
            <v>7AO455</v>
          </cell>
          <cell r="D672">
            <v>-17652</v>
          </cell>
          <cell r="E672" t="str">
            <v>女</v>
          </cell>
          <cell r="F672" t="str">
            <v>内科</v>
          </cell>
          <cell r="G672">
            <v>15543568039</v>
          </cell>
          <cell r="H672">
            <v>3</v>
          </cell>
          <cell r="I672" t="str">
            <v>2022年</v>
          </cell>
          <cell r="J672" t="str">
            <v>规培研究生</v>
          </cell>
        </row>
        <row r="673">
          <cell r="C673">
            <v>623012</v>
          </cell>
          <cell r="D673">
            <v>15745</v>
          </cell>
          <cell r="E673" t="str">
            <v>男</v>
          </cell>
          <cell r="F673" t="str">
            <v>内科</v>
          </cell>
          <cell r="G673">
            <v>15258639760</v>
          </cell>
          <cell r="H673">
            <v>3</v>
          </cell>
          <cell r="I673" t="str">
            <v>2023年</v>
          </cell>
          <cell r="J673" t="str">
            <v>住院医师-本院</v>
          </cell>
        </row>
        <row r="674">
          <cell r="C674">
            <v>623042</v>
          </cell>
          <cell r="D674">
            <v>15774</v>
          </cell>
          <cell r="E674" t="str">
            <v>女</v>
          </cell>
          <cell r="F674" t="str">
            <v>内科</v>
          </cell>
          <cell r="G674">
            <v>18814986316</v>
          </cell>
          <cell r="H674">
            <v>3</v>
          </cell>
          <cell r="I674" t="str">
            <v>2023年</v>
          </cell>
          <cell r="J674" t="str">
            <v>住院医师-社会人</v>
          </cell>
        </row>
        <row r="675">
          <cell r="C675" t="str">
            <v>732L57</v>
          </cell>
          <cell r="D675">
            <v>15857</v>
          </cell>
          <cell r="E675" t="str">
            <v>女</v>
          </cell>
          <cell r="F675" t="str">
            <v>全科医学科</v>
          </cell>
          <cell r="G675" t="str">
            <v>18968756177</v>
          </cell>
          <cell r="H675" t="str">
            <v>3</v>
          </cell>
          <cell r="I675" t="str">
            <v>2023年</v>
          </cell>
          <cell r="J675" t="str">
            <v>住院医师-外院</v>
          </cell>
        </row>
        <row r="676">
          <cell r="C676" t="str">
            <v>732L94</v>
          </cell>
          <cell r="D676">
            <v>15894</v>
          </cell>
          <cell r="E676" t="str">
            <v>女</v>
          </cell>
          <cell r="F676" t="str">
            <v>眼科</v>
          </cell>
          <cell r="G676" t="str">
            <v>18969773169</v>
          </cell>
          <cell r="H676" t="str">
            <v>3</v>
          </cell>
          <cell r="I676" t="str">
            <v>2023年</v>
          </cell>
          <cell r="J676" t="str">
            <v>住院医师-外院</v>
          </cell>
        </row>
        <row r="677">
          <cell r="C677" t="str">
            <v>733L60</v>
          </cell>
          <cell r="D677">
            <v>100120</v>
          </cell>
          <cell r="E677" t="str">
            <v>女</v>
          </cell>
          <cell r="F677" t="str">
            <v>内科</v>
          </cell>
          <cell r="G677" t="str">
            <v>15991026696</v>
          </cell>
          <cell r="H677" t="str">
            <v>3</v>
          </cell>
          <cell r="I677" t="str">
            <v>2023年</v>
          </cell>
          <cell r="J677" t="str">
            <v>住院医师-外院-西藏</v>
          </cell>
        </row>
        <row r="678">
          <cell r="C678" t="str">
            <v>733L57</v>
          </cell>
          <cell r="D678">
            <v>100117</v>
          </cell>
          <cell r="E678" t="str">
            <v>女</v>
          </cell>
          <cell r="F678" t="str">
            <v>全科医学科</v>
          </cell>
          <cell r="G678">
            <v>17784557284</v>
          </cell>
          <cell r="H678" t="str">
            <v>3</v>
          </cell>
          <cell r="I678" t="str">
            <v>2023年</v>
          </cell>
          <cell r="J678" t="str">
            <v>住院医师-外院-西藏</v>
          </cell>
        </row>
        <row r="679">
          <cell r="C679" t="str">
            <v>733L58</v>
          </cell>
          <cell r="D679">
            <v>100118</v>
          </cell>
          <cell r="E679" t="str">
            <v>女</v>
          </cell>
          <cell r="F679" t="str">
            <v>全科医学科</v>
          </cell>
          <cell r="G679">
            <v>13228985807</v>
          </cell>
          <cell r="H679" t="str">
            <v>3</v>
          </cell>
          <cell r="I679" t="str">
            <v>2023年</v>
          </cell>
          <cell r="J679" t="str">
            <v>住院医师-外院-西藏</v>
          </cell>
        </row>
        <row r="680">
          <cell r="C680" t="str">
            <v>7AM363</v>
          </cell>
          <cell r="D680">
            <v>-14605</v>
          </cell>
          <cell r="E680" t="str">
            <v>女</v>
          </cell>
          <cell r="F680" t="str">
            <v>康复医学科</v>
          </cell>
          <cell r="G680" t="str">
            <v>15968783878</v>
          </cell>
          <cell r="H680">
            <v>3</v>
          </cell>
          <cell r="I680" t="str">
            <v>2021年</v>
          </cell>
          <cell r="J680" t="str">
            <v>规培研究生</v>
          </cell>
        </row>
        <row r="681">
          <cell r="C681" t="str">
            <v>7AM247</v>
          </cell>
          <cell r="D681">
            <v>-14902</v>
          </cell>
          <cell r="E681" t="str">
            <v>男</v>
          </cell>
          <cell r="F681" t="str">
            <v>康复医学科</v>
          </cell>
          <cell r="G681" t="str">
            <v>18256051405</v>
          </cell>
          <cell r="H681">
            <v>3</v>
          </cell>
          <cell r="I681" t="str">
            <v>2021年</v>
          </cell>
          <cell r="J681" t="str">
            <v>规培研究生</v>
          </cell>
        </row>
        <row r="682">
          <cell r="C682" t="str">
            <v>7AM248</v>
          </cell>
          <cell r="D682">
            <v>-14903</v>
          </cell>
          <cell r="E682" t="str">
            <v>男</v>
          </cell>
          <cell r="F682" t="str">
            <v>康复医学科</v>
          </cell>
          <cell r="G682">
            <v>15158722976</v>
          </cell>
          <cell r="H682">
            <v>3</v>
          </cell>
          <cell r="I682" t="str">
            <v>2021年</v>
          </cell>
          <cell r="J682" t="str">
            <v>规培研究生</v>
          </cell>
        </row>
        <row r="683">
          <cell r="C683" t="str">
            <v>7AM249</v>
          </cell>
          <cell r="D683">
            <v>-14904</v>
          </cell>
          <cell r="E683" t="str">
            <v>女</v>
          </cell>
          <cell r="F683" t="str">
            <v>康复医学科</v>
          </cell>
          <cell r="G683" t="str">
            <v>15168756328</v>
          </cell>
          <cell r="H683">
            <v>3</v>
          </cell>
          <cell r="I683" t="str">
            <v>2021年</v>
          </cell>
          <cell r="J683" t="str">
            <v>规培研究生</v>
          </cell>
        </row>
        <row r="684">
          <cell r="C684" t="str">
            <v>7AM250</v>
          </cell>
          <cell r="D684">
            <v>-14905</v>
          </cell>
          <cell r="E684" t="str">
            <v>女</v>
          </cell>
          <cell r="F684" t="str">
            <v>康复医学科</v>
          </cell>
          <cell r="G684" t="str">
            <v>13615777665</v>
          </cell>
          <cell r="H684">
            <v>3</v>
          </cell>
          <cell r="I684" t="str">
            <v>2021年</v>
          </cell>
          <cell r="J684" t="str">
            <v>规培研究生</v>
          </cell>
        </row>
        <row r="685">
          <cell r="C685" t="str">
            <v>7AO291</v>
          </cell>
          <cell r="D685">
            <v>-17481</v>
          </cell>
          <cell r="E685" t="str">
            <v>男</v>
          </cell>
          <cell r="F685" t="str">
            <v>康复医学科</v>
          </cell>
          <cell r="G685">
            <v>15235878653</v>
          </cell>
          <cell r="H685">
            <v>3</v>
          </cell>
          <cell r="I685" t="str">
            <v>2022年</v>
          </cell>
          <cell r="J685" t="str">
            <v>规培研究生</v>
          </cell>
        </row>
        <row r="686">
          <cell r="C686" t="str">
            <v>7AO292</v>
          </cell>
          <cell r="D686">
            <v>-17482</v>
          </cell>
          <cell r="E686" t="str">
            <v>女</v>
          </cell>
          <cell r="F686" t="str">
            <v>康复医学科</v>
          </cell>
          <cell r="G686">
            <v>15397353769</v>
          </cell>
          <cell r="H686">
            <v>3</v>
          </cell>
          <cell r="I686" t="str">
            <v>2022年</v>
          </cell>
          <cell r="J686" t="str">
            <v>规培研究生</v>
          </cell>
        </row>
        <row r="687">
          <cell r="C687" t="str">
            <v>7AO293</v>
          </cell>
          <cell r="D687">
            <v>-17483</v>
          </cell>
          <cell r="E687" t="str">
            <v>女</v>
          </cell>
          <cell r="F687" t="str">
            <v>康复医学科</v>
          </cell>
          <cell r="G687">
            <v>15106132616</v>
          </cell>
          <cell r="H687">
            <v>3</v>
          </cell>
          <cell r="I687" t="str">
            <v>2022年</v>
          </cell>
          <cell r="J687" t="str">
            <v>规培研究生</v>
          </cell>
        </row>
        <row r="688">
          <cell r="C688">
            <v>121022</v>
          </cell>
          <cell r="D688">
            <v>14686</v>
          </cell>
          <cell r="E688" t="str">
            <v>男</v>
          </cell>
          <cell r="F688" t="str">
            <v>外科</v>
          </cell>
          <cell r="G688">
            <v>13858882282</v>
          </cell>
          <cell r="H688">
            <v>3</v>
          </cell>
          <cell r="I688" t="str">
            <v>2021年</v>
          </cell>
          <cell r="J688" t="str">
            <v>住院医师-本院</v>
          </cell>
        </row>
        <row r="689">
          <cell r="C689" t="str">
            <v>729L79</v>
          </cell>
          <cell r="D689">
            <v>15403</v>
          </cell>
          <cell r="E689" t="str">
            <v>男</v>
          </cell>
          <cell r="F689" t="str">
            <v>全科医学科</v>
          </cell>
          <cell r="G689" t="str">
            <v>13738316776</v>
          </cell>
          <cell r="H689">
            <v>3</v>
          </cell>
          <cell r="I689" t="str">
            <v>2022年</v>
          </cell>
          <cell r="J689" t="str">
            <v>住院医师-外院</v>
          </cell>
        </row>
        <row r="690">
          <cell r="C690" t="str">
            <v>7AM385</v>
          </cell>
          <cell r="D690">
            <v>-14627</v>
          </cell>
          <cell r="E690" t="str">
            <v>男</v>
          </cell>
          <cell r="F690" t="str">
            <v>外科</v>
          </cell>
          <cell r="G690">
            <v>15268538599</v>
          </cell>
          <cell r="H690">
            <v>3</v>
          </cell>
          <cell r="I690" t="str">
            <v>2021年</v>
          </cell>
          <cell r="J690" t="str">
            <v>规培研究生</v>
          </cell>
        </row>
        <row r="691">
          <cell r="C691" t="str">
            <v>7AM240</v>
          </cell>
          <cell r="D691">
            <v>-14895</v>
          </cell>
          <cell r="E691" t="str">
            <v>男</v>
          </cell>
          <cell r="F691" t="str">
            <v>急诊科</v>
          </cell>
          <cell r="G691" t="str">
            <v>15674926954</v>
          </cell>
          <cell r="H691">
            <v>3</v>
          </cell>
          <cell r="I691" t="str">
            <v>2021年</v>
          </cell>
          <cell r="J691" t="str">
            <v>规培研究生</v>
          </cell>
        </row>
        <row r="692">
          <cell r="C692" t="str">
            <v>7AM266</v>
          </cell>
          <cell r="D692">
            <v>-14921</v>
          </cell>
          <cell r="E692" t="str">
            <v>男</v>
          </cell>
          <cell r="F692" t="str">
            <v>外科（神经外科方向）</v>
          </cell>
          <cell r="G692" t="str">
            <v>15888271121</v>
          </cell>
          <cell r="H692">
            <v>3</v>
          </cell>
          <cell r="I692" t="str">
            <v>2021年</v>
          </cell>
          <cell r="J692" t="str">
            <v>规培研究生</v>
          </cell>
        </row>
        <row r="693">
          <cell r="C693" t="str">
            <v>7AO314</v>
          </cell>
          <cell r="D693">
            <v>-17504</v>
          </cell>
          <cell r="E693" t="str">
            <v>男</v>
          </cell>
          <cell r="F693" t="str">
            <v>外科（神经外科方向）</v>
          </cell>
          <cell r="G693">
            <v>18767100915</v>
          </cell>
          <cell r="H693">
            <v>3</v>
          </cell>
          <cell r="I693" t="str">
            <v>2022年</v>
          </cell>
          <cell r="J693" t="str">
            <v>规培研究生</v>
          </cell>
        </row>
        <row r="694">
          <cell r="C694">
            <v>623028</v>
          </cell>
          <cell r="D694">
            <v>15760</v>
          </cell>
          <cell r="E694" t="str">
            <v>男</v>
          </cell>
          <cell r="F694" t="str">
            <v>骨科</v>
          </cell>
          <cell r="G694">
            <v>18367813967</v>
          </cell>
          <cell r="H694">
            <v>3</v>
          </cell>
          <cell r="I694" t="str">
            <v>2023年</v>
          </cell>
          <cell r="J694" t="str">
            <v>住院医师-本院</v>
          </cell>
        </row>
        <row r="695">
          <cell r="C695">
            <v>623023</v>
          </cell>
          <cell r="D695">
            <v>15756</v>
          </cell>
          <cell r="E695" t="str">
            <v>女</v>
          </cell>
          <cell r="F695" t="str">
            <v>外科</v>
          </cell>
          <cell r="G695">
            <v>13362723332</v>
          </cell>
          <cell r="H695">
            <v>3</v>
          </cell>
          <cell r="I695" t="str">
            <v>2023年</v>
          </cell>
          <cell r="J695" t="str">
            <v>住院医师-本院</v>
          </cell>
        </row>
        <row r="696">
          <cell r="C696" t="str">
            <v>732L48</v>
          </cell>
          <cell r="D696">
            <v>15848</v>
          </cell>
          <cell r="E696" t="str">
            <v>女</v>
          </cell>
          <cell r="F696" t="str">
            <v>急诊科</v>
          </cell>
          <cell r="G696" t="str">
            <v>19884680267</v>
          </cell>
          <cell r="H696" t="str">
            <v>3</v>
          </cell>
          <cell r="I696" t="str">
            <v>2023年</v>
          </cell>
          <cell r="J696" t="str">
            <v>住院医师-外院</v>
          </cell>
        </row>
        <row r="697">
          <cell r="C697" t="str">
            <v>732L71</v>
          </cell>
          <cell r="D697">
            <v>15871</v>
          </cell>
          <cell r="E697" t="str">
            <v>男</v>
          </cell>
          <cell r="F697" t="str">
            <v>外科</v>
          </cell>
          <cell r="G697" t="str">
            <v>13566658125</v>
          </cell>
          <cell r="H697" t="str">
            <v>3</v>
          </cell>
          <cell r="I697" t="str">
            <v>2023年</v>
          </cell>
          <cell r="J697" t="str">
            <v>住院医师-外院</v>
          </cell>
        </row>
        <row r="698">
          <cell r="C698" t="str">
            <v>732L96</v>
          </cell>
          <cell r="D698">
            <v>15896</v>
          </cell>
          <cell r="E698" t="str">
            <v>男</v>
          </cell>
          <cell r="F698" t="str">
            <v>外科</v>
          </cell>
          <cell r="G698" t="str">
            <v>15158663211</v>
          </cell>
          <cell r="H698" t="str">
            <v>3</v>
          </cell>
          <cell r="I698" t="str">
            <v>2023年</v>
          </cell>
          <cell r="J698" t="str">
            <v>住院医师-外院</v>
          </cell>
        </row>
        <row r="699">
          <cell r="C699" t="str">
            <v>732L97</v>
          </cell>
          <cell r="D699">
            <v>15897</v>
          </cell>
          <cell r="E699" t="str">
            <v>男</v>
          </cell>
          <cell r="F699" t="str">
            <v>外科</v>
          </cell>
          <cell r="G699" t="str">
            <v>15868539997</v>
          </cell>
          <cell r="H699" t="str">
            <v>3</v>
          </cell>
          <cell r="I699" t="str">
            <v>2023年</v>
          </cell>
          <cell r="J699" t="str">
            <v>住院医师-外院</v>
          </cell>
        </row>
        <row r="700">
          <cell r="C700" t="str">
            <v>733L27</v>
          </cell>
          <cell r="D700">
            <v>15929</v>
          </cell>
          <cell r="E700" t="str">
            <v>女</v>
          </cell>
          <cell r="F700" t="str">
            <v>重症医学科</v>
          </cell>
          <cell r="G700" t="str">
            <v>13968837550</v>
          </cell>
          <cell r="H700" t="str">
            <v>3</v>
          </cell>
          <cell r="I700" t="str">
            <v>2023年</v>
          </cell>
          <cell r="J700" t="str">
            <v>住院医师-外院</v>
          </cell>
        </row>
        <row r="701">
          <cell r="C701">
            <v>623032</v>
          </cell>
          <cell r="D701">
            <v>15764</v>
          </cell>
          <cell r="E701" t="str">
            <v>女</v>
          </cell>
          <cell r="F701" t="str">
            <v>外科</v>
          </cell>
          <cell r="G701">
            <v>18368100140</v>
          </cell>
          <cell r="H701" t="str">
            <v>1？</v>
          </cell>
          <cell r="I701" t="str">
            <v>2023年</v>
          </cell>
          <cell r="J701" t="str">
            <v>住院医师-本院</v>
          </cell>
        </row>
        <row r="702">
          <cell r="C702" t="str">
            <v>7AM383</v>
          </cell>
          <cell r="D702">
            <v>-14625</v>
          </cell>
          <cell r="E702" t="str">
            <v>男</v>
          </cell>
          <cell r="F702" t="str">
            <v>外科</v>
          </cell>
          <cell r="G702">
            <v>15058305878</v>
          </cell>
          <cell r="H702">
            <v>3</v>
          </cell>
          <cell r="I702" t="str">
            <v>2021年</v>
          </cell>
          <cell r="J702" t="str">
            <v>规培研究生</v>
          </cell>
        </row>
        <row r="703">
          <cell r="C703" t="str">
            <v>7AM326</v>
          </cell>
          <cell r="D703">
            <v>-14981</v>
          </cell>
          <cell r="E703" t="str">
            <v>女</v>
          </cell>
          <cell r="F703" t="str">
            <v>放射肿瘤科</v>
          </cell>
          <cell r="G703" t="str">
            <v>15988801347</v>
          </cell>
          <cell r="H703">
            <v>3</v>
          </cell>
          <cell r="I703" t="str">
            <v>2021年</v>
          </cell>
          <cell r="J703" t="str">
            <v>规培研究生</v>
          </cell>
        </row>
        <row r="704">
          <cell r="C704" t="str">
            <v>7AM330</v>
          </cell>
          <cell r="D704">
            <v>-14985</v>
          </cell>
          <cell r="E704" t="str">
            <v>女</v>
          </cell>
          <cell r="F704" t="str">
            <v>放射肿瘤科</v>
          </cell>
          <cell r="G704" t="str">
            <v>13575905981</v>
          </cell>
          <cell r="H704">
            <v>3</v>
          </cell>
          <cell r="I704" t="str">
            <v>2021年</v>
          </cell>
          <cell r="J704" t="str">
            <v>规培研究生</v>
          </cell>
        </row>
        <row r="705">
          <cell r="C705">
            <v>623032</v>
          </cell>
          <cell r="D705">
            <v>15764</v>
          </cell>
          <cell r="E705" t="str">
            <v>女</v>
          </cell>
          <cell r="F705" t="str">
            <v>外科</v>
          </cell>
          <cell r="G705">
            <v>18368100140</v>
          </cell>
          <cell r="H705" t="str">
            <v>1？</v>
          </cell>
          <cell r="I705" t="str">
            <v>2023年</v>
          </cell>
          <cell r="J705" t="str">
            <v>住院医师-本院</v>
          </cell>
        </row>
        <row r="706">
          <cell r="C706" t="str">
            <v>733L36</v>
          </cell>
          <cell r="D706">
            <v>15938</v>
          </cell>
          <cell r="E706" t="str">
            <v>女</v>
          </cell>
          <cell r="F706" t="str">
            <v>外科</v>
          </cell>
          <cell r="G706" t="str">
            <v>18915186956</v>
          </cell>
          <cell r="H706" t="str">
            <v>3</v>
          </cell>
          <cell r="I706" t="str">
            <v>2023年</v>
          </cell>
          <cell r="J706" t="str">
            <v>住院医师-社会人</v>
          </cell>
        </row>
        <row r="707">
          <cell r="C707" t="str">
            <v>732L39</v>
          </cell>
          <cell r="D707">
            <v>15839</v>
          </cell>
          <cell r="E707" t="str">
            <v>男</v>
          </cell>
          <cell r="F707" t="str">
            <v>外科</v>
          </cell>
          <cell r="G707" t="str">
            <v>15167498356</v>
          </cell>
          <cell r="H707" t="str">
            <v>3</v>
          </cell>
          <cell r="I707" t="str">
            <v>2023年</v>
          </cell>
          <cell r="J707" t="str">
            <v>住院医师-外院</v>
          </cell>
        </row>
        <row r="708">
          <cell r="C708" t="str">
            <v>727L87</v>
          </cell>
          <cell r="D708">
            <v>15055</v>
          </cell>
          <cell r="E708" t="str">
            <v>女</v>
          </cell>
          <cell r="F708" t="str">
            <v>内科</v>
          </cell>
          <cell r="G708" t="str">
            <v>15869693170</v>
          </cell>
          <cell r="H708">
            <v>3</v>
          </cell>
          <cell r="I708" t="str">
            <v>2021年</v>
          </cell>
          <cell r="J708" t="str">
            <v>住院医师-外院</v>
          </cell>
        </row>
        <row r="709">
          <cell r="C709" t="str">
            <v>727L82</v>
          </cell>
          <cell r="D709">
            <v>15050</v>
          </cell>
          <cell r="E709" t="str">
            <v>女</v>
          </cell>
          <cell r="F709" t="str">
            <v>内科</v>
          </cell>
          <cell r="G709" t="str">
            <v>15258093358</v>
          </cell>
          <cell r="H709">
            <v>3</v>
          </cell>
          <cell r="I709" t="str">
            <v>2021年</v>
          </cell>
          <cell r="J709" t="str">
            <v>住院医师-外院</v>
          </cell>
        </row>
        <row r="710">
          <cell r="C710" t="str">
            <v>730L63</v>
          </cell>
          <cell r="D710">
            <v>15486</v>
          </cell>
          <cell r="E710" t="str">
            <v>男</v>
          </cell>
          <cell r="F710" t="str">
            <v>内科</v>
          </cell>
          <cell r="G710" t="str">
            <v>15757796767</v>
          </cell>
          <cell r="H710">
            <v>3</v>
          </cell>
          <cell r="I710" t="str">
            <v>2022年</v>
          </cell>
          <cell r="J710" t="str">
            <v>住院医师-外院</v>
          </cell>
        </row>
        <row r="711">
          <cell r="C711" t="str">
            <v>729L85</v>
          </cell>
          <cell r="D711">
            <v>15409</v>
          </cell>
          <cell r="E711" t="str">
            <v>女</v>
          </cell>
          <cell r="F711" t="str">
            <v>内科</v>
          </cell>
          <cell r="G711" t="str">
            <v>15067632303</v>
          </cell>
          <cell r="H711">
            <v>3</v>
          </cell>
          <cell r="I711" t="str">
            <v>2022年</v>
          </cell>
          <cell r="J711" t="str">
            <v>住院医师-外院</v>
          </cell>
        </row>
        <row r="712">
          <cell r="C712" t="str">
            <v>730L19</v>
          </cell>
          <cell r="D712">
            <v>15442</v>
          </cell>
          <cell r="E712" t="str">
            <v>女</v>
          </cell>
          <cell r="F712" t="str">
            <v>内科</v>
          </cell>
          <cell r="G712" t="str">
            <v>15957777271</v>
          </cell>
          <cell r="H712">
            <v>3</v>
          </cell>
          <cell r="I712" t="str">
            <v>2022年</v>
          </cell>
          <cell r="J712" t="str">
            <v>住院医师-外院</v>
          </cell>
        </row>
        <row r="713">
          <cell r="C713" t="str">
            <v>730L77</v>
          </cell>
          <cell r="D713">
            <v>15500</v>
          </cell>
          <cell r="E713" t="str">
            <v>女</v>
          </cell>
          <cell r="F713" t="str">
            <v>全科医学科</v>
          </cell>
          <cell r="G713" t="str">
            <v>15968729818</v>
          </cell>
          <cell r="H713">
            <v>3</v>
          </cell>
          <cell r="I713" t="str">
            <v>2022年</v>
          </cell>
          <cell r="J713" t="str">
            <v>住院医师-外院</v>
          </cell>
        </row>
        <row r="714">
          <cell r="C714" t="str">
            <v>730L28</v>
          </cell>
          <cell r="D714">
            <v>15451</v>
          </cell>
          <cell r="E714" t="str">
            <v>男</v>
          </cell>
          <cell r="F714" t="str">
            <v>全科医学科</v>
          </cell>
          <cell r="G714" t="str">
            <v>15669781080</v>
          </cell>
          <cell r="H714">
            <v>3</v>
          </cell>
          <cell r="I714" t="str">
            <v>2022年</v>
          </cell>
          <cell r="J714" t="str">
            <v>住院医师-外院</v>
          </cell>
        </row>
        <row r="715">
          <cell r="C715" t="str">
            <v>730L42</v>
          </cell>
          <cell r="D715">
            <v>15465</v>
          </cell>
          <cell r="E715" t="str">
            <v>女</v>
          </cell>
          <cell r="F715" t="str">
            <v>全科医学科</v>
          </cell>
          <cell r="G715" t="str">
            <v>18858717928</v>
          </cell>
          <cell r="H715">
            <v>3</v>
          </cell>
          <cell r="I715" t="str">
            <v>2022年</v>
          </cell>
          <cell r="J715" t="str">
            <v>住院医师-外院</v>
          </cell>
        </row>
        <row r="716">
          <cell r="C716" t="str">
            <v>730L54</v>
          </cell>
          <cell r="D716">
            <v>15477</v>
          </cell>
          <cell r="E716" t="str">
            <v>女</v>
          </cell>
          <cell r="F716" t="str">
            <v>全科医学科</v>
          </cell>
          <cell r="G716" t="str">
            <v>18757769551</v>
          </cell>
          <cell r="H716">
            <v>3</v>
          </cell>
          <cell r="I716" t="str">
            <v>2022年</v>
          </cell>
          <cell r="J716" t="str">
            <v>住院医师-外院</v>
          </cell>
        </row>
        <row r="717">
          <cell r="C717" t="str">
            <v>729L59</v>
          </cell>
          <cell r="D717">
            <v>15382</v>
          </cell>
          <cell r="E717" t="str">
            <v>女</v>
          </cell>
          <cell r="F717" t="str">
            <v>全科医学科</v>
          </cell>
          <cell r="G717" t="str">
            <v>15658576520</v>
          </cell>
          <cell r="H717">
            <v>3</v>
          </cell>
          <cell r="I717" t="str">
            <v>2022年</v>
          </cell>
          <cell r="J717" t="str">
            <v>住院医师-外院</v>
          </cell>
        </row>
        <row r="718">
          <cell r="C718" t="str">
            <v>7AM379</v>
          </cell>
          <cell r="D718">
            <v>-14621</v>
          </cell>
          <cell r="E718" t="str">
            <v>男</v>
          </cell>
          <cell r="F718" t="str">
            <v>内科</v>
          </cell>
          <cell r="G718" t="str">
            <v>13857730293</v>
          </cell>
          <cell r="H718">
            <v>3</v>
          </cell>
          <cell r="I718" t="str">
            <v>2021年</v>
          </cell>
          <cell r="J718" t="str">
            <v>规培研究生</v>
          </cell>
        </row>
        <row r="719">
          <cell r="C719" t="str">
            <v>7AM163</v>
          </cell>
          <cell r="D719">
            <v>-14818</v>
          </cell>
          <cell r="E719" t="str">
            <v>女</v>
          </cell>
          <cell r="F719" t="str">
            <v>内科</v>
          </cell>
          <cell r="G719" t="str">
            <v>18355417026</v>
          </cell>
          <cell r="H719">
            <v>3</v>
          </cell>
          <cell r="I719" t="str">
            <v>2021年</v>
          </cell>
          <cell r="J719" t="str">
            <v>规培研究生</v>
          </cell>
        </row>
        <row r="720">
          <cell r="C720" t="str">
            <v>7AM175</v>
          </cell>
          <cell r="D720">
            <v>-14830</v>
          </cell>
          <cell r="E720" t="str">
            <v>男</v>
          </cell>
          <cell r="F720" t="str">
            <v>内科</v>
          </cell>
          <cell r="G720" t="str">
            <v>13858866133</v>
          </cell>
          <cell r="H720">
            <v>3</v>
          </cell>
          <cell r="I720" t="str">
            <v>2021年</v>
          </cell>
          <cell r="J720" t="str">
            <v>规培研究生</v>
          </cell>
        </row>
        <row r="721">
          <cell r="C721" t="str">
            <v>7AM180</v>
          </cell>
          <cell r="D721">
            <v>-14835</v>
          </cell>
          <cell r="E721" t="str">
            <v>男</v>
          </cell>
          <cell r="F721" t="str">
            <v>内科</v>
          </cell>
          <cell r="G721" t="str">
            <v>13957710856</v>
          </cell>
          <cell r="H721">
            <v>3</v>
          </cell>
          <cell r="I721" t="str">
            <v>2021年</v>
          </cell>
          <cell r="J721" t="str">
            <v>规培研究生</v>
          </cell>
        </row>
        <row r="722">
          <cell r="C722" t="str">
            <v>7AM184</v>
          </cell>
          <cell r="D722">
            <v>-14839</v>
          </cell>
          <cell r="E722" t="str">
            <v>女</v>
          </cell>
          <cell r="F722" t="str">
            <v>内科</v>
          </cell>
          <cell r="G722" t="str">
            <v>15157545239</v>
          </cell>
          <cell r="H722">
            <v>3</v>
          </cell>
          <cell r="I722" t="str">
            <v>2021年</v>
          </cell>
          <cell r="J722" t="str">
            <v>规培研究生</v>
          </cell>
        </row>
        <row r="723">
          <cell r="C723" t="str">
            <v>7AO045</v>
          </cell>
          <cell r="D723">
            <v>-17236</v>
          </cell>
          <cell r="E723" t="str">
            <v>男</v>
          </cell>
          <cell r="F723" t="str">
            <v>内科</v>
          </cell>
          <cell r="G723">
            <v>18267859198</v>
          </cell>
          <cell r="H723">
            <v>3</v>
          </cell>
          <cell r="I723" t="str">
            <v>2022年</v>
          </cell>
          <cell r="J723" t="str">
            <v>规培研究生</v>
          </cell>
        </row>
        <row r="724">
          <cell r="C724" t="str">
            <v>7AO059</v>
          </cell>
          <cell r="D724">
            <v>-17250</v>
          </cell>
          <cell r="E724" t="str">
            <v>女</v>
          </cell>
          <cell r="F724" t="str">
            <v>内科</v>
          </cell>
          <cell r="G724">
            <v>18267851112</v>
          </cell>
          <cell r="H724">
            <v>3</v>
          </cell>
          <cell r="I724" t="str">
            <v>2022年</v>
          </cell>
          <cell r="J724" t="str">
            <v>规培研究生</v>
          </cell>
        </row>
        <row r="725">
          <cell r="C725" t="str">
            <v>7AO227</v>
          </cell>
          <cell r="D725">
            <v>-17417</v>
          </cell>
          <cell r="E725" t="str">
            <v>女</v>
          </cell>
          <cell r="F725" t="str">
            <v>内科</v>
          </cell>
          <cell r="G725">
            <v>18705883912</v>
          </cell>
          <cell r="H725">
            <v>3</v>
          </cell>
          <cell r="I725" t="str">
            <v>2022年</v>
          </cell>
          <cell r="J725" t="str">
            <v>规培研究生</v>
          </cell>
        </row>
        <row r="726">
          <cell r="C726" t="str">
            <v>7AO248</v>
          </cell>
          <cell r="D726">
            <v>-17438</v>
          </cell>
          <cell r="E726" t="str">
            <v>女</v>
          </cell>
          <cell r="F726" t="str">
            <v>内科</v>
          </cell>
          <cell r="G726">
            <v>15397323890</v>
          </cell>
          <cell r="H726">
            <v>3</v>
          </cell>
          <cell r="I726" t="str">
            <v>2022年</v>
          </cell>
          <cell r="J726" t="str">
            <v>规培研究生</v>
          </cell>
        </row>
        <row r="727">
          <cell r="C727" t="str">
            <v>732L50</v>
          </cell>
          <cell r="D727">
            <v>15850</v>
          </cell>
          <cell r="E727" t="str">
            <v>男</v>
          </cell>
          <cell r="F727" t="str">
            <v>内科</v>
          </cell>
          <cell r="G727" t="str">
            <v>13819788722</v>
          </cell>
          <cell r="H727" t="str">
            <v>3</v>
          </cell>
          <cell r="I727" t="str">
            <v>2023年</v>
          </cell>
          <cell r="J727" t="str">
            <v>住院医师-外院</v>
          </cell>
        </row>
        <row r="728">
          <cell r="C728" t="str">
            <v>732L83</v>
          </cell>
          <cell r="D728">
            <v>15883</v>
          </cell>
          <cell r="E728" t="str">
            <v>女</v>
          </cell>
          <cell r="F728" t="str">
            <v>内科</v>
          </cell>
          <cell r="G728" t="str">
            <v>15005878483</v>
          </cell>
          <cell r="H728" t="str">
            <v>3</v>
          </cell>
          <cell r="I728" t="str">
            <v>2023年</v>
          </cell>
          <cell r="J728" t="str">
            <v>住院医师-外院</v>
          </cell>
        </row>
        <row r="729">
          <cell r="C729" t="str">
            <v>7AM166</v>
          </cell>
          <cell r="D729">
            <v>-14821</v>
          </cell>
          <cell r="E729" t="str">
            <v>男</v>
          </cell>
          <cell r="F729" t="str">
            <v>内科</v>
          </cell>
          <cell r="G729" t="str">
            <v>15868536358</v>
          </cell>
          <cell r="H729">
            <v>3</v>
          </cell>
          <cell r="I729" t="str">
            <v>2021年</v>
          </cell>
          <cell r="J729" t="str">
            <v>规培研究生</v>
          </cell>
        </row>
        <row r="730">
          <cell r="C730" t="str">
            <v>7AM167</v>
          </cell>
          <cell r="D730">
            <v>-14822</v>
          </cell>
          <cell r="E730" t="str">
            <v>女</v>
          </cell>
          <cell r="F730" t="str">
            <v>内科</v>
          </cell>
          <cell r="G730" t="str">
            <v>15990142791</v>
          </cell>
          <cell r="H730">
            <v>3</v>
          </cell>
          <cell r="I730" t="str">
            <v>2021年</v>
          </cell>
          <cell r="J730" t="str">
            <v>规培研究生</v>
          </cell>
        </row>
        <row r="731">
          <cell r="C731" t="str">
            <v>7AM178</v>
          </cell>
          <cell r="D731">
            <v>-14833</v>
          </cell>
          <cell r="E731" t="str">
            <v>男</v>
          </cell>
          <cell r="F731" t="str">
            <v>内科</v>
          </cell>
          <cell r="G731" t="str">
            <v>13857735113</v>
          </cell>
          <cell r="H731">
            <v>3</v>
          </cell>
          <cell r="I731" t="str">
            <v>2021年</v>
          </cell>
          <cell r="J731" t="str">
            <v>规培研究生</v>
          </cell>
        </row>
        <row r="732">
          <cell r="C732">
            <v>623009</v>
          </cell>
          <cell r="D732">
            <v>15742</v>
          </cell>
          <cell r="E732" t="str">
            <v>女</v>
          </cell>
          <cell r="F732" t="str">
            <v>内科</v>
          </cell>
          <cell r="G732">
            <v>13732050568</v>
          </cell>
          <cell r="H732">
            <v>3</v>
          </cell>
          <cell r="I732" t="str">
            <v>2023年</v>
          </cell>
          <cell r="J732" t="str">
            <v>住院医师-本院</v>
          </cell>
        </row>
        <row r="733">
          <cell r="C733">
            <v>623010</v>
          </cell>
          <cell r="D733">
            <v>15743</v>
          </cell>
          <cell r="E733" t="str">
            <v>男</v>
          </cell>
          <cell r="F733" t="str">
            <v>内科</v>
          </cell>
          <cell r="G733">
            <v>15968788422</v>
          </cell>
          <cell r="H733">
            <v>3</v>
          </cell>
          <cell r="I733" t="str">
            <v>2023年</v>
          </cell>
          <cell r="J733" t="str">
            <v>住院医师-本院</v>
          </cell>
        </row>
        <row r="734">
          <cell r="C734">
            <v>121034</v>
          </cell>
          <cell r="D734">
            <v>14698</v>
          </cell>
          <cell r="E734" t="str">
            <v>男</v>
          </cell>
          <cell r="F734" t="str">
            <v>外科</v>
          </cell>
          <cell r="G734">
            <v>15258648682</v>
          </cell>
          <cell r="H734">
            <v>3</v>
          </cell>
          <cell r="I734" t="str">
            <v>2021年</v>
          </cell>
          <cell r="J734" t="str">
            <v>住院医师-本院</v>
          </cell>
        </row>
        <row r="735">
          <cell r="C735" t="str">
            <v>7AM267</v>
          </cell>
          <cell r="D735">
            <v>-14922</v>
          </cell>
          <cell r="E735" t="str">
            <v>男</v>
          </cell>
          <cell r="F735" t="str">
            <v>外科</v>
          </cell>
          <cell r="G735" t="str">
            <v>18815015279</v>
          </cell>
          <cell r="H735">
            <v>3</v>
          </cell>
          <cell r="I735" t="str">
            <v>2021年</v>
          </cell>
          <cell r="J735" t="str">
            <v>规培研究生</v>
          </cell>
        </row>
        <row r="736">
          <cell r="C736" t="str">
            <v>7AO297</v>
          </cell>
          <cell r="D736">
            <v>-17487</v>
          </cell>
          <cell r="E736" t="str">
            <v>男</v>
          </cell>
          <cell r="F736" t="str">
            <v>外科</v>
          </cell>
          <cell r="G736">
            <v>15058356552</v>
          </cell>
          <cell r="H736">
            <v>3</v>
          </cell>
          <cell r="I736" t="str">
            <v>2022年</v>
          </cell>
          <cell r="J736" t="str">
            <v>规培研究生</v>
          </cell>
        </row>
        <row r="737">
          <cell r="C737" t="str">
            <v>7AO022</v>
          </cell>
          <cell r="D737">
            <v>-17213</v>
          </cell>
          <cell r="E737" t="str">
            <v>男</v>
          </cell>
          <cell r="F737" t="str">
            <v>外科（神经外科方向）</v>
          </cell>
          <cell r="G737">
            <v>13185007063</v>
          </cell>
          <cell r="H737">
            <v>3</v>
          </cell>
          <cell r="I737" t="str">
            <v>2022年</v>
          </cell>
          <cell r="J737" t="str">
            <v>规培研究生</v>
          </cell>
        </row>
        <row r="738">
          <cell r="C738" t="str">
            <v>7AO029</v>
          </cell>
          <cell r="D738">
            <v>-17220</v>
          </cell>
          <cell r="E738" t="str">
            <v>男</v>
          </cell>
          <cell r="F738" t="str">
            <v>外科（神经外科方向）</v>
          </cell>
          <cell r="G738">
            <v>18092368216</v>
          </cell>
          <cell r="H738">
            <v>3</v>
          </cell>
          <cell r="I738" t="str">
            <v>2022年</v>
          </cell>
          <cell r="J738" t="str">
            <v>规培研究生</v>
          </cell>
        </row>
        <row r="739">
          <cell r="C739" t="str">
            <v>7AO304</v>
          </cell>
          <cell r="D739">
            <v>-17494</v>
          </cell>
          <cell r="E739" t="str">
            <v>男</v>
          </cell>
          <cell r="F739" t="str">
            <v>外科（神经外科方向）</v>
          </cell>
          <cell r="G739">
            <v>15258726669</v>
          </cell>
          <cell r="H739">
            <v>3</v>
          </cell>
          <cell r="I739" t="str">
            <v>2022年</v>
          </cell>
          <cell r="J739" t="str">
            <v>规培研究生</v>
          </cell>
        </row>
        <row r="740">
          <cell r="C740" t="str">
            <v>7AO310</v>
          </cell>
          <cell r="D740">
            <v>-17500</v>
          </cell>
          <cell r="E740" t="str">
            <v>男</v>
          </cell>
          <cell r="F740" t="str">
            <v>外科（神经外科方向）</v>
          </cell>
          <cell r="G740">
            <v>13468867241</v>
          </cell>
          <cell r="H740">
            <v>3</v>
          </cell>
          <cell r="I740" t="str">
            <v>2022年</v>
          </cell>
          <cell r="J740" t="str">
            <v>规培研究生</v>
          </cell>
        </row>
        <row r="741">
          <cell r="C741" t="str">
            <v>7AO313</v>
          </cell>
          <cell r="D741">
            <v>-17503</v>
          </cell>
          <cell r="E741" t="str">
            <v>男</v>
          </cell>
          <cell r="F741" t="str">
            <v>外科（神经外科方向）</v>
          </cell>
          <cell r="G741">
            <v>15258086615</v>
          </cell>
          <cell r="H741">
            <v>3</v>
          </cell>
          <cell r="I741" t="str">
            <v>2022年</v>
          </cell>
          <cell r="J741" t="str">
            <v>规培研究生</v>
          </cell>
        </row>
        <row r="742">
          <cell r="C742" t="str">
            <v>7AO319</v>
          </cell>
          <cell r="D742">
            <v>-17509</v>
          </cell>
          <cell r="E742" t="str">
            <v>男</v>
          </cell>
          <cell r="F742" t="str">
            <v>外科（神经外科方向）</v>
          </cell>
          <cell r="G742">
            <v>15258061338</v>
          </cell>
          <cell r="H742">
            <v>3</v>
          </cell>
          <cell r="I742" t="str">
            <v>2022年</v>
          </cell>
          <cell r="J742" t="str">
            <v>规培研究生</v>
          </cell>
        </row>
        <row r="743">
          <cell r="C743" t="str">
            <v>7AO326</v>
          </cell>
          <cell r="D743">
            <v>-17516</v>
          </cell>
          <cell r="E743" t="str">
            <v>男</v>
          </cell>
          <cell r="F743" t="str">
            <v>外科（神经外科方向）</v>
          </cell>
          <cell r="G743">
            <v>18757094298</v>
          </cell>
          <cell r="H743">
            <v>3</v>
          </cell>
          <cell r="I743" t="str">
            <v>2022年</v>
          </cell>
          <cell r="J743" t="str">
            <v>规培研究生</v>
          </cell>
        </row>
        <row r="744">
          <cell r="C744" t="str">
            <v>7AO024</v>
          </cell>
          <cell r="D744">
            <v>-17215</v>
          </cell>
          <cell r="E744" t="str">
            <v>男</v>
          </cell>
          <cell r="F744" t="str">
            <v>外科</v>
          </cell>
          <cell r="G744">
            <v>15968797028</v>
          </cell>
          <cell r="H744">
            <v>3</v>
          </cell>
          <cell r="I744" t="str">
            <v>2022年</v>
          </cell>
          <cell r="J744" t="str">
            <v>规培研究生</v>
          </cell>
        </row>
        <row r="745">
          <cell r="C745" t="str">
            <v>7AM257</v>
          </cell>
          <cell r="D745" t="str">
            <v>-14912</v>
          </cell>
          <cell r="E745" t="str">
            <v>男</v>
          </cell>
          <cell r="F745" t="str">
            <v>外科</v>
          </cell>
          <cell r="G745">
            <v>17179711022</v>
          </cell>
          <cell r="H745">
            <v>3</v>
          </cell>
          <cell r="I745" t="str">
            <v>2022年</v>
          </cell>
          <cell r="J745" t="str">
            <v>规培研究生</v>
          </cell>
        </row>
        <row r="746">
          <cell r="C746">
            <v>623025</v>
          </cell>
          <cell r="D746">
            <v>13654</v>
          </cell>
          <cell r="E746" t="str">
            <v>男</v>
          </cell>
          <cell r="F746" t="str">
            <v>外科</v>
          </cell>
          <cell r="G746">
            <v>18267857001</v>
          </cell>
          <cell r="H746" t="str">
            <v>1？</v>
          </cell>
          <cell r="I746" t="str">
            <v>2023年</v>
          </cell>
          <cell r="J746" t="str">
            <v>住院医师-本院</v>
          </cell>
        </row>
        <row r="747">
          <cell r="C747" t="str">
            <v>732L40</v>
          </cell>
          <cell r="D747">
            <v>15840</v>
          </cell>
          <cell r="E747" t="str">
            <v>男</v>
          </cell>
          <cell r="F747" t="str">
            <v>放射科</v>
          </cell>
          <cell r="G747" t="str">
            <v>17395776670</v>
          </cell>
          <cell r="H747" t="str">
            <v>3</v>
          </cell>
          <cell r="I747" t="str">
            <v>2023年</v>
          </cell>
          <cell r="J747" t="str">
            <v>住院医师-外院</v>
          </cell>
        </row>
        <row r="748">
          <cell r="C748" t="str">
            <v>732L56</v>
          </cell>
          <cell r="D748">
            <v>15856</v>
          </cell>
          <cell r="E748" t="str">
            <v>男</v>
          </cell>
          <cell r="F748" t="str">
            <v>骨科</v>
          </cell>
          <cell r="G748" t="str">
            <v>19884680535</v>
          </cell>
          <cell r="H748" t="str">
            <v>3</v>
          </cell>
          <cell r="I748" t="str">
            <v>2023年</v>
          </cell>
          <cell r="J748" t="str">
            <v>住院医师-外院</v>
          </cell>
        </row>
        <row r="749">
          <cell r="C749" t="str">
            <v>733L14</v>
          </cell>
          <cell r="D749">
            <v>15916</v>
          </cell>
          <cell r="E749" t="str">
            <v>男</v>
          </cell>
          <cell r="F749" t="str">
            <v>外科</v>
          </cell>
          <cell r="G749" t="str">
            <v>17867955204</v>
          </cell>
          <cell r="H749" t="str">
            <v>3</v>
          </cell>
          <cell r="I749" t="str">
            <v>2023年</v>
          </cell>
          <cell r="J749" t="str">
            <v>住院医师-外院</v>
          </cell>
        </row>
        <row r="750">
          <cell r="C750">
            <v>621020</v>
          </cell>
          <cell r="D750">
            <v>14964</v>
          </cell>
          <cell r="E750" t="str">
            <v>女</v>
          </cell>
          <cell r="F750" t="str">
            <v>麻醉科</v>
          </cell>
          <cell r="G750">
            <v>18267850662</v>
          </cell>
          <cell r="H750">
            <v>3</v>
          </cell>
          <cell r="I750" t="str">
            <v>2021年</v>
          </cell>
          <cell r="J750" t="str">
            <v>住院医师-本院</v>
          </cell>
        </row>
        <row r="751">
          <cell r="C751">
            <v>621019</v>
          </cell>
          <cell r="D751">
            <v>14963</v>
          </cell>
          <cell r="E751" t="str">
            <v>女</v>
          </cell>
          <cell r="F751" t="str">
            <v>麻醉科</v>
          </cell>
          <cell r="G751">
            <v>18858736692</v>
          </cell>
          <cell r="H751">
            <v>3</v>
          </cell>
          <cell r="I751" t="str">
            <v>2021年</v>
          </cell>
          <cell r="J751" t="str">
            <v>住院医师-本院</v>
          </cell>
        </row>
        <row r="752">
          <cell r="C752" t="str">
            <v>727L78</v>
          </cell>
          <cell r="D752">
            <v>15046</v>
          </cell>
          <cell r="E752" t="str">
            <v>男</v>
          </cell>
          <cell r="F752" t="str">
            <v>麻醉科</v>
          </cell>
          <cell r="G752">
            <v>18767822291</v>
          </cell>
          <cell r="H752">
            <v>3</v>
          </cell>
          <cell r="I752" t="str">
            <v>2021年</v>
          </cell>
          <cell r="J752" t="str">
            <v>住院医师-外院</v>
          </cell>
        </row>
        <row r="753">
          <cell r="C753" t="str">
            <v>7AM299</v>
          </cell>
          <cell r="D753">
            <v>-14954</v>
          </cell>
          <cell r="E753" t="str">
            <v>女</v>
          </cell>
          <cell r="F753" t="str">
            <v>麻醉科</v>
          </cell>
          <cell r="G753" t="str">
            <v>15158670177</v>
          </cell>
          <cell r="H753">
            <v>3</v>
          </cell>
          <cell r="I753" t="str">
            <v>2021年</v>
          </cell>
          <cell r="J753" t="str">
            <v>规培研究生</v>
          </cell>
        </row>
        <row r="754">
          <cell r="C754" t="str">
            <v>7AO361</v>
          </cell>
          <cell r="D754">
            <v>-17550</v>
          </cell>
          <cell r="E754" t="str">
            <v>男</v>
          </cell>
          <cell r="F754" t="str">
            <v>麻醉科</v>
          </cell>
          <cell r="G754">
            <v>18767529908</v>
          </cell>
          <cell r="H754">
            <v>3</v>
          </cell>
          <cell r="I754" t="str">
            <v>2022年</v>
          </cell>
          <cell r="J754" t="str">
            <v>规培研究生</v>
          </cell>
        </row>
        <row r="755">
          <cell r="C755" t="str">
            <v>733L22</v>
          </cell>
          <cell r="D755">
            <v>15924</v>
          </cell>
          <cell r="E755" t="str">
            <v>男</v>
          </cell>
          <cell r="F755" t="str">
            <v>麻醉科</v>
          </cell>
          <cell r="G755" t="str">
            <v>15958691623</v>
          </cell>
          <cell r="H755" t="str">
            <v>3</v>
          </cell>
          <cell r="I755" t="str">
            <v>2023年</v>
          </cell>
          <cell r="J755" t="str">
            <v>住院医师-外院</v>
          </cell>
        </row>
        <row r="756">
          <cell r="C756" t="str">
            <v>727L70</v>
          </cell>
          <cell r="D756">
            <v>15038</v>
          </cell>
          <cell r="E756" t="str">
            <v>女</v>
          </cell>
          <cell r="F756" t="str">
            <v>口腔全科</v>
          </cell>
          <cell r="G756" t="str">
            <v>17858902076</v>
          </cell>
          <cell r="H756">
            <v>3</v>
          </cell>
          <cell r="I756" t="str">
            <v>2021年</v>
          </cell>
          <cell r="J756" t="str">
            <v>住院医师-外院</v>
          </cell>
        </row>
        <row r="757">
          <cell r="C757" t="str">
            <v>727L72</v>
          </cell>
          <cell r="D757">
            <v>15040</v>
          </cell>
          <cell r="E757" t="str">
            <v>女</v>
          </cell>
          <cell r="F757" t="str">
            <v>口腔全科</v>
          </cell>
          <cell r="G757" t="str">
            <v>18358797586</v>
          </cell>
          <cell r="H757">
            <v>3</v>
          </cell>
          <cell r="I757" t="str">
            <v>2021年</v>
          </cell>
          <cell r="J757" t="str">
            <v>住院医师-外院</v>
          </cell>
        </row>
        <row r="758">
          <cell r="C758" t="str">
            <v>727L71</v>
          </cell>
          <cell r="D758">
            <v>15039</v>
          </cell>
          <cell r="E758" t="str">
            <v>女</v>
          </cell>
          <cell r="F758" t="str">
            <v>口腔全科</v>
          </cell>
          <cell r="G758" t="str">
            <v>15258625898</v>
          </cell>
          <cell r="H758">
            <v>3</v>
          </cell>
          <cell r="I758" t="str">
            <v>2021年</v>
          </cell>
          <cell r="J758" t="str">
            <v>住院医师-外院</v>
          </cell>
        </row>
        <row r="759">
          <cell r="C759" t="str">
            <v>729L69</v>
          </cell>
          <cell r="D759">
            <v>15392</v>
          </cell>
          <cell r="E759" t="str">
            <v>男</v>
          </cell>
          <cell r="F759" t="str">
            <v>口腔全科</v>
          </cell>
          <cell r="G759" t="str">
            <v>15157637797</v>
          </cell>
          <cell r="H759">
            <v>3</v>
          </cell>
          <cell r="I759" t="str">
            <v>2022年</v>
          </cell>
          <cell r="J759" t="str">
            <v>住院医师-外院</v>
          </cell>
        </row>
        <row r="760">
          <cell r="C760" t="str">
            <v>729L94</v>
          </cell>
          <cell r="D760">
            <v>15418</v>
          </cell>
          <cell r="E760" t="str">
            <v>女</v>
          </cell>
          <cell r="F760" t="str">
            <v>口腔全科</v>
          </cell>
          <cell r="G760" t="str">
            <v>13750690577</v>
          </cell>
          <cell r="H760">
            <v>3</v>
          </cell>
          <cell r="I760" t="str">
            <v>2022年</v>
          </cell>
          <cell r="J760" t="str">
            <v>住院医师-外院</v>
          </cell>
        </row>
        <row r="761">
          <cell r="C761" t="str">
            <v>730L38</v>
          </cell>
          <cell r="D761">
            <v>15461</v>
          </cell>
          <cell r="E761" t="str">
            <v>男</v>
          </cell>
          <cell r="F761" t="str">
            <v>口腔全科</v>
          </cell>
          <cell r="G761" t="str">
            <v>17858903216</v>
          </cell>
          <cell r="H761">
            <v>3</v>
          </cell>
          <cell r="I761" t="str">
            <v>2022年</v>
          </cell>
          <cell r="J761" t="str">
            <v>住院医师-外院</v>
          </cell>
        </row>
        <row r="762">
          <cell r="C762" t="str">
            <v>730L59</v>
          </cell>
          <cell r="D762">
            <v>15482</v>
          </cell>
          <cell r="E762" t="str">
            <v>女</v>
          </cell>
          <cell r="F762" t="str">
            <v>口腔全科</v>
          </cell>
          <cell r="G762" t="str">
            <v>15906773757</v>
          </cell>
          <cell r="H762">
            <v>3</v>
          </cell>
          <cell r="I762" t="str">
            <v>2022年</v>
          </cell>
          <cell r="J762" t="str">
            <v>住院医师-外院</v>
          </cell>
        </row>
        <row r="763">
          <cell r="C763" t="str">
            <v>730L69</v>
          </cell>
          <cell r="D763">
            <v>15492</v>
          </cell>
          <cell r="E763" t="str">
            <v>女</v>
          </cell>
          <cell r="F763" t="str">
            <v>口腔全科</v>
          </cell>
          <cell r="G763" t="str">
            <v>13165890215</v>
          </cell>
          <cell r="H763">
            <v>3</v>
          </cell>
          <cell r="I763" t="str">
            <v>2022年</v>
          </cell>
          <cell r="J763" t="str">
            <v>住院医师-外院</v>
          </cell>
        </row>
        <row r="764">
          <cell r="C764" t="str">
            <v>729L92</v>
          </cell>
          <cell r="D764">
            <v>15416</v>
          </cell>
          <cell r="E764" t="str">
            <v>男</v>
          </cell>
          <cell r="F764" t="str">
            <v>口腔全科</v>
          </cell>
          <cell r="G764" t="str">
            <v>18711198459</v>
          </cell>
          <cell r="H764">
            <v>3</v>
          </cell>
          <cell r="I764" t="str">
            <v>2022年</v>
          </cell>
          <cell r="J764" t="str">
            <v>住院医师-外院</v>
          </cell>
        </row>
        <row r="765">
          <cell r="C765" t="str">
            <v>730L01</v>
          </cell>
          <cell r="D765">
            <v>15424</v>
          </cell>
          <cell r="E765" t="str">
            <v>女</v>
          </cell>
          <cell r="F765" t="str">
            <v>口腔全科</v>
          </cell>
          <cell r="G765" t="str">
            <v>15088922688</v>
          </cell>
          <cell r="H765">
            <v>3</v>
          </cell>
          <cell r="I765" t="str">
            <v>2022年</v>
          </cell>
          <cell r="J765" t="str">
            <v>住院医师-外院</v>
          </cell>
        </row>
        <row r="766">
          <cell r="C766" t="str">
            <v>730L24</v>
          </cell>
          <cell r="D766">
            <v>15447</v>
          </cell>
          <cell r="E766" t="str">
            <v>女</v>
          </cell>
          <cell r="F766" t="str">
            <v>口腔全科</v>
          </cell>
          <cell r="G766" t="str">
            <v>15058740868</v>
          </cell>
          <cell r="H766">
            <v>3</v>
          </cell>
          <cell r="I766" t="str">
            <v>2022年</v>
          </cell>
          <cell r="J766" t="str">
            <v>住院医师-外院</v>
          </cell>
        </row>
        <row r="767">
          <cell r="C767" t="str">
            <v>730L35</v>
          </cell>
          <cell r="D767">
            <v>15458</v>
          </cell>
          <cell r="E767" t="str">
            <v>男</v>
          </cell>
          <cell r="F767" t="str">
            <v>口腔全科</v>
          </cell>
          <cell r="G767" t="str">
            <v>13567743965</v>
          </cell>
          <cell r="H767">
            <v>3</v>
          </cell>
          <cell r="I767" t="str">
            <v>2022年</v>
          </cell>
          <cell r="J767" t="str">
            <v>住院医师-外院</v>
          </cell>
        </row>
        <row r="768">
          <cell r="C768" t="str">
            <v>7AM341</v>
          </cell>
          <cell r="D768">
            <v>-14996</v>
          </cell>
          <cell r="E768" t="str">
            <v>女</v>
          </cell>
          <cell r="F768" t="str">
            <v>口腔全科</v>
          </cell>
          <cell r="G768" t="str">
            <v>13874904823</v>
          </cell>
          <cell r="H768">
            <v>3</v>
          </cell>
          <cell r="I768" t="str">
            <v>2021年</v>
          </cell>
          <cell r="J768" t="str">
            <v>规培研究生</v>
          </cell>
        </row>
        <row r="769">
          <cell r="C769" t="str">
            <v>7AM342</v>
          </cell>
          <cell r="D769">
            <v>-14997</v>
          </cell>
          <cell r="E769" t="str">
            <v>女</v>
          </cell>
          <cell r="F769" t="str">
            <v>口腔全科</v>
          </cell>
          <cell r="G769" t="str">
            <v>18857463881</v>
          </cell>
          <cell r="H769">
            <v>3</v>
          </cell>
          <cell r="I769" t="str">
            <v>2021年</v>
          </cell>
          <cell r="J769" t="str">
            <v>规培研究生</v>
          </cell>
        </row>
        <row r="770">
          <cell r="C770" t="str">
            <v>7AM343</v>
          </cell>
          <cell r="D770">
            <v>-14998</v>
          </cell>
          <cell r="E770" t="str">
            <v>男</v>
          </cell>
          <cell r="F770" t="str">
            <v>口腔全科</v>
          </cell>
          <cell r="G770" t="str">
            <v>13860169582</v>
          </cell>
          <cell r="H770">
            <v>3</v>
          </cell>
          <cell r="I770" t="str">
            <v>2021年</v>
          </cell>
          <cell r="J770" t="str">
            <v>规培研究生</v>
          </cell>
        </row>
        <row r="771">
          <cell r="C771" t="str">
            <v>7AM344</v>
          </cell>
          <cell r="D771">
            <v>-14999</v>
          </cell>
          <cell r="E771" t="str">
            <v>女</v>
          </cell>
          <cell r="F771" t="str">
            <v>口腔全科</v>
          </cell>
          <cell r="G771" t="str">
            <v>18267720618</v>
          </cell>
          <cell r="H771">
            <v>3</v>
          </cell>
          <cell r="I771" t="str">
            <v>2021年</v>
          </cell>
          <cell r="J771" t="str">
            <v>规培研究生</v>
          </cell>
        </row>
        <row r="772">
          <cell r="C772" t="str">
            <v>7AM345</v>
          </cell>
          <cell r="D772">
            <v>-15000</v>
          </cell>
          <cell r="E772" t="str">
            <v>女</v>
          </cell>
          <cell r="F772" t="str">
            <v>口腔全科</v>
          </cell>
          <cell r="G772" t="str">
            <v>17858905909</v>
          </cell>
          <cell r="H772">
            <v>3</v>
          </cell>
          <cell r="I772" t="str">
            <v>2021年</v>
          </cell>
          <cell r="J772" t="str">
            <v>规培研究生</v>
          </cell>
        </row>
        <row r="773">
          <cell r="C773" t="str">
            <v>7AM346</v>
          </cell>
          <cell r="D773">
            <v>-15001</v>
          </cell>
          <cell r="E773" t="str">
            <v>女</v>
          </cell>
          <cell r="F773" t="str">
            <v>口腔全科</v>
          </cell>
          <cell r="G773" t="str">
            <v>15968763256</v>
          </cell>
          <cell r="H773">
            <v>3</v>
          </cell>
          <cell r="I773" t="str">
            <v>2021年</v>
          </cell>
          <cell r="J773" t="str">
            <v>规培研究生</v>
          </cell>
        </row>
        <row r="774">
          <cell r="C774" t="str">
            <v>7AO392</v>
          </cell>
          <cell r="D774">
            <v>-17581</v>
          </cell>
          <cell r="E774" t="str">
            <v>男</v>
          </cell>
          <cell r="F774" t="str">
            <v>口腔全科</v>
          </cell>
          <cell r="G774">
            <v>18875855956</v>
          </cell>
          <cell r="H774">
            <v>3</v>
          </cell>
          <cell r="I774" t="str">
            <v>2022年</v>
          </cell>
          <cell r="J774" t="str">
            <v>规培研究生</v>
          </cell>
        </row>
        <row r="775">
          <cell r="C775" t="str">
            <v>7AO393</v>
          </cell>
          <cell r="D775">
            <v>-17582</v>
          </cell>
          <cell r="E775" t="str">
            <v>女</v>
          </cell>
          <cell r="F775" t="str">
            <v>口腔全科</v>
          </cell>
          <cell r="G775">
            <v>15968750878</v>
          </cell>
          <cell r="H775">
            <v>3</v>
          </cell>
          <cell r="I775" t="str">
            <v>2022年</v>
          </cell>
          <cell r="J775" t="str">
            <v>规培研究生</v>
          </cell>
        </row>
        <row r="776">
          <cell r="C776" t="str">
            <v>7AO394</v>
          </cell>
          <cell r="D776">
            <v>-17583</v>
          </cell>
          <cell r="E776" t="str">
            <v>女</v>
          </cell>
          <cell r="F776" t="str">
            <v>口腔全科</v>
          </cell>
          <cell r="G776">
            <v>17862891595</v>
          </cell>
          <cell r="H776">
            <v>3</v>
          </cell>
          <cell r="I776" t="str">
            <v>2022年</v>
          </cell>
          <cell r="J776" t="str">
            <v>规培研究生</v>
          </cell>
        </row>
        <row r="777">
          <cell r="C777" t="str">
            <v>732L35</v>
          </cell>
          <cell r="D777">
            <v>15835</v>
          </cell>
          <cell r="E777" t="str">
            <v>女</v>
          </cell>
          <cell r="F777" t="str">
            <v>口腔全科</v>
          </cell>
          <cell r="G777" t="str">
            <v>13777711652</v>
          </cell>
          <cell r="H777" t="str">
            <v>3</v>
          </cell>
          <cell r="I777" t="str">
            <v>2023年</v>
          </cell>
          <cell r="J777" t="str">
            <v>住院医师-外院</v>
          </cell>
        </row>
        <row r="778">
          <cell r="C778" t="str">
            <v>732L41</v>
          </cell>
          <cell r="D778">
            <v>15841</v>
          </cell>
          <cell r="E778" t="str">
            <v>女</v>
          </cell>
          <cell r="F778" t="str">
            <v>口腔全科</v>
          </cell>
          <cell r="G778" t="str">
            <v>17858922506</v>
          </cell>
          <cell r="H778" t="str">
            <v>3</v>
          </cell>
          <cell r="I778" t="str">
            <v>2023年</v>
          </cell>
          <cell r="J778" t="str">
            <v>住院医师-外院</v>
          </cell>
        </row>
        <row r="779">
          <cell r="C779" t="str">
            <v>732L44</v>
          </cell>
          <cell r="D779">
            <v>15844</v>
          </cell>
          <cell r="E779" t="str">
            <v>男</v>
          </cell>
          <cell r="F779" t="str">
            <v>口腔全科</v>
          </cell>
          <cell r="G779" t="str">
            <v>18757097000</v>
          </cell>
          <cell r="H779" t="str">
            <v>3</v>
          </cell>
          <cell r="I779" t="str">
            <v>2023年</v>
          </cell>
          <cell r="J779" t="str">
            <v>住院医师-外院</v>
          </cell>
        </row>
        <row r="780">
          <cell r="C780" t="str">
            <v>732L46</v>
          </cell>
          <cell r="D780">
            <v>15846</v>
          </cell>
          <cell r="E780" t="str">
            <v>女</v>
          </cell>
          <cell r="F780" t="str">
            <v>口腔全科</v>
          </cell>
          <cell r="G780" t="str">
            <v>15527735751</v>
          </cell>
          <cell r="H780" t="str">
            <v>3</v>
          </cell>
          <cell r="I780" t="str">
            <v>2023年</v>
          </cell>
          <cell r="J780" t="str">
            <v>住院医师-外院</v>
          </cell>
        </row>
        <row r="781">
          <cell r="C781" t="str">
            <v>732L49</v>
          </cell>
          <cell r="D781">
            <v>15849</v>
          </cell>
          <cell r="E781" t="str">
            <v>女</v>
          </cell>
          <cell r="F781" t="str">
            <v>口腔全科</v>
          </cell>
          <cell r="G781" t="str">
            <v>13586197628</v>
          </cell>
          <cell r="H781" t="str">
            <v>3</v>
          </cell>
          <cell r="I781" t="str">
            <v>2023年</v>
          </cell>
          <cell r="J781" t="str">
            <v>住院医师-外院</v>
          </cell>
        </row>
        <row r="782">
          <cell r="C782" t="str">
            <v>732L77</v>
          </cell>
          <cell r="D782">
            <v>15877</v>
          </cell>
          <cell r="E782" t="str">
            <v>男</v>
          </cell>
          <cell r="F782" t="str">
            <v>口腔全科</v>
          </cell>
          <cell r="G782" t="str">
            <v>13656634385</v>
          </cell>
          <cell r="H782" t="str">
            <v>3</v>
          </cell>
          <cell r="I782" t="str">
            <v>2023年</v>
          </cell>
          <cell r="J782" t="str">
            <v>住院医师-外院</v>
          </cell>
        </row>
        <row r="783">
          <cell r="C783" t="str">
            <v>732L81</v>
          </cell>
          <cell r="D783">
            <v>15881</v>
          </cell>
          <cell r="E783" t="str">
            <v>男</v>
          </cell>
          <cell r="F783" t="str">
            <v>口腔全科</v>
          </cell>
          <cell r="G783" t="str">
            <v>17705878626</v>
          </cell>
          <cell r="H783" t="str">
            <v>3</v>
          </cell>
          <cell r="I783" t="str">
            <v>2023年</v>
          </cell>
          <cell r="J783" t="str">
            <v>住院医师-外院</v>
          </cell>
        </row>
        <row r="784">
          <cell r="C784" t="str">
            <v>732L93</v>
          </cell>
          <cell r="D784">
            <v>15893</v>
          </cell>
          <cell r="E784" t="str">
            <v>女</v>
          </cell>
          <cell r="F784" t="str">
            <v>口腔全科</v>
          </cell>
          <cell r="G784" t="str">
            <v>18767670851</v>
          </cell>
          <cell r="H784" t="str">
            <v>3</v>
          </cell>
          <cell r="I784" t="str">
            <v>2023年</v>
          </cell>
          <cell r="J784" t="str">
            <v>住院医师-外院</v>
          </cell>
        </row>
        <row r="785">
          <cell r="C785" t="str">
            <v>733L06</v>
          </cell>
          <cell r="D785">
            <v>15908</v>
          </cell>
          <cell r="E785" t="str">
            <v>男</v>
          </cell>
          <cell r="F785" t="str">
            <v>口腔全科</v>
          </cell>
          <cell r="G785" t="str">
            <v>13017829655</v>
          </cell>
          <cell r="H785" t="str">
            <v>3</v>
          </cell>
          <cell r="I785" t="str">
            <v>2023年</v>
          </cell>
          <cell r="J785" t="str">
            <v>住院医师-外院</v>
          </cell>
        </row>
        <row r="786">
          <cell r="C786" t="str">
            <v>733L15</v>
          </cell>
          <cell r="D786">
            <v>15917</v>
          </cell>
          <cell r="E786" t="str">
            <v>男</v>
          </cell>
          <cell r="F786" t="str">
            <v>口腔全科</v>
          </cell>
          <cell r="G786" t="str">
            <v>15968479291</v>
          </cell>
          <cell r="H786" t="str">
            <v>3</v>
          </cell>
          <cell r="I786" t="str">
            <v>2023年</v>
          </cell>
          <cell r="J786" t="str">
            <v>住院医师-外院</v>
          </cell>
        </row>
        <row r="787">
          <cell r="C787" t="str">
            <v>733L17</v>
          </cell>
          <cell r="D787">
            <v>15919</v>
          </cell>
          <cell r="E787" t="str">
            <v>男</v>
          </cell>
          <cell r="F787" t="str">
            <v>口腔全科</v>
          </cell>
          <cell r="G787" t="str">
            <v>18815096229</v>
          </cell>
          <cell r="H787" t="str">
            <v>3</v>
          </cell>
          <cell r="I787" t="str">
            <v>2023年</v>
          </cell>
          <cell r="J787" t="str">
            <v>住院医师-外院</v>
          </cell>
        </row>
        <row r="788">
          <cell r="C788" t="str">
            <v>733L21</v>
          </cell>
          <cell r="D788">
            <v>15923</v>
          </cell>
          <cell r="E788" t="str">
            <v>男</v>
          </cell>
          <cell r="F788" t="str">
            <v>口腔全科</v>
          </cell>
          <cell r="G788" t="str">
            <v>18358682138</v>
          </cell>
          <cell r="H788" t="str">
            <v>3</v>
          </cell>
          <cell r="I788" t="str">
            <v>2023年</v>
          </cell>
          <cell r="J788" t="str">
            <v>住院医师-外院</v>
          </cell>
        </row>
        <row r="789">
          <cell r="C789" t="str">
            <v>733L24</v>
          </cell>
          <cell r="D789">
            <v>15926</v>
          </cell>
          <cell r="E789" t="str">
            <v>女</v>
          </cell>
          <cell r="F789" t="str">
            <v>口腔全科</v>
          </cell>
          <cell r="G789" t="str">
            <v>18066255887</v>
          </cell>
          <cell r="H789" t="str">
            <v>3</v>
          </cell>
          <cell r="I789" t="str">
            <v>2023年</v>
          </cell>
          <cell r="J789" t="str">
            <v>住院医师-外院</v>
          </cell>
        </row>
        <row r="790">
          <cell r="C790" t="str">
            <v>733L31</v>
          </cell>
          <cell r="D790">
            <v>15933</v>
          </cell>
          <cell r="E790" t="str">
            <v>女</v>
          </cell>
          <cell r="F790" t="str">
            <v>口腔全科</v>
          </cell>
          <cell r="G790" t="str">
            <v>18267835368</v>
          </cell>
          <cell r="H790" t="str">
            <v>3</v>
          </cell>
          <cell r="I790" t="str">
            <v>2023年</v>
          </cell>
          <cell r="J790" t="str">
            <v>住院医师-外院</v>
          </cell>
        </row>
        <row r="791">
          <cell r="C791" t="str">
            <v>733L35</v>
          </cell>
          <cell r="D791">
            <v>15937</v>
          </cell>
          <cell r="E791" t="str">
            <v>女</v>
          </cell>
          <cell r="F791" t="str">
            <v>口腔全科</v>
          </cell>
          <cell r="G791" t="str">
            <v>17816338994</v>
          </cell>
          <cell r="H791" t="str">
            <v>3</v>
          </cell>
          <cell r="I791" t="str">
            <v>2023年</v>
          </cell>
          <cell r="J791" t="str">
            <v>住院医师-外院</v>
          </cell>
        </row>
        <row r="792">
          <cell r="C792">
            <v>923088</v>
          </cell>
          <cell r="D792">
            <v>100101</v>
          </cell>
          <cell r="E792" t="str">
            <v>女</v>
          </cell>
          <cell r="F792" t="str">
            <v>口腔全科</v>
          </cell>
          <cell r="G792" t="str">
            <v>15057732662</v>
          </cell>
          <cell r="H792" t="str">
            <v>3</v>
          </cell>
          <cell r="I792" t="str">
            <v>2023年</v>
          </cell>
          <cell r="J792" t="str">
            <v>住院医师-外院</v>
          </cell>
        </row>
        <row r="793">
          <cell r="C793" t="str">
            <v>727L57</v>
          </cell>
          <cell r="D793">
            <v>15025</v>
          </cell>
          <cell r="E793" t="str">
            <v>男</v>
          </cell>
          <cell r="F793" t="str">
            <v>耳鼻咽喉科</v>
          </cell>
          <cell r="G793">
            <v>15888767103</v>
          </cell>
          <cell r="H793">
            <v>3</v>
          </cell>
          <cell r="I793" t="str">
            <v>2021年</v>
          </cell>
          <cell r="J793" t="str">
            <v>住院医师-外院</v>
          </cell>
        </row>
        <row r="794">
          <cell r="C794" t="str">
            <v>729L80</v>
          </cell>
          <cell r="D794">
            <v>15404</v>
          </cell>
          <cell r="E794" t="str">
            <v>男</v>
          </cell>
          <cell r="F794" t="str">
            <v>耳鼻咽喉科</v>
          </cell>
          <cell r="G794" t="str">
            <v>13185881588</v>
          </cell>
          <cell r="H794">
            <v>3</v>
          </cell>
          <cell r="I794" t="str">
            <v>2022年</v>
          </cell>
          <cell r="J794" t="str">
            <v>住院医师-外院</v>
          </cell>
        </row>
        <row r="795">
          <cell r="C795" t="str">
            <v>730L31</v>
          </cell>
          <cell r="D795">
            <v>15454</v>
          </cell>
          <cell r="E795" t="str">
            <v>男</v>
          </cell>
          <cell r="F795" t="str">
            <v>耳鼻咽喉科</v>
          </cell>
          <cell r="G795" t="str">
            <v>18268160677</v>
          </cell>
          <cell r="H795">
            <v>3</v>
          </cell>
          <cell r="I795" t="str">
            <v>2022年</v>
          </cell>
          <cell r="J795" t="str">
            <v>住院医师-外院</v>
          </cell>
        </row>
        <row r="796">
          <cell r="C796" t="str">
            <v>730L04</v>
          </cell>
          <cell r="D796">
            <v>15427</v>
          </cell>
          <cell r="E796" t="str">
            <v>男</v>
          </cell>
          <cell r="F796" t="str">
            <v>全科医学科</v>
          </cell>
          <cell r="G796" t="str">
            <v>13091926050</v>
          </cell>
          <cell r="H796">
            <v>3</v>
          </cell>
          <cell r="I796" t="str">
            <v>2022年</v>
          </cell>
          <cell r="J796" t="str">
            <v>住院医师-外院</v>
          </cell>
        </row>
        <row r="797">
          <cell r="C797" t="str">
            <v>7AM381</v>
          </cell>
          <cell r="D797">
            <v>-14623</v>
          </cell>
          <cell r="E797" t="str">
            <v>男</v>
          </cell>
          <cell r="F797" t="str">
            <v>耳鼻咽喉科</v>
          </cell>
          <cell r="G797" t="str">
            <v>15858836819</v>
          </cell>
          <cell r="H797">
            <v>3</v>
          </cell>
          <cell r="I797" t="str">
            <v>2021年</v>
          </cell>
          <cell r="J797" t="str">
            <v>规培研究生</v>
          </cell>
        </row>
        <row r="798">
          <cell r="C798" t="str">
            <v>7AM297</v>
          </cell>
          <cell r="D798">
            <v>-14952</v>
          </cell>
          <cell r="E798" t="str">
            <v>女</v>
          </cell>
          <cell r="F798" t="str">
            <v>耳鼻咽喉科</v>
          </cell>
          <cell r="G798" t="str">
            <v>18815138231</v>
          </cell>
          <cell r="H798">
            <v>3</v>
          </cell>
          <cell r="I798" t="str">
            <v>2021年</v>
          </cell>
          <cell r="J798" t="str">
            <v>规培研究生</v>
          </cell>
        </row>
        <row r="799">
          <cell r="C799" t="str">
            <v>7AM298</v>
          </cell>
          <cell r="D799">
            <v>-14953</v>
          </cell>
          <cell r="E799" t="str">
            <v>女</v>
          </cell>
          <cell r="F799" t="str">
            <v>耳鼻咽喉科</v>
          </cell>
          <cell r="G799" t="str">
            <v>17538516706</v>
          </cell>
          <cell r="H799">
            <v>3</v>
          </cell>
          <cell r="I799" t="str">
            <v>2021年</v>
          </cell>
          <cell r="J799" t="str">
            <v>规培研究生</v>
          </cell>
        </row>
        <row r="800">
          <cell r="C800" t="str">
            <v>7AO347</v>
          </cell>
          <cell r="D800">
            <v>-17536</v>
          </cell>
          <cell r="E800" t="str">
            <v>女</v>
          </cell>
          <cell r="F800" t="str">
            <v>耳鼻咽喉科</v>
          </cell>
          <cell r="G800">
            <v>18267737308</v>
          </cell>
          <cell r="H800">
            <v>3</v>
          </cell>
          <cell r="I800" t="str">
            <v>2022年</v>
          </cell>
          <cell r="J800" t="str">
            <v>规培研究生</v>
          </cell>
        </row>
        <row r="801">
          <cell r="C801" t="str">
            <v>7AO348</v>
          </cell>
          <cell r="D801">
            <v>-17537</v>
          </cell>
          <cell r="E801" t="str">
            <v>男</v>
          </cell>
          <cell r="F801" t="str">
            <v>耳鼻咽喉科</v>
          </cell>
          <cell r="G801">
            <v>18257770367</v>
          </cell>
          <cell r="H801">
            <v>3</v>
          </cell>
          <cell r="I801" t="str">
            <v>2022年</v>
          </cell>
          <cell r="J801" t="str">
            <v>规培研究生</v>
          </cell>
        </row>
        <row r="802">
          <cell r="C802" t="str">
            <v>7AO349</v>
          </cell>
          <cell r="D802">
            <v>-17538</v>
          </cell>
          <cell r="E802" t="str">
            <v>女</v>
          </cell>
          <cell r="F802" t="str">
            <v>耳鼻咽喉科</v>
          </cell>
          <cell r="G802">
            <v>15068405520</v>
          </cell>
          <cell r="H802">
            <v>3</v>
          </cell>
          <cell r="I802" t="str">
            <v>2022年</v>
          </cell>
          <cell r="J802" t="str">
            <v>规培研究生</v>
          </cell>
        </row>
        <row r="803">
          <cell r="C803" t="str">
            <v>7AO350</v>
          </cell>
          <cell r="D803">
            <v>-17539</v>
          </cell>
          <cell r="E803" t="str">
            <v>女</v>
          </cell>
          <cell r="F803" t="str">
            <v>耳鼻咽喉科</v>
          </cell>
          <cell r="G803">
            <v>15958502218</v>
          </cell>
          <cell r="H803">
            <v>3</v>
          </cell>
          <cell r="I803" t="str">
            <v>2022年</v>
          </cell>
          <cell r="J803" t="str">
            <v>规培研究生</v>
          </cell>
        </row>
        <row r="804">
          <cell r="C804" t="str">
            <v>7AO351</v>
          </cell>
          <cell r="D804">
            <v>-17540</v>
          </cell>
          <cell r="E804" t="str">
            <v>男</v>
          </cell>
          <cell r="F804" t="str">
            <v>耳鼻咽喉科</v>
          </cell>
          <cell r="G804">
            <v>15355988836</v>
          </cell>
          <cell r="H804">
            <v>3</v>
          </cell>
          <cell r="I804" t="str">
            <v>2022年</v>
          </cell>
          <cell r="J804" t="str">
            <v>规培研究生</v>
          </cell>
        </row>
        <row r="805">
          <cell r="C805" t="str">
            <v>7AO352</v>
          </cell>
          <cell r="D805">
            <v>-17541</v>
          </cell>
          <cell r="E805" t="str">
            <v>女</v>
          </cell>
          <cell r="F805" t="str">
            <v>耳鼻咽喉科</v>
          </cell>
          <cell r="G805">
            <v>15158663180</v>
          </cell>
          <cell r="H805">
            <v>3</v>
          </cell>
          <cell r="I805" t="str">
            <v>2022年</v>
          </cell>
          <cell r="J805" t="str">
            <v>规培研究生</v>
          </cell>
        </row>
        <row r="806">
          <cell r="C806" t="str">
            <v>7AO353</v>
          </cell>
          <cell r="D806">
            <v>-17542</v>
          </cell>
          <cell r="E806" t="str">
            <v>男</v>
          </cell>
          <cell r="F806" t="str">
            <v>耳鼻咽喉科</v>
          </cell>
          <cell r="G806">
            <v>15857705998</v>
          </cell>
          <cell r="H806">
            <v>3</v>
          </cell>
          <cell r="I806" t="str">
            <v>2022年</v>
          </cell>
          <cell r="J806" t="str">
            <v>规培研究生</v>
          </cell>
        </row>
        <row r="807">
          <cell r="C807" t="str">
            <v>732L66</v>
          </cell>
          <cell r="D807">
            <v>15866</v>
          </cell>
          <cell r="E807" t="str">
            <v>女</v>
          </cell>
          <cell r="F807" t="str">
            <v>耳鼻咽喉科</v>
          </cell>
          <cell r="G807" t="str">
            <v>18458775377</v>
          </cell>
          <cell r="H807" t="str">
            <v>3</v>
          </cell>
          <cell r="I807" t="str">
            <v>2023年</v>
          </cell>
          <cell r="J807" t="str">
            <v>住院医师-外院</v>
          </cell>
        </row>
        <row r="808">
          <cell r="C808" t="str">
            <v>733L11</v>
          </cell>
          <cell r="D808">
            <v>15913</v>
          </cell>
          <cell r="E808" t="str">
            <v>女</v>
          </cell>
          <cell r="F808" t="str">
            <v>耳鼻咽喉科</v>
          </cell>
          <cell r="G808" t="str">
            <v>19858186599</v>
          </cell>
          <cell r="H808" t="str">
            <v>3</v>
          </cell>
          <cell r="I808" t="str">
            <v>2023年</v>
          </cell>
          <cell r="J808" t="str">
            <v>住院医师-外院</v>
          </cell>
        </row>
        <row r="809">
          <cell r="C809" t="str">
            <v>733L23</v>
          </cell>
          <cell r="D809">
            <v>15925</v>
          </cell>
          <cell r="E809" t="str">
            <v>女</v>
          </cell>
          <cell r="F809" t="str">
            <v>耳鼻咽喉科</v>
          </cell>
          <cell r="G809" t="str">
            <v>15904987807</v>
          </cell>
          <cell r="H809" t="str">
            <v>3</v>
          </cell>
          <cell r="I809" t="str">
            <v>2023年</v>
          </cell>
          <cell r="J809" t="str">
            <v>住院医师-外院</v>
          </cell>
        </row>
        <row r="810">
          <cell r="C810" t="str">
            <v>733L30</v>
          </cell>
          <cell r="D810">
            <v>15932</v>
          </cell>
          <cell r="E810" t="str">
            <v>男</v>
          </cell>
          <cell r="F810" t="str">
            <v>耳鼻咽喉科</v>
          </cell>
          <cell r="G810" t="str">
            <v>13609590454</v>
          </cell>
          <cell r="H810" t="str">
            <v>3</v>
          </cell>
          <cell r="I810" t="str">
            <v>2023年</v>
          </cell>
          <cell r="J810" t="str">
            <v>住院医师-外院</v>
          </cell>
        </row>
        <row r="811">
          <cell r="C811">
            <v>121027</v>
          </cell>
          <cell r="D811">
            <v>14691</v>
          </cell>
          <cell r="E811" t="str">
            <v>男</v>
          </cell>
          <cell r="F811" t="str">
            <v>外科</v>
          </cell>
          <cell r="G811">
            <v>15858807031</v>
          </cell>
          <cell r="H811">
            <v>3</v>
          </cell>
          <cell r="I811" t="str">
            <v>2021年</v>
          </cell>
          <cell r="J811" t="str">
            <v>住院医师-本院</v>
          </cell>
        </row>
        <row r="812">
          <cell r="C812" t="str">
            <v>7AM366</v>
          </cell>
          <cell r="D812">
            <v>-14608</v>
          </cell>
          <cell r="E812" t="str">
            <v>男</v>
          </cell>
          <cell r="F812" t="str">
            <v>外科</v>
          </cell>
          <cell r="G812">
            <v>15258725553</v>
          </cell>
          <cell r="H812">
            <v>3</v>
          </cell>
          <cell r="I812" t="str">
            <v>2021年</v>
          </cell>
          <cell r="J812" t="str">
            <v>规培研究生</v>
          </cell>
        </row>
        <row r="813">
          <cell r="C813" t="str">
            <v>7AM371</v>
          </cell>
          <cell r="D813">
            <v>-14613</v>
          </cell>
          <cell r="E813" t="str">
            <v>女</v>
          </cell>
          <cell r="F813" t="str">
            <v>外科</v>
          </cell>
          <cell r="G813" t="str">
            <v>18815013259</v>
          </cell>
          <cell r="H813">
            <v>3</v>
          </cell>
          <cell r="I813" t="str">
            <v>2021年</v>
          </cell>
          <cell r="J813" t="str">
            <v>规培研究生</v>
          </cell>
        </row>
        <row r="814">
          <cell r="C814" t="str">
            <v>7AM405</v>
          </cell>
          <cell r="D814">
            <v>-14647</v>
          </cell>
          <cell r="E814" t="str">
            <v>男</v>
          </cell>
          <cell r="F814" t="str">
            <v>外科</v>
          </cell>
          <cell r="G814" t="str">
            <v>15858837265</v>
          </cell>
          <cell r="H814">
            <v>3</v>
          </cell>
          <cell r="I814" t="str">
            <v>2021年</v>
          </cell>
          <cell r="J814" t="str">
            <v>规培研究生</v>
          </cell>
        </row>
        <row r="815">
          <cell r="C815" t="str">
            <v>7AO047</v>
          </cell>
          <cell r="D815">
            <v>-17238</v>
          </cell>
          <cell r="E815" t="str">
            <v>男</v>
          </cell>
          <cell r="F815" t="str">
            <v>外科</v>
          </cell>
          <cell r="G815">
            <v>15257712221</v>
          </cell>
          <cell r="H815">
            <v>3</v>
          </cell>
          <cell r="I815" t="str">
            <v>2022年</v>
          </cell>
          <cell r="J815" t="str">
            <v>规培研究生</v>
          </cell>
        </row>
        <row r="816">
          <cell r="C816" t="str">
            <v>7AO318</v>
          </cell>
          <cell r="D816">
            <v>-17508</v>
          </cell>
          <cell r="E816" t="str">
            <v>男</v>
          </cell>
          <cell r="F816" t="str">
            <v>外科</v>
          </cell>
          <cell r="G816">
            <v>15167067789</v>
          </cell>
          <cell r="H816">
            <v>3</v>
          </cell>
          <cell r="I816" t="str">
            <v>2022年</v>
          </cell>
          <cell r="J816" t="str">
            <v>规培研究生</v>
          </cell>
        </row>
        <row r="817">
          <cell r="C817">
            <v>623032</v>
          </cell>
          <cell r="D817">
            <v>15764</v>
          </cell>
          <cell r="E817" t="str">
            <v>女</v>
          </cell>
          <cell r="F817" t="str">
            <v>外科</v>
          </cell>
          <cell r="G817">
            <v>18368100140</v>
          </cell>
          <cell r="H817" t="str">
            <v>1？</v>
          </cell>
          <cell r="I817" t="str">
            <v>2023年</v>
          </cell>
          <cell r="J817" t="str">
            <v>住院医师-本院</v>
          </cell>
        </row>
        <row r="818">
          <cell r="C818" t="str">
            <v>727L59</v>
          </cell>
          <cell r="D818">
            <v>15027</v>
          </cell>
          <cell r="E818" t="str">
            <v>女</v>
          </cell>
          <cell r="F818" t="str">
            <v>放射科</v>
          </cell>
          <cell r="G818" t="str">
            <v>15167750387</v>
          </cell>
          <cell r="H818">
            <v>3</v>
          </cell>
          <cell r="I818" t="str">
            <v>2021年</v>
          </cell>
          <cell r="J818" t="str">
            <v>住院医师-外院</v>
          </cell>
        </row>
        <row r="819">
          <cell r="C819" t="str">
            <v>7AM339</v>
          </cell>
          <cell r="D819">
            <v>-14994</v>
          </cell>
          <cell r="E819" t="str">
            <v>男</v>
          </cell>
          <cell r="F819" t="str">
            <v>放射科</v>
          </cell>
          <cell r="G819" t="str">
            <v>18858792050</v>
          </cell>
          <cell r="H819">
            <v>3</v>
          </cell>
          <cell r="I819" t="str">
            <v>2021年</v>
          </cell>
          <cell r="J819" t="str">
            <v>规培研究生</v>
          </cell>
        </row>
        <row r="820">
          <cell r="C820" t="str">
            <v>729L35</v>
          </cell>
          <cell r="D820">
            <v>15135</v>
          </cell>
          <cell r="E820" t="str">
            <v>男</v>
          </cell>
          <cell r="F820" t="str">
            <v>外科</v>
          </cell>
          <cell r="G820">
            <v>17308996066</v>
          </cell>
          <cell r="H820">
            <v>3</v>
          </cell>
          <cell r="I820" t="str">
            <v>2021年</v>
          </cell>
          <cell r="J820" t="str">
            <v>住院医师-外院-西藏</v>
          </cell>
        </row>
        <row r="821">
          <cell r="C821" t="str">
            <v>7AM362</v>
          </cell>
          <cell r="D821">
            <v>-14604</v>
          </cell>
          <cell r="E821" t="str">
            <v>男</v>
          </cell>
          <cell r="F821" t="str">
            <v>外科</v>
          </cell>
          <cell r="G821" t="str">
            <v>15888276838</v>
          </cell>
          <cell r="H821">
            <v>3</v>
          </cell>
          <cell r="I821" t="str">
            <v>2021年</v>
          </cell>
          <cell r="J821" t="str">
            <v>规培研究生</v>
          </cell>
        </row>
        <row r="822">
          <cell r="C822" t="str">
            <v>7AM386</v>
          </cell>
          <cell r="D822">
            <v>-14628</v>
          </cell>
          <cell r="E822" t="str">
            <v>男</v>
          </cell>
          <cell r="F822" t="str">
            <v>外科</v>
          </cell>
          <cell r="G822" t="str">
            <v>15167739768</v>
          </cell>
          <cell r="H822">
            <v>3</v>
          </cell>
          <cell r="I822" t="str">
            <v>2021年</v>
          </cell>
          <cell r="J822" t="str">
            <v>规培研究生</v>
          </cell>
        </row>
        <row r="823">
          <cell r="C823" t="str">
            <v>7AM254</v>
          </cell>
          <cell r="D823">
            <v>-14909</v>
          </cell>
          <cell r="E823" t="str">
            <v>女</v>
          </cell>
          <cell r="F823" t="str">
            <v>外科</v>
          </cell>
          <cell r="G823">
            <v>15857797123</v>
          </cell>
          <cell r="H823">
            <v>3</v>
          </cell>
          <cell r="I823" t="str">
            <v>2021年</v>
          </cell>
          <cell r="J823" t="str">
            <v>规培研究生</v>
          </cell>
        </row>
        <row r="824">
          <cell r="C824" t="str">
            <v>7AM263</v>
          </cell>
          <cell r="D824">
            <v>-14918</v>
          </cell>
          <cell r="E824" t="str">
            <v>女</v>
          </cell>
          <cell r="F824" t="str">
            <v>外科</v>
          </cell>
          <cell r="G824">
            <v>15727816998</v>
          </cell>
          <cell r="H824">
            <v>3</v>
          </cell>
          <cell r="I824" t="str">
            <v>2021年</v>
          </cell>
          <cell r="J824" t="str">
            <v>规培研究生</v>
          </cell>
        </row>
        <row r="825">
          <cell r="C825" t="str">
            <v>7AM271</v>
          </cell>
          <cell r="D825">
            <v>-14926</v>
          </cell>
          <cell r="E825" t="str">
            <v>男</v>
          </cell>
          <cell r="F825" t="str">
            <v>外科</v>
          </cell>
          <cell r="G825" t="str">
            <v>15067726663</v>
          </cell>
          <cell r="H825">
            <v>3</v>
          </cell>
          <cell r="I825" t="str">
            <v>2021年</v>
          </cell>
          <cell r="J825" t="str">
            <v>规培研究生</v>
          </cell>
        </row>
        <row r="826">
          <cell r="C826" t="str">
            <v>7AM289</v>
          </cell>
          <cell r="D826">
            <v>-14944</v>
          </cell>
          <cell r="E826" t="str">
            <v>男</v>
          </cell>
          <cell r="F826" t="str">
            <v>骨科</v>
          </cell>
          <cell r="G826" t="str">
            <v>15258032778</v>
          </cell>
          <cell r="H826">
            <v>3</v>
          </cell>
          <cell r="I826" t="str">
            <v>2021年</v>
          </cell>
          <cell r="J826" t="str">
            <v>规培研究生</v>
          </cell>
        </row>
        <row r="827">
          <cell r="C827" t="str">
            <v>7AO027</v>
          </cell>
          <cell r="D827">
            <v>-17218</v>
          </cell>
          <cell r="E827" t="str">
            <v>男</v>
          </cell>
          <cell r="F827" t="str">
            <v>外科</v>
          </cell>
          <cell r="G827">
            <v>17010287492</v>
          </cell>
          <cell r="H827">
            <v>3</v>
          </cell>
          <cell r="I827" t="str">
            <v>2022年</v>
          </cell>
          <cell r="J827" t="str">
            <v>规培研究生</v>
          </cell>
        </row>
        <row r="828">
          <cell r="C828" t="str">
            <v>7AO308</v>
          </cell>
          <cell r="D828">
            <v>-17498</v>
          </cell>
          <cell r="E828" t="str">
            <v>男</v>
          </cell>
          <cell r="F828" t="str">
            <v>外科</v>
          </cell>
          <cell r="G828">
            <v>15067795335</v>
          </cell>
          <cell r="H828">
            <v>3</v>
          </cell>
          <cell r="I828" t="str">
            <v>2022年</v>
          </cell>
          <cell r="J828" t="str">
            <v>规培研究生</v>
          </cell>
        </row>
        <row r="829">
          <cell r="C829" t="str">
            <v>7AO317</v>
          </cell>
          <cell r="D829">
            <v>-17507</v>
          </cell>
          <cell r="E829" t="str">
            <v>男</v>
          </cell>
          <cell r="F829" t="str">
            <v>外科</v>
          </cell>
          <cell r="G829">
            <v>15968763567</v>
          </cell>
          <cell r="H829">
            <v>3</v>
          </cell>
          <cell r="I829" t="str">
            <v>2022年</v>
          </cell>
          <cell r="J829" t="str">
            <v>规培研究生</v>
          </cell>
        </row>
        <row r="830">
          <cell r="C830">
            <v>123006</v>
          </cell>
          <cell r="D830">
            <v>15636</v>
          </cell>
          <cell r="E830" t="str">
            <v>男</v>
          </cell>
          <cell r="F830" t="str">
            <v>外科</v>
          </cell>
          <cell r="G830">
            <v>13757719917</v>
          </cell>
          <cell r="H830">
            <v>3</v>
          </cell>
          <cell r="I830" t="str">
            <v>2023年</v>
          </cell>
          <cell r="J830" t="str">
            <v>住院医师-本院</v>
          </cell>
        </row>
        <row r="831">
          <cell r="C831" t="str">
            <v>732L36</v>
          </cell>
          <cell r="D831">
            <v>15836</v>
          </cell>
          <cell r="E831" t="str">
            <v>男</v>
          </cell>
          <cell r="F831" t="str">
            <v>外科</v>
          </cell>
          <cell r="G831" t="str">
            <v>18236372878</v>
          </cell>
          <cell r="H831" t="str">
            <v>3</v>
          </cell>
          <cell r="I831" t="str">
            <v>2023年</v>
          </cell>
          <cell r="J831" t="str">
            <v>住院医师-外院</v>
          </cell>
        </row>
        <row r="832">
          <cell r="C832">
            <v>121029</v>
          </cell>
          <cell r="D832">
            <v>14693</v>
          </cell>
          <cell r="E832" t="str">
            <v>男</v>
          </cell>
          <cell r="F832" t="str">
            <v>骨科</v>
          </cell>
          <cell r="G832">
            <v>13732050655</v>
          </cell>
          <cell r="H832">
            <v>3</v>
          </cell>
          <cell r="I832" t="str">
            <v>2021年</v>
          </cell>
          <cell r="J832" t="str">
            <v>住院医师-本院</v>
          </cell>
        </row>
        <row r="833">
          <cell r="C833" t="str">
            <v>727L63</v>
          </cell>
          <cell r="D833">
            <v>15031</v>
          </cell>
          <cell r="E833" t="str">
            <v>女</v>
          </cell>
          <cell r="F833" t="str">
            <v>精神科</v>
          </cell>
          <cell r="G833" t="str">
            <v>17769504550</v>
          </cell>
          <cell r="H833">
            <v>3</v>
          </cell>
          <cell r="I833" t="str">
            <v>2021年</v>
          </cell>
          <cell r="J833" t="str">
            <v>住院医师-外院</v>
          </cell>
        </row>
        <row r="834">
          <cell r="C834">
            <v>121009</v>
          </cell>
          <cell r="D834">
            <v>14675</v>
          </cell>
          <cell r="E834" t="str">
            <v>男</v>
          </cell>
          <cell r="F834" t="str">
            <v>内科</v>
          </cell>
          <cell r="G834">
            <v>15167876568</v>
          </cell>
          <cell r="H834">
            <v>3</v>
          </cell>
          <cell r="I834" t="str">
            <v>2021年</v>
          </cell>
          <cell r="J834" t="str">
            <v>住院医师-本院</v>
          </cell>
        </row>
        <row r="835">
          <cell r="C835" t="str">
            <v>727L85</v>
          </cell>
          <cell r="D835">
            <v>15053</v>
          </cell>
          <cell r="E835" t="str">
            <v>男</v>
          </cell>
          <cell r="F835" t="str">
            <v>内科</v>
          </cell>
          <cell r="G835" t="str">
            <v>15906772787</v>
          </cell>
          <cell r="H835">
            <v>3</v>
          </cell>
          <cell r="I835" t="str">
            <v>2021年</v>
          </cell>
          <cell r="J835" t="str">
            <v>住院医师-外院</v>
          </cell>
        </row>
        <row r="836">
          <cell r="C836" t="str">
            <v>727L88</v>
          </cell>
          <cell r="D836">
            <v>15056</v>
          </cell>
          <cell r="E836" t="str">
            <v>男</v>
          </cell>
          <cell r="F836" t="str">
            <v>内科</v>
          </cell>
          <cell r="G836" t="str">
            <v>15158582063</v>
          </cell>
          <cell r="H836">
            <v>3</v>
          </cell>
          <cell r="I836" t="str">
            <v>2021年</v>
          </cell>
          <cell r="J836" t="str">
            <v>住院医师-外院</v>
          </cell>
        </row>
        <row r="837">
          <cell r="C837" t="str">
            <v>728L11</v>
          </cell>
          <cell r="D837">
            <v>15079</v>
          </cell>
          <cell r="E837" t="str">
            <v>男</v>
          </cell>
          <cell r="F837" t="str">
            <v>重症医学科</v>
          </cell>
          <cell r="G837" t="str">
            <v>13325980061</v>
          </cell>
          <cell r="H837">
            <v>3</v>
          </cell>
          <cell r="I837" t="str">
            <v>2021年</v>
          </cell>
          <cell r="J837" t="str">
            <v>住院医师-外院</v>
          </cell>
        </row>
        <row r="838">
          <cell r="C838" t="str">
            <v>728L10</v>
          </cell>
          <cell r="D838">
            <v>15077</v>
          </cell>
          <cell r="E838" t="str">
            <v>女</v>
          </cell>
          <cell r="F838" t="str">
            <v>重症医学科</v>
          </cell>
          <cell r="G838" t="str">
            <v>17805852935</v>
          </cell>
          <cell r="H838">
            <v>3</v>
          </cell>
          <cell r="I838" t="str">
            <v>2021年</v>
          </cell>
          <cell r="J838" t="str">
            <v>住院医师-外院</v>
          </cell>
        </row>
        <row r="839">
          <cell r="C839" t="str">
            <v>729L61</v>
          </cell>
          <cell r="D839">
            <v>15384</v>
          </cell>
          <cell r="E839" t="str">
            <v>男</v>
          </cell>
          <cell r="F839" t="str">
            <v>外科</v>
          </cell>
          <cell r="G839" t="str">
            <v>15869001161</v>
          </cell>
          <cell r="H839">
            <v>3</v>
          </cell>
          <cell r="I839" t="str">
            <v>2022年</v>
          </cell>
          <cell r="J839" t="str">
            <v>住院医师-外院</v>
          </cell>
        </row>
        <row r="840">
          <cell r="C840">
            <v>622009</v>
          </cell>
          <cell r="D840">
            <v>15257</v>
          </cell>
          <cell r="E840" t="str">
            <v>男</v>
          </cell>
          <cell r="F840" t="str">
            <v>外科</v>
          </cell>
          <cell r="G840" t="str">
            <v>18367813235</v>
          </cell>
          <cell r="H840">
            <v>3</v>
          </cell>
          <cell r="I840" t="str">
            <v>2022年</v>
          </cell>
          <cell r="J840" t="str">
            <v>住院医师-本院</v>
          </cell>
        </row>
        <row r="841">
          <cell r="C841">
            <v>122079</v>
          </cell>
          <cell r="D841">
            <v>15361</v>
          </cell>
          <cell r="E841" t="str">
            <v>男</v>
          </cell>
          <cell r="F841" t="str">
            <v>外科（神经外科方向）</v>
          </cell>
          <cell r="G841" t="str">
            <v>19817562113</v>
          </cell>
          <cell r="H841">
            <v>3</v>
          </cell>
          <cell r="I841" t="str">
            <v>2022年</v>
          </cell>
          <cell r="J841" t="str">
            <v>住院医师-本院</v>
          </cell>
        </row>
        <row r="842">
          <cell r="C842">
            <v>122070</v>
          </cell>
          <cell r="D842">
            <v>15352</v>
          </cell>
          <cell r="E842" t="str">
            <v>女</v>
          </cell>
          <cell r="F842" t="str">
            <v>重症医学科</v>
          </cell>
          <cell r="G842" t="str">
            <v>18257389085</v>
          </cell>
          <cell r="H842">
            <v>3</v>
          </cell>
          <cell r="I842" t="str">
            <v>2022年</v>
          </cell>
          <cell r="J842" t="str">
            <v>住院医师-本院</v>
          </cell>
        </row>
        <row r="843">
          <cell r="C843" t="str">
            <v>729L29</v>
          </cell>
          <cell r="D843">
            <v>15129</v>
          </cell>
          <cell r="E843" t="str">
            <v>女</v>
          </cell>
          <cell r="F843" t="str">
            <v>内科</v>
          </cell>
          <cell r="G843">
            <v>17308984735</v>
          </cell>
          <cell r="H843">
            <v>3</v>
          </cell>
          <cell r="I843" t="str">
            <v>2021年</v>
          </cell>
          <cell r="J843" t="str">
            <v>住院医师-外院-西藏</v>
          </cell>
        </row>
        <row r="844">
          <cell r="C844" t="str">
            <v>729L28</v>
          </cell>
          <cell r="D844">
            <v>15128</v>
          </cell>
          <cell r="E844" t="str">
            <v>女</v>
          </cell>
          <cell r="F844" t="str">
            <v>内科</v>
          </cell>
          <cell r="G844">
            <v>15708031161</v>
          </cell>
          <cell r="H844">
            <v>3</v>
          </cell>
          <cell r="I844" t="str">
            <v>2021年</v>
          </cell>
          <cell r="J844" t="str">
            <v>住院医师-外院-西藏</v>
          </cell>
        </row>
        <row r="845">
          <cell r="C845" t="str">
            <v>729L33</v>
          </cell>
          <cell r="D845">
            <v>15133</v>
          </cell>
          <cell r="E845" t="str">
            <v>女</v>
          </cell>
          <cell r="F845" t="str">
            <v>重症医学科</v>
          </cell>
          <cell r="G845">
            <v>15289189290</v>
          </cell>
          <cell r="H845">
            <v>3</v>
          </cell>
          <cell r="I845" t="str">
            <v>2021年</v>
          </cell>
          <cell r="J845" t="str">
            <v>住院医师-外院-西藏</v>
          </cell>
        </row>
        <row r="846">
          <cell r="C846" t="str">
            <v>7AM367</v>
          </cell>
          <cell r="D846">
            <v>-14609</v>
          </cell>
          <cell r="E846" t="str">
            <v>女</v>
          </cell>
          <cell r="F846" t="str">
            <v>内科</v>
          </cell>
          <cell r="G846" t="str">
            <v>15727819669</v>
          </cell>
          <cell r="H846">
            <v>3</v>
          </cell>
          <cell r="I846" t="str">
            <v>2021年</v>
          </cell>
          <cell r="J846" t="str">
            <v>规培研究生</v>
          </cell>
        </row>
        <row r="847">
          <cell r="C847" t="str">
            <v>7AM369</v>
          </cell>
          <cell r="D847">
            <v>-14611</v>
          </cell>
          <cell r="E847" t="str">
            <v>女</v>
          </cell>
          <cell r="F847" t="str">
            <v>内科</v>
          </cell>
          <cell r="G847" t="str">
            <v>15258096768</v>
          </cell>
          <cell r="H847">
            <v>3</v>
          </cell>
          <cell r="I847" t="str">
            <v>2021年</v>
          </cell>
          <cell r="J847" t="str">
            <v>规培研究生</v>
          </cell>
        </row>
        <row r="848">
          <cell r="C848" t="str">
            <v>7AM406</v>
          </cell>
          <cell r="D848">
            <v>-14648</v>
          </cell>
          <cell r="E848" t="str">
            <v>女</v>
          </cell>
          <cell r="F848" t="str">
            <v>内科</v>
          </cell>
          <cell r="G848">
            <v>15868716808</v>
          </cell>
          <cell r="H848">
            <v>3</v>
          </cell>
          <cell r="I848" t="str">
            <v>2021年</v>
          </cell>
          <cell r="J848" t="str">
            <v>规培研究生</v>
          </cell>
        </row>
        <row r="849">
          <cell r="C849" t="str">
            <v>7AM160</v>
          </cell>
          <cell r="D849">
            <v>-14815</v>
          </cell>
          <cell r="E849" t="str">
            <v>女</v>
          </cell>
          <cell r="F849" t="str">
            <v>内科</v>
          </cell>
          <cell r="G849" t="str">
            <v>15888278720</v>
          </cell>
          <cell r="H849">
            <v>3</v>
          </cell>
          <cell r="I849" t="str">
            <v>2021年</v>
          </cell>
          <cell r="J849" t="str">
            <v>规培研究生</v>
          </cell>
        </row>
        <row r="850">
          <cell r="C850" t="str">
            <v>7AM161</v>
          </cell>
          <cell r="D850">
            <v>-14816</v>
          </cell>
          <cell r="E850" t="str">
            <v>女</v>
          </cell>
          <cell r="F850" t="str">
            <v>内科</v>
          </cell>
          <cell r="G850" t="str">
            <v>13736078486</v>
          </cell>
          <cell r="H850">
            <v>3</v>
          </cell>
          <cell r="I850" t="str">
            <v>2021年</v>
          </cell>
          <cell r="J850" t="str">
            <v>规培研究生</v>
          </cell>
        </row>
        <row r="851">
          <cell r="C851" t="str">
            <v>7AM195</v>
          </cell>
          <cell r="D851">
            <v>-14850</v>
          </cell>
          <cell r="E851" t="str">
            <v>男</v>
          </cell>
          <cell r="F851" t="str">
            <v>内科</v>
          </cell>
          <cell r="G851" t="str">
            <v>17756597695</v>
          </cell>
          <cell r="H851">
            <v>3</v>
          </cell>
          <cell r="I851" t="str">
            <v>2021年</v>
          </cell>
          <cell r="J851" t="str">
            <v>规培研究生</v>
          </cell>
        </row>
        <row r="852">
          <cell r="C852" t="str">
            <v>7AM199</v>
          </cell>
          <cell r="D852">
            <v>-14854</v>
          </cell>
          <cell r="E852" t="str">
            <v>女</v>
          </cell>
          <cell r="F852" t="str">
            <v>内科</v>
          </cell>
          <cell r="G852" t="str">
            <v>19883398307</v>
          </cell>
          <cell r="H852">
            <v>3</v>
          </cell>
          <cell r="I852" t="str">
            <v>2021年</v>
          </cell>
          <cell r="J852" t="str">
            <v>规培研究生</v>
          </cell>
        </row>
        <row r="853">
          <cell r="C853" t="str">
            <v>7AM200</v>
          </cell>
          <cell r="D853">
            <v>-14855</v>
          </cell>
          <cell r="E853" t="str">
            <v>女</v>
          </cell>
          <cell r="F853" t="str">
            <v>内科</v>
          </cell>
          <cell r="G853" t="str">
            <v>15888766321</v>
          </cell>
          <cell r="H853">
            <v>3</v>
          </cell>
          <cell r="I853" t="str">
            <v>2021年</v>
          </cell>
          <cell r="J853" t="str">
            <v>规培研究生</v>
          </cell>
        </row>
        <row r="854">
          <cell r="C854" t="str">
            <v>7AM207</v>
          </cell>
          <cell r="D854">
            <v>-14862</v>
          </cell>
          <cell r="E854" t="str">
            <v>女</v>
          </cell>
          <cell r="F854" t="str">
            <v>内科</v>
          </cell>
          <cell r="G854" t="str">
            <v>15858836716</v>
          </cell>
          <cell r="H854">
            <v>3</v>
          </cell>
          <cell r="I854" t="str">
            <v>2021年</v>
          </cell>
          <cell r="J854" t="str">
            <v>规培研究生</v>
          </cell>
        </row>
        <row r="855">
          <cell r="C855" t="str">
            <v>7AM211</v>
          </cell>
          <cell r="D855">
            <v>-14866</v>
          </cell>
          <cell r="E855" t="str">
            <v>男</v>
          </cell>
          <cell r="F855" t="str">
            <v>神经内科</v>
          </cell>
          <cell r="G855" t="str">
            <v>15168755768</v>
          </cell>
          <cell r="H855">
            <v>3</v>
          </cell>
          <cell r="I855" t="str">
            <v>2021年</v>
          </cell>
          <cell r="J855" t="str">
            <v>规培研究生</v>
          </cell>
        </row>
        <row r="856">
          <cell r="C856" t="str">
            <v>7AM214</v>
          </cell>
          <cell r="D856">
            <v>-14869</v>
          </cell>
          <cell r="E856" t="str">
            <v>女</v>
          </cell>
          <cell r="F856" t="str">
            <v>神经内科</v>
          </cell>
          <cell r="G856" t="str">
            <v>15968123654</v>
          </cell>
          <cell r="H856">
            <v>3</v>
          </cell>
          <cell r="I856" t="str">
            <v>2021年</v>
          </cell>
          <cell r="J856" t="str">
            <v>规培研究生</v>
          </cell>
        </row>
        <row r="857">
          <cell r="C857" t="str">
            <v>7AM222</v>
          </cell>
          <cell r="D857">
            <v>-14877</v>
          </cell>
          <cell r="E857" t="str">
            <v>女</v>
          </cell>
          <cell r="F857" t="str">
            <v>神经内科</v>
          </cell>
          <cell r="G857" t="str">
            <v>18267723708</v>
          </cell>
          <cell r="H857">
            <v>3</v>
          </cell>
          <cell r="I857" t="str">
            <v>2021年</v>
          </cell>
          <cell r="J857" t="str">
            <v>规培研究生</v>
          </cell>
        </row>
        <row r="858">
          <cell r="C858" t="str">
            <v>7AM236</v>
          </cell>
          <cell r="D858">
            <v>-14891</v>
          </cell>
          <cell r="E858" t="str">
            <v>女</v>
          </cell>
          <cell r="F858" t="str">
            <v>急诊科</v>
          </cell>
          <cell r="G858" t="str">
            <v>15858262429</v>
          </cell>
          <cell r="H858">
            <v>3</v>
          </cell>
          <cell r="I858" t="str">
            <v>2021年</v>
          </cell>
          <cell r="J858" t="str">
            <v>规培研究生</v>
          </cell>
        </row>
        <row r="859">
          <cell r="C859" t="str">
            <v>7AM284</v>
          </cell>
          <cell r="D859">
            <v>-14939</v>
          </cell>
          <cell r="E859" t="str">
            <v>男</v>
          </cell>
          <cell r="F859" t="str">
            <v>骨科</v>
          </cell>
          <cell r="G859" t="str">
            <v>18072126153</v>
          </cell>
          <cell r="H859">
            <v>3</v>
          </cell>
          <cell r="I859" t="str">
            <v>2021年</v>
          </cell>
          <cell r="J859" t="str">
            <v>规培研究生</v>
          </cell>
        </row>
        <row r="860">
          <cell r="C860" t="str">
            <v>7AM287</v>
          </cell>
          <cell r="D860">
            <v>-14942</v>
          </cell>
          <cell r="E860" t="str">
            <v>男</v>
          </cell>
          <cell r="F860" t="str">
            <v>骨科</v>
          </cell>
          <cell r="G860">
            <v>18334480072</v>
          </cell>
          <cell r="H860">
            <v>3</v>
          </cell>
          <cell r="I860" t="str">
            <v>2021年</v>
          </cell>
          <cell r="J860" t="str">
            <v>规培研究生</v>
          </cell>
        </row>
        <row r="861">
          <cell r="C861" t="str">
            <v>7AO290</v>
          </cell>
          <cell r="D861">
            <v>-17480</v>
          </cell>
          <cell r="E861" t="str">
            <v>女</v>
          </cell>
          <cell r="F861" t="str">
            <v>康复医学科</v>
          </cell>
          <cell r="G861">
            <v>18757790705</v>
          </cell>
          <cell r="H861">
            <v>3</v>
          </cell>
          <cell r="I861" t="str">
            <v>2022年</v>
          </cell>
          <cell r="J861" t="str">
            <v>规培研究生</v>
          </cell>
        </row>
        <row r="862">
          <cell r="C862" t="str">
            <v>7AO366</v>
          </cell>
          <cell r="D862">
            <v>-17555</v>
          </cell>
          <cell r="E862" t="str">
            <v>男</v>
          </cell>
          <cell r="F862" t="str">
            <v>麻醉科</v>
          </cell>
          <cell r="G862">
            <v>13589049390</v>
          </cell>
          <cell r="H862">
            <v>3</v>
          </cell>
          <cell r="I862" t="str">
            <v>2022年</v>
          </cell>
          <cell r="J862" t="str">
            <v>规培研究生</v>
          </cell>
        </row>
        <row r="863">
          <cell r="C863" t="str">
            <v>7AO016</v>
          </cell>
          <cell r="D863">
            <v>-17207</v>
          </cell>
          <cell r="E863" t="str">
            <v>女</v>
          </cell>
          <cell r="F863" t="str">
            <v>内科</v>
          </cell>
          <cell r="G863">
            <v>15381580306</v>
          </cell>
          <cell r="H863">
            <v>3</v>
          </cell>
          <cell r="I863" t="str">
            <v>2022年</v>
          </cell>
          <cell r="J863" t="str">
            <v>规培研究生</v>
          </cell>
        </row>
        <row r="864">
          <cell r="C864" t="str">
            <v>7AO214</v>
          </cell>
          <cell r="D864">
            <v>-17404</v>
          </cell>
          <cell r="E864" t="str">
            <v>女</v>
          </cell>
          <cell r="F864" t="str">
            <v>内科</v>
          </cell>
          <cell r="G864">
            <v>13567210242</v>
          </cell>
          <cell r="H864">
            <v>3</v>
          </cell>
          <cell r="I864" t="str">
            <v>2022年</v>
          </cell>
          <cell r="J864" t="str">
            <v>规培研究生</v>
          </cell>
        </row>
        <row r="865">
          <cell r="C865" t="str">
            <v>7AO236</v>
          </cell>
          <cell r="D865">
            <v>-17426</v>
          </cell>
          <cell r="E865" t="str">
            <v>女</v>
          </cell>
          <cell r="F865" t="str">
            <v>内科</v>
          </cell>
          <cell r="G865">
            <v>13732053328</v>
          </cell>
          <cell r="H865">
            <v>3</v>
          </cell>
          <cell r="I865" t="str">
            <v>2022年</v>
          </cell>
          <cell r="J865" t="str">
            <v>规培研究生</v>
          </cell>
        </row>
        <row r="866">
          <cell r="C866" t="str">
            <v>7AO062</v>
          </cell>
          <cell r="D866">
            <v>-17253</v>
          </cell>
          <cell r="E866" t="str">
            <v>女</v>
          </cell>
          <cell r="F866" t="str">
            <v>外科</v>
          </cell>
          <cell r="G866">
            <v>15070468616</v>
          </cell>
          <cell r="H866">
            <v>3</v>
          </cell>
          <cell r="I866" t="str">
            <v>2022年</v>
          </cell>
          <cell r="J866" t="str">
            <v>规培研究生</v>
          </cell>
        </row>
        <row r="867">
          <cell r="C867" t="str">
            <v>7AO311</v>
          </cell>
          <cell r="D867">
            <v>-17501</v>
          </cell>
          <cell r="E867" t="str">
            <v>男</v>
          </cell>
          <cell r="F867" t="str">
            <v>外科</v>
          </cell>
          <cell r="G867">
            <v>15868080391</v>
          </cell>
          <cell r="H867">
            <v>3</v>
          </cell>
          <cell r="I867" t="str">
            <v>2022年</v>
          </cell>
          <cell r="J867" t="str">
            <v>规培研究生</v>
          </cell>
        </row>
        <row r="868">
          <cell r="C868" t="str">
            <v>7AO382</v>
          </cell>
          <cell r="D868">
            <v>-17571</v>
          </cell>
          <cell r="E868" t="str">
            <v>女</v>
          </cell>
          <cell r="F868" t="str">
            <v>外科</v>
          </cell>
          <cell r="G868">
            <v>18582252360</v>
          </cell>
          <cell r="H868">
            <v>3</v>
          </cell>
          <cell r="I868" t="str">
            <v>2022年</v>
          </cell>
          <cell r="J868" t="str">
            <v>规培研究生</v>
          </cell>
        </row>
        <row r="869">
          <cell r="C869" t="str">
            <v>732L31</v>
          </cell>
          <cell r="D869">
            <v>15831</v>
          </cell>
          <cell r="E869" t="str">
            <v>男</v>
          </cell>
          <cell r="F869" t="str">
            <v>重症医学科</v>
          </cell>
          <cell r="G869" t="str">
            <v>18867139382</v>
          </cell>
          <cell r="H869" t="str">
            <v>3</v>
          </cell>
          <cell r="I869" t="str">
            <v>2023年</v>
          </cell>
          <cell r="J869" t="str">
            <v>住院医师-外院</v>
          </cell>
        </row>
        <row r="870">
          <cell r="C870" t="str">
            <v>732L98</v>
          </cell>
          <cell r="D870">
            <v>15898</v>
          </cell>
          <cell r="E870" t="str">
            <v>女</v>
          </cell>
          <cell r="F870" t="str">
            <v>重症医学科</v>
          </cell>
          <cell r="G870" t="str">
            <v>13587661005</v>
          </cell>
          <cell r="H870" t="str">
            <v>3</v>
          </cell>
          <cell r="I870" t="str">
            <v>2023年</v>
          </cell>
          <cell r="J870" t="str">
            <v>住院医师-外院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报告"/>
      <sheetName val="总表"/>
      <sheetName val="1. 总表原始版"/>
      <sheetName val="1. 总表 (合并半月)"/>
      <sheetName val="1. 总表 (汇总分数）"/>
      <sheetName val="2.第一轮公示反馈"/>
      <sheetName val="2.第二轮公示反馈（预公布版）"/>
      <sheetName val="3.公布版"/>
      <sheetName val="毕教同事分值收集"/>
      <sheetName val="6月考勤情况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培训专业</v>
          </cell>
          <cell r="H1" t="str">
            <v>入院年份</v>
          </cell>
          <cell r="I1" t="str">
            <v>数据来源</v>
          </cell>
          <cell r="J1" t="str">
            <v>科室评价部分（需根据有效依据提供）</v>
          </cell>
        </row>
        <row r="1">
          <cell r="AA1" t="str">
            <v>教育处评价部分</v>
          </cell>
        </row>
        <row r="1">
          <cell r="AL1" t="str">
            <v>合计</v>
          </cell>
          <cell r="AM1" t="str">
            <v>归属排名的学科</v>
          </cell>
        </row>
        <row r="2">
          <cell r="I2" t="str">
            <v>模块</v>
          </cell>
          <cell r="J2" t="str">
            <v>综合质量评估</v>
          </cell>
        </row>
        <row r="2">
          <cell r="N2" t="str">
            <v>医疗质量评定</v>
          </cell>
          <cell r="O2" t="str">
            <v>值班</v>
          </cell>
        </row>
        <row r="2">
          <cell r="V2" t="str">
            <v>科室教学活动</v>
          </cell>
        </row>
        <row r="2">
          <cell r="AA2" t="str">
            <v>执医能力</v>
          </cell>
        </row>
        <row r="2">
          <cell r="AD2" t="str">
            <v>院级教学活动</v>
          </cell>
        </row>
        <row r="2">
          <cell r="AF2" t="str">
            <v>及时完成教学管理相关活动</v>
          </cell>
          <cell r="AG2" t="str">
            <v>奖惩</v>
          </cell>
        </row>
        <row r="3">
          <cell r="I3" t="str">
            <v>执行内容</v>
          </cell>
          <cell r="J3" t="str">
            <v>医师职业道德评定</v>
          </cell>
          <cell r="K3" t="str">
            <v>有效投诉</v>
          </cell>
          <cell r="L3" t="str">
            <v>收到锦旗、表扬信等特殊事件</v>
          </cell>
          <cell r="M3" t="str">
            <v>未完成每月省规培系统学员(生)填报</v>
          </cell>
          <cell r="N3" t="str">
            <v>根据学员轮转期间表现评定</v>
          </cell>
          <cell r="O3" t="str">
            <v>非法定节假日值班数量</v>
          </cell>
        </row>
        <row r="3">
          <cell r="R3" t="str">
            <v>法定节假日值班数量</v>
          </cell>
        </row>
        <row r="3">
          <cell r="T3" t="str">
            <v>非法定节假日值班与法定节假日值班合计</v>
          </cell>
          <cell r="U3" t="str">
            <v>由教学秘书或考勤员根据考勤记录等评定</v>
          </cell>
          <cell r="V3" t="str">
            <v>入科教育</v>
          </cell>
          <cell r="W3" t="str">
            <v>小讲课</v>
          </cell>
          <cell r="X3" t="str">
            <v>病例讨论</v>
          </cell>
          <cell r="Y3" t="str">
            <v>教学查房/阅片会等</v>
          </cell>
          <cell r="Z3" t="str">
            <v>科室技能培训</v>
          </cell>
          <cell r="AA3" t="str">
            <v>取得执业医师资格证</v>
          </cell>
          <cell r="AB3" t="str">
            <v>执医注册</v>
          </cell>
          <cell r="AC3" t="str">
            <v>处方权</v>
          </cell>
          <cell r="AD3" t="str">
            <v>院级技能培训</v>
          </cell>
          <cell r="AE3" t="str">
            <v>院级讲座</v>
          </cell>
          <cell r="AF3" t="str">
            <v>学员确认360评价系统带教比重</v>
          </cell>
          <cell r="AG3" t="str">
            <v>收到锦旗、表扬信等特殊事件</v>
          </cell>
          <cell r="AH3" t="str">
            <v>有效投诉</v>
          </cell>
          <cell r="AI3" t="str">
            <v>处分</v>
          </cell>
          <cell r="AJ3" t="str">
            <v>年度业务水平测试排名</v>
          </cell>
          <cell r="AK3" t="str">
            <v>执业医师资格考试</v>
          </cell>
        </row>
        <row r="4">
          <cell r="I4" t="str">
            <v>分值</v>
          </cell>
          <cell r="J4" t="str">
            <v>一票否决</v>
          </cell>
          <cell r="K4" t="str">
            <v>-50分/次</v>
          </cell>
          <cell r="L4" t="str">
            <v>50分/次</v>
          </cell>
          <cell r="M4" t="str">
            <v>-50分/次</v>
          </cell>
          <cell r="N4" t="str">
            <v>160分封顶</v>
          </cell>
          <cell r="O4" t="str">
            <v>独立值班夜班数</v>
          </cell>
          <cell r="P4" t="str">
            <v>普通跟夜班数</v>
          </cell>
          <cell r="Q4" t="str">
            <v>周末日班数</v>
          </cell>
          <cell r="R4" t="str">
            <v>白班数量</v>
          </cell>
          <cell r="S4" t="str">
            <v>夜班数量</v>
          </cell>
          <cell r="T4" t="str">
            <v>已设公式，自动核算</v>
          </cell>
          <cell r="U4" t="str">
            <v>满分100分，具体情况见备注</v>
          </cell>
          <cell r="V4" t="str">
            <v>10分/次</v>
          </cell>
          <cell r="W4" t="str">
            <v>20分/次</v>
          </cell>
          <cell r="X4" t="str">
            <v>30分/次</v>
          </cell>
          <cell r="Y4" t="str">
            <v>30分/次</v>
          </cell>
          <cell r="Z4" t="str">
            <v>±20分/次</v>
          </cell>
          <cell r="AA4" t="str">
            <v>100分</v>
          </cell>
          <cell r="AB4" t="str">
            <v>150分</v>
          </cell>
          <cell r="AC4" t="str">
            <v>100分</v>
          </cell>
          <cell r="AD4" t="str">
            <v>20分/次（80分封顶）</v>
          </cell>
          <cell r="AE4" t="str">
            <v>线上10分/次，线下20分/次（80分封顶）</v>
          </cell>
          <cell r="AF4" t="str">
            <v>未完成：-20分/次</v>
          </cell>
          <cell r="AG4" t="str">
            <v>50分/次</v>
          </cell>
          <cell r="AH4" t="str">
            <v>-50分/次</v>
          </cell>
          <cell r="AI4" t="str">
            <v>最高-300分/次</v>
          </cell>
          <cell r="AJ4" t="str">
            <v>1）排名百分位≥90%：每月加100分，连续3个月有效；2）90%&gt;排名百分位≥70%：每月加50分，连续3个月有效；3）30%≥排名百分位&gt;10%：连续3个月在原发放金额基础上乘以75%发放；4）排名百分位≤10%：从成绩公布起，连续3个月在原发放金额基础上减半发放</v>
          </cell>
          <cell r="AK4" t="str">
            <v>未通过者，从成绩公布后第二个月连续3个月在原发放金额基础上减半发放</v>
          </cell>
          <cell r="AL4" t="str">
            <v>绩效总分值</v>
          </cell>
        </row>
        <row r="5">
          <cell r="I5" t="str">
            <v>备注</v>
          </cell>
          <cell r="J5" t="str">
            <v>安全医疗、敬业精神、遵纪守法、服务态度、医德医风等分值，一项不达标，一票否决，取消当月绩效发放。若性质恶劣，根据具体情况予以取消3个月至1年月绩效发放资格。</v>
          </cell>
        </row>
        <row r="5">
          <cell r="M5" t="str">
            <v>已通知学员每月25日前填报，科室务必当月审核，未完成的扣分。</v>
          </cell>
          <cell r="N5" t="str">
            <v>由当月带教老师评定，分4等级：
优秀160分
良好120分
合格80分
不合格0分</v>
          </cell>
          <cell r="O5" t="str">
            <v>仅填个数</v>
          </cell>
        </row>
        <row r="5">
          <cell r="T5" t="str">
            <v>一、非法定节假日值班：
1.独立值夜班：50分/次
2.普通跟夜班或周末日班：20分/次
二、法定节假日值班：
白班/夜班：25分/次</v>
          </cell>
          <cell r="U5" t="str">
            <v>1. 全勤：100分
2. 未全勤（经审批）：出勤天数*（100/全勤天数）
3. 特殊情况：
a. 无故迟到、早退1小时及以上算旷工，扣50分/次；
b.迟到、早退1小时以内，扣10分/次，累计3次考勤分清零</v>
          </cell>
          <cell r="V5" t="str">
            <v>根据实际情况上报，10分/次。</v>
          </cell>
          <cell r="W5" t="str">
            <v>根据实际情况上报，20分/次，封顶80分。</v>
          </cell>
          <cell r="X5" t="str">
            <v>根据实际情况上报，30分/次，封顶120分。</v>
          </cell>
          <cell r="Y5" t="str">
            <v>根据实际情况上报，30分/次，封顶120分。</v>
          </cell>
          <cell r="Z5" t="str">
            <v>有效培训20分/次，系统预约旷课扣20分/次。
（仅限科室自行组织部分）</v>
          </cell>
          <cell r="AA5" t="str">
            <v>通过执业医师资格考核后的第一个月开始计分</v>
          </cell>
          <cell r="AB5" t="str">
            <v>以实际可查询成绩月份的次月开始生效
执医在我院注册激活成功后的次月开始计分
医务处审批后的次月开始计分</v>
          </cell>
          <cell r="AC5" t="str">
            <v>由医务处正式认定</v>
          </cell>
          <cell r="AD5" t="str">
            <v>根据系统记录，系统预约旷课扣20分/次</v>
          </cell>
          <cell r="AE5" t="str">
            <v>根据听课记录结合随堂测试</v>
          </cell>
          <cell r="AF5" t="str">
            <v>3、4、5月是否及时确认360带教比重</v>
          </cell>
          <cell r="AG5" t="str">
            <v>收到锦旗等特殊事件，当月有效</v>
          </cell>
        </row>
        <row r="5">
          <cell r="AI5" t="str">
            <v>全院通报、处分等</v>
          </cell>
        </row>
        <row r="6">
          <cell r="G6" t="str">
            <v>超声医学科</v>
          </cell>
          <cell r="H6" t="str">
            <v>2022年</v>
          </cell>
        </row>
        <row r="6">
          <cell r="J6" t="str">
            <v>合格</v>
          </cell>
          <cell r="K6">
            <v>0</v>
          </cell>
          <cell r="L6">
            <v>0</v>
          </cell>
          <cell r="M6">
            <v>0</v>
          </cell>
          <cell r="N6">
            <v>160</v>
          </cell>
          <cell r="O6">
            <v>3</v>
          </cell>
          <cell r="P6">
            <v>0</v>
          </cell>
          <cell r="Q6">
            <v>8</v>
          </cell>
          <cell r="R6">
            <v>0</v>
          </cell>
          <cell r="S6">
            <v>0</v>
          </cell>
          <cell r="T6">
            <v>310</v>
          </cell>
          <cell r="U6">
            <v>100</v>
          </cell>
          <cell r="V6">
            <v>0</v>
          </cell>
          <cell r="W6">
            <v>80</v>
          </cell>
          <cell r="X6">
            <v>30</v>
          </cell>
          <cell r="Y6">
            <v>60</v>
          </cell>
          <cell r="Z6">
            <v>40</v>
          </cell>
          <cell r="AA6">
            <v>100</v>
          </cell>
          <cell r="AB6">
            <v>150</v>
          </cell>
          <cell r="AC6">
            <v>0</v>
          </cell>
          <cell r="AD6">
            <v>0</v>
          </cell>
          <cell r="AE6">
            <v>0</v>
          </cell>
          <cell r="AF6">
            <v>-20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1010</v>
          </cell>
          <cell r="AM6" t="str">
            <v>超声医学科</v>
          </cell>
        </row>
        <row r="7">
          <cell r="G7" t="str">
            <v>超声医学科</v>
          </cell>
          <cell r="H7" t="str">
            <v>2022年</v>
          </cell>
        </row>
        <row r="7">
          <cell r="J7" t="str">
            <v>合格</v>
          </cell>
          <cell r="K7">
            <v>0</v>
          </cell>
          <cell r="L7">
            <v>0</v>
          </cell>
          <cell r="M7">
            <v>0</v>
          </cell>
          <cell r="N7">
            <v>160</v>
          </cell>
          <cell r="O7">
            <v>2</v>
          </cell>
          <cell r="P7">
            <v>0</v>
          </cell>
          <cell r="Q7">
            <v>9.5</v>
          </cell>
          <cell r="R7">
            <v>1</v>
          </cell>
          <cell r="S7">
            <v>0</v>
          </cell>
          <cell r="T7">
            <v>315</v>
          </cell>
          <cell r="U7">
            <v>100</v>
          </cell>
          <cell r="V7">
            <v>0</v>
          </cell>
          <cell r="W7">
            <v>80</v>
          </cell>
          <cell r="X7">
            <v>30</v>
          </cell>
          <cell r="Y7">
            <v>60</v>
          </cell>
          <cell r="Z7">
            <v>60</v>
          </cell>
          <cell r="AA7">
            <v>100</v>
          </cell>
          <cell r="AB7">
            <v>150</v>
          </cell>
          <cell r="AC7">
            <v>0</v>
          </cell>
          <cell r="AD7">
            <v>0</v>
          </cell>
          <cell r="AE7">
            <v>0</v>
          </cell>
          <cell r="AF7">
            <v>-60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995</v>
          </cell>
          <cell r="AM7" t="str">
            <v>超声医学科</v>
          </cell>
        </row>
        <row r="8">
          <cell r="G8" t="str">
            <v>超声医学科</v>
          </cell>
          <cell r="H8" t="str">
            <v>2020年</v>
          </cell>
        </row>
        <row r="8">
          <cell r="J8" t="str">
            <v>合格</v>
          </cell>
          <cell r="K8">
            <v>0</v>
          </cell>
          <cell r="L8">
            <v>0</v>
          </cell>
          <cell r="M8">
            <v>0</v>
          </cell>
          <cell r="N8">
            <v>160</v>
          </cell>
          <cell r="O8">
            <v>3</v>
          </cell>
          <cell r="P8">
            <v>0</v>
          </cell>
          <cell r="Q8">
            <v>5</v>
          </cell>
          <cell r="R8">
            <v>1</v>
          </cell>
          <cell r="S8">
            <v>0</v>
          </cell>
          <cell r="T8">
            <v>275</v>
          </cell>
          <cell r="U8">
            <v>100</v>
          </cell>
          <cell r="V8">
            <v>0</v>
          </cell>
          <cell r="W8">
            <v>40</v>
          </cell>
          <cell r="X8">
            <v>30</v>
          </cell>
          <cell r="Y8">
            <v>60</v>
          </cell>
          <cell r="Z8">
            <v>0</v>
          </cell>
          <cell r="AA8">
            <v>100</v>
          </cell>
          <cell r="AB8">
            <v>150</v>
          </cell>
          <cell r="AC8">
            <v>0</v>
          </cell>
          <cell r="AD8">
            <v>0</v>
          </cell>
          <cell r="AE8">
            <v>0</v>
          </cell>
          <cell r="AF8">
            <v>-20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895</v>
          </cell>
          <cell r="AM8" t="str">
            <v>超声医学科</v>
          </cell>
        </row>
        <row r="9">
          <cell r="G9" t="str">
            <v>超声医学科</v>
          </cell>
          <cell r="H9" t="str">
            <v>2022年</v>
          </cell>
        </row>
        <row r="9">
          <cell r="J9" t="str">
            <v>合格</v>
          </cell>
          <cell r="K9">
            <v>0</v>
          </cell>
          <cell r="L9">
            <v>0</v>
          </cell>
          <cell r="M9">
            <v>0</v>
          </cell>
          <cell r="N9">
            <v>160</v>
          </cell>
          <cell r="O9">
            <v>3</v>
          </cell>
          <cell r="P9">
            <v>0</v>
          </cell>
          <cell r="Q9">
            <v>4</v>
          </cell>
          <cell r="R9">
            <v>1</v>
          </cell>
          <cell r="S9">
            <v>0</v>
          </cell>
          <cell r="T9">
            <v>255</v>
          </cell>
          <cell r="U9">
            <v>100</v>
          </cell>
          <cell r="V9">
            <v>0</v>
          </cell>
          <cell r="W9">
            <v>20</v>
          </cell>
          <cell r="X9">
            <v>0</v>
          </cell>
          <cell r="Y9">
            <v>30</v>
          </cell>
          <cell r="Z9">
            <v>60</v>
          </cell>
          <cell r="AA9">
            <v>100</v>
          </cell>
          <cell r="AB9">
            <v>150</v>
          </cell>
          <cell r="AC9">
            <v>0</v>
          </cell>
          <cell r="AD9">
            <v>0</v>
          </cell>
          <cell r="AE9">
            <v>0</v>
          </cell>
          <cell r="AF9">
            <v>-60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815</v>
          </cell>
          <cell r="AM9" t="str">
            <v>超声医学科</v>
          </cell>
        </row>
        <row r="10">
          <cell r="G10" t="str">
            <v>超声医学科</v>
          </cell>
          <cell r="H10" t="str">
            <v>2022年</v>
          </cell>
        </row>
        <row r="10">
          <cell r="J10" t="str">
            <v>合格</v>
          </cell>
          <cell r="K10">
            <v>0</v>
          </cell>
          <cell r="L10">
            <v>0</v>
          </cell>
          <cell r="M10">
            <v>0</v>
          </cell>
          <cell r="N10">
            <v>160</v>
          </cell>
          <cell r="O10">
            <v>0</v>
          </cell>
          <cell r="P10">
            <v>6</v>
          </cell>
          <cell r="Q10">
            <v>5</v>
          </cell>
          <cell r="R10">
            <v>1</v>
          </cell>
          <cell r="S10">
            <v>0</v>
          </cell>
          <cell r="T10">
            <v>245</v>
          </cell>
          <cell r="U10">
            <v>100</v>
          </cell>
          <cell r="V10">
            <v>10</v>
          </cell>
          <cell r="W10">
            <v>0</v>
          </cell>
          <cell r="X10">
            <v>30</v>
          </cell>
          <cell r="Y10">
            <v>0</v>
          </cell>
          <cell r="Z10">
            <v>0</v>
          </cell>
          <cell r="AA10">
            <v>100</v>
          </cell>
          <cell r="AB10">
            <v>150</v>
          </cell>
          <cell r="AC10">
            <v>0</v>
          </cell>
          <cell r="AD10">
            <v>0</v>
          </cell>
          <cell r="AE10">
            <v>0</v>
          </cell>
          <cell r="AF10">
            <v>-40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755</v>
          </cell>
          <cell r="AM10" t="str">
            <v>超声医学科</v>
          </cell>
        </row>
        <row r="11">
          <cell r="G11" t="str">
            <v>超声医学科</v>
          </cell>
          <cell r="H11" t="str">
            <v>2022年</v>
          </cell>
        </row>
        <row r="11">
          <cell r="J11" t="str">
            <v>合格</v>
          </cell>
          <cell r="K11">
            <v>0</v>
          </cell>
          <cell r="L11">
            <v>0</v>
          </cell>
          <cell r="M11">
            <v>0</v>
          </cell>
          <cell r="N11">
            <v>160</v>
          </cell>
          <cell r="O11">
            <v>2</v>
          </cell>
          <cell r="P11">
            <v>0</v>
          </cell>
          <cell r="Q11">
            <v>4.5</v>
          </cell>
          <cell r="R11">
            <v>0</v>
          </cell>
          <cell r="S11">
            <v>0</v>
          </cell>
          <cell r="T11">
            <v>190</v>
          </cell>
          <cell r="U11">
            <v>100</v>
          </cell>
          <cell r="V11">
            <v>0</v>
          </cell>
          <cell r="W11">
            <v>20</v>
          </cell>
          <cell r="X11">
            <v>0</v>
          </cell>
          <cell r="Y11">
            <v>30</v>
          </cell>
          <cell r="Z11">
            <v>60</v>
          </cell>
          <cell r="AA11">
            <v>100</v>
          </cell>
          <cell r="AB11">
            <v>150</v>
          </cell>
          <cell r="AC11">
            <v>0</v>
          </cell>
          <cell r="AD11">
            <v>0</v>
          </cell>
          <cell r="AE11">
            <v>0</v>
          </cell>
          <cell r="AF11">
            <v>-60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750</v>
          </cell>
          <cell r="AM11" t="str">
            <v>超声医学科</v>
          </cell>
        </row>
        <row r="12">
          <cell r="G12" t="str">
            <v>超声医学科</v>
          </cell>
          <cell r="H12" t="str">
            <v>2021年</v>
          </cell>
        </row>
        <row r="12">
          <cell r="J12" t="str">
            <v>合格</v>
          </cell>
          <cell r="K12">
            <v>0</v>
          </cell>
          <cell r="L12">
            <v>0</v>
          </cell>
          <cell r="M12">
            <v>0</v>
          </cell>
          <cell r="N12">
            <v>160</v>
          </cell>
          <cell r="O12">
            <v>0</v>
          </cell>
          <cell r="P12">
            <v>0</v>
          </cell>
          <cell r="Q12">
            <v>6</v>
          </cell>
          <cell r="R12">
            <v>0</v>
          </cell>
          <cell r="S12">
            <v>0</v>
          </cell>
          <cell r="T12">
            <v>120</v>
          </cell>
          <cell r="U12">
            <v>100</v>
          </cell>
          <cell r="V12">
            <v>0</v>
          </cell>
          <cell r="W12">
            <v>80</v>
          </cell>
          <cell r="X12">
            <v>30</v>
          </cell>
          <cell r="Y12">
            <v>60</v>
          </cell>
          <cell r="Z12">
            <v>0</v>
          </cell>
          <cell r="AA12">
            <v>100</v>
          </cell>
          <cell r="AB12">
            <v>150</v>
          </cell>
          <cell r="AC12">
            <v>0</v>
          </cell>
          <cell r="AD12">
            <v>0</v>
          </cell>
          <cell r="AE12">
            <v>0</v>
          </cell>
          <cell r="AF12">
            <v>-60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740</v>
          </cell>
          <cell r="AM12" t="str">
            <v>超声医学科</v>
          </cell>
        </row>
        <row r="13">
          <cell r="G13" t="str">
            <v>超声医学科</v>
          </cell>
          <cell r="H13" t="str">
            <v>2022年</v>
          </cell>
        </row>
        <row r="13">
          <cell r="J13" t="str">
            <v>合格</v>
          </cell>
          <cell r="K13">
            <v>0</v>
          </cell>
          <cell r="L13">
            <v>0</v>
          </cell>
          <cell r="M13">
            <v>0</v>
          </cell>
          <cell r="N13">
            <v>160</v>
          </cell>
          <cell r="O13">
            <v>0</v>
          </cell>
          <cell r="P13">
            <v>0</v>
          </cell>
          <cell r="Q13">
            <v>5</v>
          </cell>
          <cell r="R13">
            <v>0</v>
          </cell>
          <cell r="S13">
            <v>0</v>
          </cell>
          <cell r="T13">
            <v>100</v>
          </cell>
          <cell r="U13">
            <v>100</v>
          </cell>
          <cell r="V13">
            <v>0</v>
          </cell>
          <cell r="W13">
            <v>80</v>
          </cell>
          <cell r="X13">
            <v>30</v>
          </cell>
          <cell r="Y13">
            <v>60</v>
          </cell>
          <cell r="Z13">
            <v>0</v>
          </cell>
          <cell r="AA13">
            <v>100</v>
          </cell>
          <cell r="AB13">
            <v>150</v>
          </cell>
          <cell r="AC13">
            <v>0</v>
          </cell>
          <cell r="AD13">
            <v>0</v>
          </cell>
          <cell r="AE13">
            <v>0</v>
          </cell>
          <cell r="AF13">
            <v>-60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720</v>
          </cell>
          <cell r="AM13" t="str">
            <v>超声医学科</v>
          </cell>
        </row>
        <row r="14">
          <cell r="G14" t="str">
            <v>超声医学科</v>
          </cell>
          <cell r="H14" t="str">
            <v>2021年</v>
          </cell>
        </row>
        <row r="14">
          <cell r="J14" t="str">
            <v>合格</v>
          </cell>
          <cell r="K14">
            <v>0</v>
          </cell>
          <cell r="L14">
            <v>0</v>
          </cell>
          <cell r="M14">
            <v>0</v>
          </cell>
          <cell r="N14">
            <v>120</v>
          </cell>
          <cell r="O14">
            <v>0</v>
          </cell>
          <cell r="P14">
            <v>0</v>
          </cell>
          <cell r="Q14">
            <v>5</v>
          </cell>
          <cell r="R14">
            <v>0</v>
          </cell>
          <cell r="S14">
            <v>0</v>
          </cell>
          <cell r="T14">
            <v>100</v>
          </cell>
          <cell r="U14">
            <v>100</v>
          </cell>
          <cell r="V14">
            <v>0</v>
          </cell>
          <cell r="W14">
            <v>80</v>
          </cell>
          <cell r="X14">
            <v>30</v>
          </cell>
          <cell r="Y14">
            <v>60</v>
          </cell>
          <cell r="Z14">
            <v>0</v>
          </cell>
          <cell r="AA14">
            <v>100</v>
          </cell>
          <cell r="AB14">
            <v>150</v>
          </cell>
          <cell r="AC14">
            <v>0</v>
          </cell>
          <cell r="AD14">
            <v>0</v>
          </cell>
          <cell r="AE14">
            <v>20</v>
          </cell>
          <cell r="AF14">
            <v>-60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700</v>
          </cell>
          <cell r="AM14" t="str">
            <v>超声医学科</v>
          </cell>
        </row>
        <row r="15">
          <cell r="G15" t="str">
            <v>超声医学科</v>
          </cell>
          <cell r="H15" t="str">
            <v>2020年</v>
          </cell>
        </row>
        <row r="15">
          <cell r="J15" t="str">
            <v>合格</v>
          </cell>
          <cell r="K15">
            <v>0</v>
          </cell>
          <cell r="L15">
            <v>0</v>
          </cell>
          <cell r="M15">
            <v>0</v>
          </cell>
          <cell r="N15">
            <v>160</v>
          </cell>
          <cell r="O15">
            <v>0</v>
          </cell>
          <cell r="P15">
            <v>0</v>
          </cell>
          <cell r="Q15">
            <v>5</v>
          </cell>
          <cell r="R15">
            <v>1</v>
          </cell>
          <cell r="S15">
            <v>0</v>
          </cell>
          <cell r="T15">
            <v>125</v>
          </cell>
          <cell r="U15">
            <v>100</v>
          </cell>
          <cell r="V15">
            <v>0</v>
          </cell>
          <cell r="W15">
            <v>40</v>
          </cell>
          <cell r="X15">
            <v>30</v>
          </cell>
          <cell r="Y15">
            <v>30</v>
          </cell>
          <cell r="Z15">
            <v>0</v>
          </cell>
          <cell r="AA15">
            <v>100</v>
          </cell>
          <cell r="AB15">
            <v>150</v>
          </cell>
          <cell r="AC15">
            <v>0</v>
          </cell>
          <cell r="AD15">
            <v>0</v>
          </cell>
          <cell r="AE15">
            <v>0</v>
          </cell>
          <cell r="AF15">
            <v>-60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675</v>
          </cell>
          <cell r="AM15" t="str">
            <v>超声医学科</v>
          </cell>
        </row>
        <row r="16">
          <cell r="G16" t="str">
            <v>超声医学科</v>
          </cell>
          <cell r="H16" t="str">
            <v>2021年</v>
          </cell>
        </row>
        <row r="16">
          <cell r="J16" t="str">
            <v>合格</v>
          </cell>
          <cell r="K16">
            <v>0</v>
          </cell>
          <cell r="L16">
            <v>0</v>
          </cell>
          <cell r="M16">
            <v>0</v>
          </cell>
          <cell r="N16">
            <v>80</v>
          </cell>
          <cell r="O16">
            <v>3</v>
          </cell>
          <cell r="P16">
            <v>0</v>
          </cell>
          <cell r="Q16">
            <v>5</v>
          </cell>
          <cell r="R16">
            <v>1</v>
          </cell>
          <cell r="S16">
            <v>0</v>
          </cell>
          <cell r="T16">
            <v>275</v>
          </cell>
          <cell r="U16">
            <v>100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20</v>
          </cell>
          <cell r="AA16">
            <v>100</v>
          </cell>
          <cell r="AB16">
            <v>150</v>
          </cell>
          <cell r="AC16">
            <v>0</v>
          </cell>
          <cell r="AD16">
            <v>0</v>
          </cell>
          <cell r="AE16">
            <v>0</v>
          </cell>
          <cell r="AF16">
            <v>-60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665</v>
          </cell>
          <cell r="AM16" t="str">
            <v>超声医学科</v>
          </cell>
        </row>
        <row r="17">
          <cell r="G17" t="str">
            <v>超声医学科</v>
          </cell>
          <cell r="H17" t="str">
            <v>2020年</v>
          </cell>
        </row>
        <row r="17">
          <cell r="J17" t="str">
            <v>合格</v>
          </cell>
          <cell r="K17">
            <v>0</v>
          </cell>
          <cell r="L17">
            <v>0</v>
          </cell>
          <cell r="M17">
            <v>0</v>
          </cell>
          <cell r="N17">
            <v>160</v>
          </cell>
          <cell r="O17">
            <v>0</v>
          </cell>
          <cell r="P17">
            <v>0</v>
          </cell>
          <cell r="Q17">
            <v>4</v>
          </cell>
          <cell r="R17">
            <v>0</v>
          </cell>
          <cell r="S17">
            <v>0</v>
          </cell>
          <cell r="T17">
            <v>80</v>
          </cell>
          <cell r="U17">
            <v>100</v>
          </cell>
          <cell r="V17">
            <v>0</v>
          </cell>
          <cell r="W17">
            <v>40</v>
          </cell>
          <cell r="X17">
            <v>30</v>
          </cell>
          <cell r="Y17">
            <v>60</v>
          </cell>
          <cell r="Z17">
            <v>0</v>
          </cell>
          <cell r="AA17">
            <v>100</v>
          </cell>
          <cell r="AB17">
            <v>150</v>
          </cell>
          <cell r="AC17">
            <v>0</v>
          </cell>
          <cell r="AD17">
            <v>0</v>
          </cell>
          <cell r="AE17">
            <v>0</v>
          </cell>
          <cell r="AF17">
            <v>-60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660</v>
          </cell>
          <cell r="AM17" t="str">
            <v>超声医学科</v>
          </cell>
        </row>
        <row r="18">
          <cell r="G18" t="str">
            <v>超声医学科</v>
          </cell>
          <cell r="H18" t="str">
            <v>2021年</v>
          </cell>
        </row>
        <row r="18">
          <cell r="J18" t="str">
            <v>合格</v>
          </cell>
          <cell r="K18">
            <v>0</v>
          </cell>
          <cell r="L18">
            <v>0</v>
          </cell>
          <cell r="M18">
            <v>0</v>
          </cell>
          <cell r="N18">
            <v>160</v>
          </cell>
          <cell r="O18">
            <v>0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40</v>
          </cell>
          <cell r="U18">
            <v>100</v>
          </cell>
          <cell r="V18">
            <v>0</v>
          </cell>
          <cell r="W18">
            <v>80</v>
          </cell>
          <cell r="X18">
            <v>30</v>
          </cell>
          <cell r="Y18">
            <v>60</v>
          </cell>
          <cell r="Z18">
            <v>0</v>
          </cell>
          <cell r="AA18">
            <v>100</v>
          </cell>
          <cell r="AB18">
            <v>150</v>
          </cell>
          <cell r="AC18">
            <v>0</v>
          </cell>
          <cell r="AD18">
            <v>0</v>
          </cell>
          <cell r="AE18">
            <v>0</v>
          </cell>
          <cell r="AF18">
            <v>-60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660</v>
          </cell>
          <cell r="AM18" t="str">
            <v>超声医学科</v>
          </cell>
        </row>
        <row r="19">
          <cell r="G19" t="str">
            <v>超声医学科</v>
          </cell>
          <cell r="H19" t="str">
            <v>2020年</v>
          </cell>
        </row>
        <row r="19">
          <cell r="J19" t="str">
            <v>合格</v>
          </cell>
          <cell r="K19">
            <v>0</v>
          </cell>
          <cell r="L19">
            <v>0</v>
          </cell>
          <cell r="M19">
            <v>0</v>
          </cell>
          <cell r="N19">
            <v>160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100</v>
          </cell>
          <cell r="V19">
            <v>0</v>
          </cell>
          <cell r="W19">
            <v>60</v>
          </cell>
          <cell r="X19">
            <v>90</v>
          </cell>
          <cell r="Y19">
            <v>0</v>
          </cell>
          <cell r="Z19">
            <v>0</v>
          </cell>
          <cell r="AA19">
            <v>100</v>
          </cell>
          <cell r="AB19">
            <v>150</v>
          </cell>
          <cell r="AC19">
            <v>0</v>
          </cell>
          <cell r="AD19">
            <v>0</v>
          </cell>
          <cell r="AE19">
            <v>0</v>
          </cell>
          <cell r="AF19">
            <v>-20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640</v>
          </cell>
          <cell r="AM19" t="str">
            <v>超声医学科</v>
          </cell>
        </row>
        <row r="20">
          <cell r="G20" t="str">
            <v>超声医学科</v>
          </cell>
          <cell r="H20" t="str">
            <v>2020年</v>
          </cell>
        </row>
        <row r="20">
          <cell r="J20" t="str">
            <v>合格</v>
          </cell>
          <cell r="K20">
            <v>0</v>
          </cell>
          <cell r="L20">
            <v>0</v>
          </cell>
          <cell r="M20">
            <v>0</v>
          </cell>
          <cell r="N20">
            <v>160</v>
          </cell>
          <cell r="O20">
            <v>0</v>
          </cell>
          <cell r="P20">
            <v>0</v>
          </cell>
          <cell r="Q20">
            <v>4</v>
          </cell>
          <cell r="R20">
            <v>0</v>
          </cell>
          <cell r="S20">
            <v>0</v>
          </cell>
          <cell r="T20">
            <v>80</v>
          </cell>
          <cell r="U20">
            <v>100</v>
          </cell>
          <cell r="V20">
            <v>0</v>
          </cell>
          <cell r="W20">
            <v>40</v>
          </cell>
          <cell r="X20">
            <v>30</v>
          </cell>
          <cell r="Y20">
            <v>30</v>
          </cell>
          <cell r="Z20">
            <v>0</v>
          </cell>
          <cell r="AA20">
            <v>100</v>
          </cell>
          <cell r="AB20">
            <v>150</v>
          </cell>
          <cell r="AC20">
            <v>0</v>
          </cell>
          <cell r="AD20">
            <v>0</v>
          </cell>
          <cell r="AE20">
            <v>0</v>
          </cell>
          <cell r="AF20">
            <v>-60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630</v>
          </cell>
          <cell r="AM20" t="str">
            <v>超声医学科</v>
          </cell>
        </row>
        <row r="21">
          <cell r="G21" t="str">
            <v>超声医学科</v>
          </cell>
          <cell r="H21" t="str">
            <v>2022年</v>
          </cell>
        </row>
        <row r="21">
          <cell r="J21" t="str">
            <v>合格</v>
          </cell>
          <cell r="K21">
            <v>0</v>
          </cell>
          <cell r="L21">
            <v>0</v>
          </cell>
          <cell r="M21">
            <v>0</v>
          </cell>
          <cell r="N21">
            <v>160</v>
          </cell>
          <cell r="O21">
            <v>0</v>
          </cell>
          <cell r="P21">
            <v>0</v>
          </cell>
          <cell r="Q21">
            <v>5</v>
          </cell>
          <cell r="R21">
            <v>0</v>
          </cell>
          <cell r="S21">
            <v>0</v>
          </cell>
          <cell r="T21">
            <v>100</v>
          </cell>
          <cell r="U21">
            <v>100</v>
          </cell>
          <cell r="V21">
            <v>0</v>
          </cell>
          <cell r="W21">
            <v>80</v>
          </cell>
          <cell r="X21">
            <v>30</v>
          </cell>
          <cell r="Y21">
            <v>60</v>
          </cell>
          <cell r="Z21">
            <v>40</v>
          </cell>
          <cell r="AA21">
            <v>100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-60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610</v>
          </cell>
          <cell r="AM21" t="str">
            <v>超声医学科</v>
          </cell>
        </row>
        <row r="22">
          <cell r="G22" t="str">
            <v>超声医学科</v>
          </cell>
          <cell r="H22" t="str">
            <v>2020年</v>
          </cell>
        </row>
        <row r="22">
          <cell r="J22" t="str">
            <v>合格</v>
          </cell>
          <cell r="K22">
            <v>0</v>
          </cell>
          <cell r="L22">
            <v>0</v>
          </cell>
          <cell r="M22">
            <v>0</v>
          </cell>
          <cell r="N22">
            <v>160</v>
          </cell>
          <cell r="O22">
            <v>0</v>
          </cell>
          <cell r="P22">
            <v>0</v>
          </cell>
          <cell r="Q22">
            <v>4</v>
          </cell>
          <cell r="R22">
            <v>1</v>
          </cell>
          <cell r="S22">
            <v>0</v>
          </cell>
          <cell r="T22">
            <v>105</v>
          </cell>
          <cell r="U22">
            <v>100</v>
          </cell>
          <cell r="V22">
            <v>0</v>
          </cell>
          <cell r="W22">
            <v>0</v>
          </cell>
          <cell r="X22">
            <v>0</v>
          </cell>
          <cell r="Y22">
            <v>30</v>
          </cell>
          <cell r="Z22">
            <v>0</v>
          </cell>
          <cell r="AA22">
            <v>100</v>
          </cell>
          <cell r="AB22">
            <v>150</v>
          </cell>
          <cell r="AC22">
            <v>0</v>
          </cell>
          <cell r="AD22">
            <v>0</v>
          </cell>
          <cell r="AE22">
            <v>0</v>
          </cell>
          <cell r="AF22">
            <v>-60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585</v>
          </cell>
          <cell r="AM22" t="str">
            <v>超声医学科</v>
          </cell>
        </row>
        <row r="23">
          <cell r="G23" t="str">
            <v>超声医学科</v>
          </cell>
          <cell r="H23" t="str">
            <v>2020年</v>
          </cell>
        </row>
        <row r="23">
          <cell r="J23" t="str">
            <v>合格</v>
          </cell>
          <cell r="K23">
            <v>0</v>
          </cell>
          <cell r="L23">
            <v>0</v>
          </cell>
          <cell r="M23">
            <v>0</v>
          </cell>
          <cell r="N23">
            <v>160</v>
          </cell>
          <cell r="O23">
            <v>0</v>
          </cell>
          <cell r="P23">
            <v>0</v>
          </cell>
          <cell r="Q23">
            <v>4</v>
          </cell>
          <cell r="R23">
            <v>0</v>
          </cell>
          <cell r="S23">
            <v>0</v>
          </cell>
          <cell r="T23">
            <v>80</v>
          </cell>
          <cell r="U23">
            <v>100</v>
          </cell>
          <cell r="V23">
            <v>0</v>
          </cell>
          <cell r="W23">
            <v>20</v>
          </cell>
          <cell r="X23">
            <v>0</v>
          </cell>
          <cell r="Y23">
            <v>0</v>
          </cell>
          <cell r="Z23">
            <v>0</v>
          </cell>
          <cell r="AA23">
            <v>100</v>
          </cell>
          <cell r="AB23">
            <v>150</v>
          </cell>
          <cell r="AC23">
            <v>0</v>
          </cell>
          <cell r="AD23">
            <v>0</v>
          </cell>
          <cell r="AE23">
            <v>0</v>
          </cell>
          <cell r="AF23">
            <v>-60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550</v>
          </cell>
          <cell r="AM23" t="str">
            <v>超声医学科</v>
          </cell>
        </row>
        <row r="24">
          <cell r="G24" t="str">
            <v>超声医学科</v>
          </cell>
          <cell r="H24" t="str">
            <v>2022年</v>
          </cell>
        </row>
        <row r="24">
          <cell r="J24" t="str">
            <v>合格</v>
          </cell>
          <cell r="K24">
            <v>0</v>
          </cell>
          <cell r="L24">
            <v>0</v>
          </cell>
          <cell r="M24">
            <v>0</v>
          </cell>
          <cell r="N24">
            <v>160</v>
          </cell>
          <cell r="O24">
            <v>0</v>
          </cell>
          <cell r="P24">
            <v>0</v>
          </cell>
          <cell r="Q24">
            <v>5</v>
          </cell>
          <cell r="R24">
            <v>0</v>
          </cell>
          <cell r="S24">
            <v>0</v>
          </cell>
          <cell r="T24">
            <v>100</v>
          </cell>
          <cell r="U24">
            <v>100</v>
          </cell>
          <cell r="V24">
            <v>0</v>
          </cell>
          <cell r="W24">
            <v>80</v>
          </cell>
          <cell r="X24">
            <v>30</v>
          </cell>
          <cell r="Y24">
            <v>60</v>
          </cell>
          <cell r="Z24">
            <v>40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20</v>
          </cell>
          <cell r="AF24">
            <v>-60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530</v>
          </cell>
          <cell r="AM24" t="str">
            <v>超声医学科</v>
          </cell>
        </row>
        <row r="25">
          <cell r="G25" t="str">
            <v>超声医学科</v>
          </cell>
          <cell r="H25" t="str">
            <v>2022年</v>
          </cell>
        </row>
        <row r="25">
          <cell r="J25" t="str">
            <v>合格</v>
          </cell>
          <cell r="K25">
            <v>0</v>
          </cell>
          <cell r="L25">
            <v>0</v>
          </cell>
          <cell r="M25">
            <v>0</v>
          </cell>
          <cell r="N25">
            <v>160</v>
          </cell>
          <cell r="O25">
            <v>0</v>
          </cell>
          <cell r="P25">
            <v>0</v>
          </cell>
          <cell r="Q25">
            <v>3.5</v>
          </cell>
          <cell r="R25">
            <v>0</v>
          </cell>
          <cell r="S25">
            <v>0</v>
          </cell>
          <cell r="T25">
            <v>70</v>
          </cell>
          <cell r="U25">
            <v>100</v>
          </cell>
          <cell r="V25">
            <v>0</v>
          </cell>
          <cell r="W25">
            <v>80</v>
          </cell>
          <cell r="X25">
            <v>30</v>
          </cell>
          <cell r="Y25">
            <v>60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-20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480</v>
          </cell>
          <cell r="AM25" t="str">
            <v>超声医学科</v>
          </cell>
        </row>
        <row r="26">
          <cell r="G26" t="str">
            <v>超声医学科</v>
          </cell>
          <cell r="H26" t="str">
            <v>2020年</v>
          </cell>
        </row>
        <row r="26">
          <cell r="J26" t="str">
            <v>合格</v>
          </cell>
          <cell r="K26">
            <v>0</v>
          </cell>
          <cell r="L26">
            <v>0</v>
          </cell>
          <cell r="M26">
            <v>0</v>
          </cell>
          <cell r="N26">
            <v>160</v>
          </cell>
          <cell r="O26">
            <v>0</v>
          </cell>
          <cell r="P26">
            <v>0</v>
          </cell>
          <cell r="Q26">
            <v>5</v>
          </cell>
          <cell r="R26">
            <v>1</v>
          </cell>
          <cell r="S26">
            <v>0</v>
          </cell>
          <cell r="T26">
            <v>125</v>
          </cell>
          <cell r="U26">
            <v>100</v>
          </cell>
          <cell r="V26">
            <v>0</v>
          </cell>
          <cell r="W26">
            <v>60</v>
          </cell>
          <cell r="X26">
            <v>30</v>
          </cell>
          <cell r="Y26">
            <v>60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-60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475</v>
          </cell>
          <cell r="AM26" t="str">
            <v>超声医学科</v>
          </cell>
        </row>
        <row r="27">
          <cell r="G27" t="str">
            <v>超声医学科</v>
          </cell>
          <cell r="H27" t="str">
            <v>2020年</v>
          </cell>
        </row>
        <row r="27">
          <cell r="J27" t="str">
            <v>合格</v>
          </cell>
          <cell r="K27">
            <v>0</v>
          </cell>
          <cell r="L27">
            <v>0</v>
          </cell>
          <cell r="M27">
            <v>0</v>
          </cell>
          <cell r="N27">
            <v>160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60</v>
          </cell>
          <cell r="U27">
            <v>100</v>
          </cell>
          <cell r="V27">
            <v>0</v>
          </cell>
          <cell r="W27">
            <v>80</v>
          </cell>
          <cell r="X27">
            <v>30</v>
          </cell>
          <cell r="Y27">
            <v>30</v>
          </cell>
          <cell r="Z27">
            <v>40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-60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440</v>
          </cell>
          <cell r="AM27" t="str">
            <v>超声医学科</v>
          </cell>
        </row>
        <row r="28">
          <cell r="G28" t="str">
            <v>超声医学科</v>
          </cell>
          <cell r="H28" t="str">
            <v>2021年</v>
          </cell>
        </row>
        <row r="28">
          <cell r="J28" t="str">
            <v>合格</v>
          </cell>
          <cell r="K28">
            <v>0</v>
          </cell>
          <cell r="L28">
            <v>0</v>
          </cell>
          <cell r="M28">
            <v>0</v>
          </cell>
          <cell r="N28">
            <v>160</v>
          </cell>
          <cell r="O28">
            <v>0</v>
          </cell>
          <cell r="P28">
            <v>0</v>
          </cell>
          <cell r="Q28">
            <v>3</v>
          </cell>
          <cell r="R28">
            <v>0</v>
          </cell>
          <cell r="S28">
            <v>0</v>
          </cell>
          <cell r="T28">
            <v>60</v>
          </cell>
          <cell r="U28">
            <v>100</v>
          </cell>
          <cell r="V28">
            <v>0</v>
          </cell>
          <cell r="W28">
            <v>80</v>
          </cell>
          <cell r="X28">
            <v>30</v>
          </cell>
          <cell r="Y28">
            <v>30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-20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440</v>
          </cell>
          <cell r="AM28" t="str">
            <v>超声医学科</v>
          </cell>
        </row>
        <row r="29">
          <cell r="G29" t="str">
            <v>超声医学科</v>
          </cell>
          <cell r="H29" t="str">
            <v>2021年</v>
          </cell>
        </row>
        <row r="29">
          <cell r="J29" t="str">
            <v>合格</v>
          </cell>
          <cell r="K29">
            <v>0</v>
          </cell>
          <cell r="L29">
            <v>0</v>
          </cell>
          <cell r="M29">
            <v>0</v>
          </cell>
          <cell r="N29">
            <v>160</v>
          </cell>
          <cell r="O29">
            <v>0</v>
          </cell>
          <cell r="P29">
            <v>0</v>
          </cell>
          <cell r="Q29">
            <v>4</v>
          </cell>
          <cell r="R29">
            <v>0</v>
          </cell>
          <cell r="S29">
            <v>0</v>
          </cell>
          <cell r="T29">
            <v>80</v>
          </cell>
          <cell r="U29">
            <v>100</v>
          </cell>
          <cell r="V29">
            <v>0</v>
          </cell>
          <cell r="W29">
            <v>80</v>
          </cell>
          <cell r="X29">
            <v>0</v>
          </cell>
          <cell r="Y29">
            <v>60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-60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420</v>
          </cell>
          <cell r="AM29" t="str">
            <v>超声医学科</v>
          </cell>
        </row>
        <row r="30">
          <cell r="G30" t="str">
            <v>超声医学科</v>
          </cell>
          <cell r="H30" t="str">
            <v>2022年</v>
          </cell>
        </row>
        <row r="30">
          <cell r="J30" t="str">
            <v>合格</v>
          </cell>
          <cell r="K30">
            <v>0</v>
          </cell>
          <cell r="L30">
            <v>0</v>
          </cell>
          <cell r="M30">
            <v>0</v>
          </cell>
          <cell r="N30">
            <v>160</v>
          </cell>
          <cell r="O30">
            <v>0</v>
          </cell>
          <cell r="P30">
            <v>0</v>
          </cell>
          <cell r="Q30">
            <v>3.5</v>
          </cell>
          <cell r="R30">
            <v>0</v>
          </cell>
          <cell r="S30">
            <v>0</v>
          </cell>
          <cell r="T30">
            <v>70</v>
          </cell>
          <cell r="U30">
            <v>100</v>
          </cell>
          <cell r="V30">
            <v>0</v>
          </cell>
          <cell r="W30">
            <v>40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-20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350</v>
          </cell>
          <cell r="AM30" t="str">
            <v>超声医学科</v>
          </cell>
        </row>
        <row r="31">
          <cell r="G31" t="str">
            <v>放射肿瘤科</v>
          </cell>
          <cell r="H31" t="str">
            <v>2021年</v>
          </cell>
        </row>
        <row r="31">
          <cell r="J31" t="str">
            <v>合格</v>
          </cell>
          <cell r="K31">
            <v>0</v>
          </cell>
          <cell r="L31">
            <v>0</v>
          </cell>
          <cell r="M31">
            <v>0</v>
          </cell>
          <cell r="N31">
            <v>160</v>
          </cell>
          <cell r="O31">
            <v>0</v>
          </cell>
          <cell r="P31">
            <v>2</v>
          </cell>
          <cell r="Q31">
            <v>6</v>
          </cell>
          <cell r="R31">
            <v>1</v>
          </cell>
          <cell r="S31">
            <v>0</v>
          </cell>
          <cell r="T31">
            <v>185</v>
          </cell>
          <cell r="U31">
            <v>100</v>
          </cell>
          <cell r="V31">
            <v>0</v>
          </cell>
          <cell r="W31">
            <v>60</v>
          </cell>
          <cell r="X31">
            <v>60</v>
          </cell>
          <cell r="Y31">
            <v>30</v>
          </cell>
          <cell r="Z31">
            <v>40</v>
          </cell>
          <cell r="AA31">
            <v>100</v>
          </cell>
          <cell r="AB31">
            <v>150</v>
          </cell>
          <cell r="AC31">
            <v>100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985</v>
          </cell>
          <cell r="AM31" t="str">
            <v>儿科+放射肿瘤科</v>
          </cell>
        </row>
        <row r="32">
          <cell r="G32" t="str">
            <v>儿科</v>
          </cell>
          <cell r="H32" t="str">
            <v>2020年</v>
          </cell>
        </row>
        <row r="32">
          <cell r="J32" t="str">
            <v>合格</v>
          </cell>
          <cell r="K32">
            <v>0</v>
          </cell>
          <cell r="L32">
            <v>0</v>
          </cell>
          <cell r="M32">
            <v>0</v>
          </cell>
          <cell r="N32">
            <v>160</v>
          </cell>
          <cell r="O32">
            <v>0</v>
          </cell>
          <cell r="P32">
            <v>6</v>
          </cell>
          <cell r="Q32">
            <v>3</v>
          </cell>
          <cell r="R32">
            <v>0</v>
          </cell>
          <cell r="S32">
            <v>0</v>
          </cell>
          <cell r="T32">
            <v>180</v>
          </cell>
          <cell r="U32">
            <v>100</v>
          </cell>
          <cell r="V32">
            <v>0</v>
          </cell>
          <cell r="W32">
            <v>80</v>
          </cell>
          <cell r="X32">
            <v>30</v>
          </cell>
          <cell r="Y32">
            <v>30</v>
          </cell>
          <cell r="Z32">
            <v>40</v>
          </cell>
          <cell r="AA32">
            <v>100</v>
          </cell>
          <cell r="AB32">
            <v>150</v>
          </cell>
          <cell r="AC32">
            <v>100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970</v>
          </cell>
          <cell r="AM32" t="str">
            <v>儿科+放射肿瘤科</v>
          </cell>
        </row>
        <row r="33">
          <cell r="G33" t="str">
            <v>放射肿瘤科</v>
          </cell>
          <cell r="H33" t="str">
            <v>2020年</v>
          </cell>
        </row>
        <row r="33">
          <cell r="J33" t="str">
            <v>合格</v>
          </cell>
          <cell r="K33">
            <v>0</v>
          </cell>
          <cell r="L33">
            <v>0</v>
          </cell>
          <cell r="M33">
            <v>0</v>
          </cell>
          <cell r="N33">
            <v>160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100</v>
          </cell>
          <cell r="V33">
            <v>10</v>
          </cell>
          <cell r="W33">
            <v>80</v>
          </cell>
          <cell r="X33">
            <v>60</v>
          </cell>
          <cell r="Y33">
            <v>120</v>
          </cell>
          <cell r="Z33">
            <v>0</v>
          </cell>
          <cell r="AA33">
            <v>100</v>
          </cell>
          <cell r="AB33">
            <v>150</v>
          </cell>
          <cell r="AC33">
            <v>100</v>
          </cell>
          <cell r="AD33">
            <v>20</v>
          </cell>
          <cell r="AE33">
            <v>60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960</v>
          </cell>
          <cell r="AM33" t="str">
            <v>儿科+放射肿瘤科</v>
          </cell>
        </row>
        <row r="34">
          <cell r="G34" t="str">
            <v>儿科</v>
          </cell>
          <cell r="H34" t="str">
            <v>2020年</v>
          </cell>
        </row>
        <row r="34">
          <cell r="J34" t="str">
            <v>合格</v>
          </cell>
          <cell r="K34">
            <v>0</v>
          </cell>
          <cell r="L34">
            <v>0</v>
          </cell>
          <cell r="M34">
            <v>0</v>
          </cell>
          <cell r="N34">
            <v>160</v>
          </cell>
          <cell r="O34">
            <v>0</v>
          </cell>
          <cell r="P34">
            <v>5</v>
          </cell>
          <cell r="Q34">
            <v>5</v>
          </cell>
          <cell r="R34">
            <v>0</v>
          </cell>
          <cell r="S34">
            <v>0</v>
          </cell>
          <cell r="T34">
            <v>200</v>
          </cell>
          <cell r="U34">
            <v>100</v>
          </cell>
          <cell r="V34">
            <v>0</v>
          </cell>
          <cell r="W34">
            <v>80</v>
          </cell>
          <cell r="X34">
            <v>60</v>
          </cell>
          <cell r="Y34">
            <v>0</v>
          </cell>
          <cell r="Z34">
            <v>0</v>
          </cell>
          <cell r="AA34">
            <v>100</v>
          </cell>
          <cell r="AB34">
            <v>150</v>
          </cell>
          <cell r="AC34">
            <v>100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950</v>
          </cell>
          <cell r="AM34" t="str">
            <v>儿科+放射肿瘤科</v>
          </cell>
        </row>
        <row r="35">
          <cell r="G35" t="str">
            <v>放射肿瘤科</v>
          </cell>
          <cell r="H35" t="str">
            <v>2020年</v>
          </cell>
        </row>
        <row r="35">
          <cell r="J35" t="str">
            <v>合格</v>
          </cell>
          <cell r="K35">
            <v>0</v>
          </cell>
          <cell r="L35">
            <v>0</v>
          </cell>
          <cell r="M35">
            <v>0</v>
          </cell>
          <cell r="N35">
            <v>160</v>
          </cell>
          <cell r="O35">
            <v>0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20</v>
          </cell>
          <cell r="U35">
            <v>100</v>
          </cell>
          <cell r="V35">
            <v>10</v>
          </cell>
          <cell r="W35">
            <v>80</v>
          </cell>
          <cell r="X35">
            <v>60</v>
          </cell>
          <cell r="Y35">
            <v>90</v>
          </cell>
          <cell r="Z35">
            <v>20</v>
          </cell>
          <cell r="AA35">
            <v>100</v>
          </cell>
          <cell r="AB35">
            <v>150</v>
          </cell>
          <cell r="AC35">
            <v>100</v>
          </cell>
          <cell r="AD35">
            <v>0</v>
          </cell>
          <cell r="AE35">
            <v>40</v>
          </cell>
          <cell r="AF35">
            <v>-20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910</v>
          </cell>
          <cell r="AM35" t="str">
            <v>儿科+放射肿瘤科</v>
          </cell>
        </row>
        <row r="36">
          <cell r="G36" t="str">
            <v>放射肿瘤科</v>
          </cell>
          <cell r="H36" t="str">
            <v>2021年</v>
          </cell>
        </row>
        <row r="36">
          <cell r="J36" t="str">
            <v>合格</v>
          </cell>
          <cell r="K36">
            <v>0</v>
          </cell>
          <cell r="L36">
            <v>0</v>
          </cell>
          <cell r="M36">
            <v>0</v>
          </cell>
          <cell r="N36">
            <v>120</v>
          </cell>
          <cell r="O36">
            <v>0</v>
          </cell>
          <cell r="P36">
            <v>4</v>
          </cell>
          <cell r="Q36">
            <v>5</v>
          </cell>
          <cell r="R36">
            <v>0</v>
          </cell>
          <cell r="S36">
            <v>0</v>
          </cell>
          <cell r="T36">
            <v>180</v>
          </cell>
          <cell r="U36">
            <v>100</v>
          </cell>
          <cell r="V36">
            <v>0</v>
          </cell>
          <cell r="W36">
            <v>60</v>
          </cell>
          <cell r="X36">
            <v>30</v>
          </cell>
          <cell r="Y36">
            <v>30</v>
          </cell>
          <cell r="Z36">
            <v>40</v>
          </cell>
          <cell r="AA36">
            <v>100</v>
          </cell>
          <cell r="AB36">
            <v>150</v>
          </cell>
          <cell r="AC36">
            <v>100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910</v>
          </cell>
          <cell r="AM36" t="str">
            <v>儿科+放射肿瘤科</v>
          </cell>
        </row>
        <row r="37">
          <cell r="G37" t="str">
            <v>放射肿瘤科</v>
          </cell>
          <cell r="H37" t="str">
            <v>2021年</v>
          </cell>
        </row>
        <row r="37">
          <cell r="J37" t="str">
            <v>合格</v>
          </cell>
          <cell r="K37">
            <v>0</v>
          </cell>
          <cell r="L37">
            <v>0</v>
          </cell>
          <cell r="M37">
            <v>0</v>
          </cell>
          <cell r="N37">
            <v>160</v>
          </cell>
          <cell r="O37">
            <v>0</v>
          </cell>
          <cell r="P37">
            <v>4</v>
          </cell>
          <cell r="Q37">
            <v>1</v>
          </cell>
          <cell r="R37">
            <v>0</v>
          </cell>
          <cell r="S37">
            <v>0</v>
          </cell>
          <cell r="T37">
            <v>100</v>
          </cell>
          <cell r="U37">
            <v>100</v>
          </cell>
          <cell r="V37">
            <v>10</v>
          </cell>
          <cell r="W37">
            <v>60</v>
          </cell>
          <cell r="X37">
            <v>60</v>
          </cell>
          <cell r="Y37">
            <v>60</v>
          </cell>
          <cell r="Z37">
            <v>0</v>
          </cell>
          <cell r="AA37">
            <v>100</v>
          </cell>
          <cell r="AB37">
            <v>150</v>
          </cell>
          <cell r="AC37">
            <v>100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900</v>
          </cell>
          <cell r="AM37" t="str">
            <v>儿科+放射肿瘤科</v>
          </cell>
        </row>
        <row r="38">
          <cell r="G38" t="str">
            <v>放射肿瘤科</v>
          </cell>
          <cell r="H38" t="str">
            <v>2020年</v>
          </cell>
        </row>
        <row r="38">
          <cell r="J38" t="str">
            <v>合格</v>
          </cell>
          <cell r="K38">
            <v>0</v>
          </cell>
          <cell r="L38">
            <v>0</v>
          </cell>
          <cell r="M38">
            <v>0</v>
          </cell>
          <cell r="N38">
            <v>160</v>
          </cell>
          <cell r="O38">
            <v>0</v>
          </cell>
          <cell r="P38">
            <v>0</v>
          </cell>
          <cell r="Q38">
            <v>1</v>
          </cell>
          <cell r="R38">
            <v>0</v>
          </cell>
          <cell r="S38">
            <v>0</v>
          </cell>
          <cell r="T38">
            <v>20</v>
          </cell>
          <cell r="U38">
            <v>100</v>
          </cell>
          <cell r="V38">
            <v>10</v>
          </cell>
          <cell r="W38">
            <v>80</v>
          </cell>
          <cell r="X38">
            <v>60</v>
          </cell>
          <cell r="Y38">
            <v>90</v>
          </cell>
          <cell r="Z38">
            <v>20</v>
          </cell>
          <cell r="AA38">
            <v>100</v>
          </cell>
          <cell r="AB38">
            <v>150</v>
          </cell>
          <cell r="AC38">
            <v>100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890</v>
          </cell>
          <cell r="AM38" t="str">
            <v>儿科+放射肿瘤科</v>
          </cell>
        </row>
        <row r="39">
          <cell r="G39" t="str">
            <v>放射肿瘤科</v>
          </cell>
          <cell r="H39" t="str">
            <v>2020年</v>
          </cell>
        </row>
        <row r="39">
          <cell r="J39" t="str">
            <v>合格</v>
          </cell>
          <cell r="K39">
            <v>0</v>
          </cell>
          <cell r="L39">
            <v>0</v>
          </cell>
          <cell r="M39">
            <v>0</v>
          </cell>
          <cell r="N39">
            <v>160</v>
          </cell>
          <cell r="O39">
            <v>0</v>
          </cell>
          <cell r="P39">
            <v>0</v>
          </cell>
          <cell r="Q39">
            <v>1</v>
          </cell>
          <cell r="R39">
            <v>0</v>
          </cell>
          <cell r="S39">
            <v>0</v>
          </cell>
          <cell r="T39">
            <v>20</v>
          </cell>
          <cell r="U39">
            <v>100</v>
          </cell>
          <cell r="V39">
            <v>10</v>
          </cell>
          <cell r="W39">
            <v>80</v>
          </cell>
          <cell r="X39">
            <v>60</v>
          </cell>
          <cell r="Y39">
            <v>90</v>
          </cell>
          <cell r="Z39">
            <v>20</v>
          </cell>
          <cell r="AA39">
            <v>100</v>
          </cell>
          <cell r="AB39">
            <v>150</v>
          </cell>
          <cell r="AC39">
            <v>100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890</v>
          </cell>
          <cell r="AM39" t="str">
            <v>儿科+放射肿瘤科</v>
          </cell>
        </row>
        <row r="40">
          <cell r="G40" t="str">
            <v>放射肿瘤科</v>
          </cell>
          <cell r="H40" t="str">
            <v>2022年</v>
          </cell>
        </row>
        <row r="40">
          <cell r="J40" t="str">
            <v>合格</v>
          </cell>
          <cell r="K40">
            <v>0</v>
          </cell>
          <cell r="L40">
            <v>0</v>
          </cell>
          <cell r="M40">
            <v>0</v>
          </cell>
          <cell r="N40">
            <v>160</v>
          </cell>
          <cell r="O40">
            <v>0</v>
          </cell>
          <cell r="P40">
            <v>2</v>
          </cell>
          <cell r="Q40">
            <v>1</v>
          </cell>
          <cell r="R40">
            <v>0</v>
          </cell>
          <cell r="S40">
            <v>0</v>
          </cell>
          <cell r="T40">
            <v>60</v>
          </cell>
          <cell r="U40">
            <v>100</v>
          </cell>
          <cell r="V40">
            <v>10</v>
          </cell>
          <cell r="W40">
            <v>40</v>
          </cell>
          <cell r="X40">
            <v>120</v>
          </cell>
          <cell r="Y40">
            <v>60</v>
          </cell>
          <cell r="Z40">
            <v>0</v>
          </cell>
          <cell r="AA40">
            <v>100</v>
          </cell>
          <cell r="AB40">
            <v>150</v>
          </cell>
          <cell r="AC40">
            <v>100</v>
          </cell>
          <cell r="AD40">
            <v>0</v>
          </cell>
          <cell r="AE40">
            <v>0</v>
          </cell>
          <cell r="AF40">
            <v>-20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880</v>
          </cell>
          <cell r="AM40" t="str">
            <v>儿科+放射肿瘤科</v>
          </cell>
        </row>
        <row r="41">
          <cell r="G41" t="str">
            <v>放射肿瘤科</v>
          </cell>
          <cell r="H41" t="str">
            <v>2020年</v>
          </cell>
        </row>
        <row r="41">
          <cell r="J41" t="str">
            <v>合格</v>
          </cell>
          <cell r="K41">
            <v>0</v>
          </cell>
          <cell r="L41">
            <v>0</v>
          </cell>
          <cell r="M41">
            <v>0</v>
          </cell>
          <cell r="N41">
            <v>160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100</v>
          </cell>
          <cell r="V41">
            <v>10</v>
          </cell>
          <cell r="W41">
            <v>80</v>
          </cell>
          <cell r="X41">
            <v>60</v>
          </cell>
          <cell r="Y41">
            <v>120</v>
          </cell>
          <cell r="Z41">
            <v>0</v>
          </cell>
          <cell r="AA41">
            <v>100</v>
          </cell>
          <cell r="AB41">
            <v>150</v>
          </cell>
          <cell r="AC41">
            <v>100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880</v>
          </cell>
          <cell r="AM41" t="str">
            <v>儿科+放射肿瘤科</v>
          </cell>
        </row>
        <row r="42">
          <cell r="G42" t="str">
            <v>儿科</v>
          </cell>
          <cell r="H42" t="str">
            <v>2020年</v>
          </cell>
        </row>
        <row r="42">
          <cell r="J42" t="str">
            <v>合格</v>
          </cell>
          <cell r="K42">
            <v>0</v>
          </cell>
          <cell r="L42">
            <v>0</v>
          </cell>
          <cell r="M42">
            <v>0</v>
          </cell>
          <cell r="N42">
            <v>160</v>
          </cell>
          <cell r="O42">
            <v>0</v>
          </cell>
          <cell r="P42">
            <v>0</v>
          </cell>
          <cell r="Q42">
            <v>4</v>
          </cell>
          <cell r="R42">
            <v>0</v>
          </cell>
          <cell r="S42">
            <v>0</v>
          </cell>
          <cell r="T42">
            <v>80</v>
          </cell>
          <cell r="U42">
            <v>100</v>
          </cell>
          <cell r="V42">
            <v>10</v>
          </cell>
          <cell r="W42">
            <v>80</v>
          </cell>
          <cell r="X42">
            <v>60</v>
          </cell>
          <cell r="Y42">
            <v>0</v>
          </cell>
          <cell r="Z42">
            <v>40</v>
          </cell>
          <cell r="AA42">
            <v>100</v>
          </cell>
          <cell r="AB42">
            <v>150</v>
          </cell>
          <cell r="AC42">
            <v>100</v>
          </cell>
          <cell r="AD42">
            <v>0</v>
          </cell>
          <cell r="AE42">
            <v>0</v>
          </cell>
          <cell r="AF42">
            <v>-20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860</v>
          </cell>
          <cell r="AM42" t="str">
            <v>儿科+放射肿瘤科</v>
          </cell>
        </row>
        <row r="43">
          <cell r="G43" t="str">
            <v>放射肿瘤科</v>
          </cell>
          <cell r="H43" t="str">
            <v>2020年</v>
          </cell>
        </row>
        <row r="43">
          <cell r="J43" t="str">
            <v>合格</v>
          </cell>
          <cell r="K43">
            <v>0</v>
          </cell>
          <cell r="L43">
            <v>0</v>
          </cell>
          <cell r="M43">
            <v>0</v>
          </cell>
          <cell r="N43">
            <v>160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100</v>
          </cell>
          <cell r="V43">
            <v>10</v>
          </cell>
          <cell r="W43">
            <v>80</v>
          </cell>
          <cell r="X43">
            <v>60</v>
          </cell>
          <cell r="Y43">
            <v>120</v>
          </cell>
          <cell r="Z43">
            <v>0</v>
          </cell>
          <cell r="AA43">
            <v>100</v>
          </cell>
          <cell r="AB43">
            <v>150</v>
          </cell>
          <cell r="AC43">
            <v>100</v>
          </cell>
          <cell r="AD43">
            <v>0</v>
          </cell>
          <cell r="AE43">
            <v>0</v>
          </cell>
          <cell r="AF43">
            <v>-20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860</v>
          </cell>
          <cell r="AM43" t="str">
            <v>儿科+放射肿瘤科</v>
          </cell>
        </row>
        <row r="44">
          <cell r="G44" t="str">
            <v>放射肿瘤科</v>
          </cell>
          <cell r="H44" t="str">
            <v>2020年</v>
          </cell>
        </row>
        <row r="44">
          <cell r="J44" t="str">
            <v>合格</v>
          </cell>
          <cell r="K44">
            <v>0</v>
          </cell>
          <cell r="L44">
            <v>0</v>
          </cell>
          <cell r="M44">
            <v>0</v>
          </cell>
          <cell r="N44">
            <v>160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100</v>
          </cell>
          <cell r="V44">
            <v>10</v>
          </cell>
          <cell r="W44">
            <v>80</v>
          </cell>
          <cell r="X44">
            <v>60</v>
          </cell>
          <cell r="Y44">
            <v>120</v>
          </cell>
          <cell r="Z44">
            <v>0</v>
          </cell>
          <cell r="AA44">
            <v>100</v>
          </cell>
          <cell r="AB44">
            <v>150</v>
          </cell>
          <cell r="AC44">
            <v>100</v>
          </cell>
          <cell r="AD44">
            <v>0</v>
          </cell>
          <cell r="AE44">
            <v>0</v>
          </cell>
          <cell r="AF44">
            <v>-60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820</v>
          </cell>
          <cell r="AM44" t="str">
            <v>儿科+放射肿瘤科</v>
          </cell>
        </row>
        <row r="45">
          <cell r="G45" t="str">
            <v>放射肿瘤科</v>
          </cell>
          <cell r="H45" t="str">
            <v>2021年</v>
          </cell>
        </row>
        <row r="45">
          <cell r="J45" t="str">
            <v>合格</v>
          </cell>
          <cell r="K45">
            <v>0</v>
          </cell>
          <cell r="L45">
            <v>0</v>
          </cell>
          <cell r="M45">
            <v>0</v>
          </cell>
          <cell r="N45">
            <v>160</v>
          </cell>
          <cell r="O45">
            <v>0</v>
          </cell>
          <cell r="P45">
            <v>0</v>
          </cell>
          <cell r="Q45">
            <v>2</v>
          </cell>
          <cell r="R45">
            <v>0</v>
          </cell>
          <cell r="S45">
            <v>0</v>
          </cell>
          <cell r="T45">
            <v>40</v>
          </cell>
          <cell r="U45">
            <v>100</v>
          </cell>
          <cell r="V45">
            <v>10</v>
          </cell>
          <cell r="W45">
            <v>80</v>
          </cell>
          <cell r="X45">
            <v>60</v>
          </cell>
          <cell r="Y45">
            <v>90</v>
          </cell>
          <cell r="Z45">
            <v>20</v>
          </cell>
          <cell r="AA45">
            <v>100</v>
          </cell>
          <cell r="AB45">
            <v>150</v>
          </cell>
          <cell r="AC45">
            <v>0</v>
          </cell>
          <cell r="AD45">
            <v>0</v>
          </cell>
          <cell r="AE45">
            <v>0</v>
          </cell>
          <cell r="AF45">
            <v>-60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750</v>
          </cell>
          <cell r="AM45" t="str">
            <v>儿科+放射肿瘤科</v>
          </cell>
        </row>
        <row r="46">
          <cell r="G46" t="str">
            <v>儿科</v>
          </cell>
          <cell r="H46" t="str">
            <v>2022年</v>
          </cell>
        </row>
        <row r="46">
          <cell r="J46" t="str">
            <v>合格</v>
          </cell>
          <cell r="K46">
            <v>0</v>
          </cell>
          <cell r="L46">
            <v>0</v>
          </cell>
          <cell r="M46">
            <v>0</v>
          </cell>
          <cell r="N46">
            <v>160</v>
          </cell>
          <cell r="O46">
            <v>0</v>
          </cell>
          <cell r="P46">
            <v>6</v>
          </cell>
          <cell r="Q46">
            <v>5</v>
          </cell>
          <cell r="R46">
            <v>0</v>
          </cell>
          <cell r="S46">
            <v>0</v>
          </cell>
          <cell r="T46">
            <v>220</v>
          </cell>
          <cell r="U46">
            <v>100</v>
          </cell>
          <cell r="V46">
            <v>10</v>
          </cell>
          <cell r="W46">
            <v>80</v>
          </cell>
          <cell r="X46">
            <v>60</v>
          </cell>
          <cell r="Y46">
            <v>30</v>
          </cell>
          <cell r="Z46">
            <v>20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20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700</v>
          </cell>
          <cell r="AM46" t="str">
            <v>儿科+放射肿瘤科</v>
          </cell>
        </row>
        <row r="47">
          <cell r="G47" t="str">
            <v>儿科</v>
          </cell>
          <cell r="H47" t="str">
            <v>2021年</v>
          </cell>
        </row>
        <row r="47">
          <cell r="J47" t="str">
            <v>合格</v>
          </cell>
          <cell r="K47">
            <v>0</v>
          </cell>
          <cell r="L47">
            <v>0</v>
          </cell>
          <cell r="M47">
            <v>0</v>
          </cell>
          <cell r="N47">
            <v>160</v>
          </cell>
          <cell r="O47">
            <v>0</v>
          </cell>
          <cell r="P47">
            <v>6</v>
          </cell>
          <cell r="Q47">
            <v>3</v>
          </cell>
          <cell r="R47">
            <v>0</v>
          </cell>
          <cell r="S47">
            <v>1</v>
          </cell>
          <cell r="T47">
            <v>205</v>
          </cell>
          <cell r="U47">
            <v>100</v>
          </cell>
          <cell r="V47">
            <v>0</v>
          </cell>
          <cell r="W47">
            <v>80</v>
          </cell>
          <cell r="X47">
            <v>30</v>
          </cell>
          <cell r="Y47">
            <v>60</v>
          </cell>
          <cell r="Z47">
            <v>20</v>
          </cell>
          <cell r="AA47">
            <v>100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-60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695</v>
          </cell>
          <cell r="AM47" t="str">
            <v>儿科+放射肿瘤科</v>
          </cell>
        </row>
        <row r="48">
          <cell r="G48" t="str">
            <v>儿科</v>
          </cell>
          <cell r="H48" t="str">
            <v>2022年</v>
          </cell>
        </row>
        <row r="48">
          <cell r="J48" t="str">
            <v>合格</v>
          </cell>
          <cell r="K48">
            <v>0</v>
          </cell>
          <cell r="L48">
            <v>0</v>
          </cell>
          <cell r="M48">
            <v>0</v>
          </cell>
          <cell r="N48">
            <v>160</v>
          </cell>
          <cell r="O48">
            <v>0</v>
          </cell>
          <cell r="P48">
            <v>6</v>
          </cell>
          <cell r="Q48">
            <v>3</v>
          </cell>
          <cell r="R48">
            <v>0</v>
          </cell>
          <cell r="S48">
            <v>0</v>
          </cell>
          <cell r="T48">
            <v>180</v>
          </cell>
          <cell r="U48">
            <v>100</v>
          </cell>
          <cell r="V48">
            <v>10</v>
          </cell>
          <cell r="W48">
            <v>80</v>
          </cell>
          <cell r="X48">
            <v>60</v>
          </cell>
          <cell r="Y48">
            <v>60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20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690</v>
          </cell>
          <cell r="AM48" t="str">
            <v>儿科+放射肿瘤科</v>
          </cell>
        </row>
        <row r="49">
          <cell r="G49" t="str">
            <v>放射肿瘤科</v>
          </cell>
          <cell r="H49" t="str">
            <v>2021年</v>
          </cell>
        </row>
        <row r="49">
          <cell r="J49" t="str">
            <v>合格</v>
          </cell>
          <cell r="K49">
            <v>0</v>
          </cell>
          <cell r="L49">
            <v>0</v>
          </cell>
          <cell r="M49">
            <v>0</v>
          </cell>
          <cell r="N49">
            <v>160</v>
          </cell>
          <cell r="O49">
            <v>0</v>
          </cell>
          <cell r="P49">
            <v>3</v>
          </cell>
          <cell r="Q49">
            <v>1</v>
          </cell>
          <cell r="R49">
            <v>0</v>
          </cell>
          <cell r="S49">
            <v>0</v>
          </cell>
          <cell r="T49">
            <v>80</v>
          </cell>
          <cell r="U49">
            <v>100</v>
          </cell>
          <cell r="V49">
            <v>0</v>
          </cell>
          <cell r="W49">
            <v>20</v>
          </cell>
          <cell r="X49">
            <v>30</v>
          </cell>
          <cell r="Y49">
            <v>0</v>
          </cell>
          <cell r="Z49">
            <v>0</v>
          </cell>
          <cell r="AA49">
            <v>100</v>
          </cell>
          <cell r="AB49">
            <v>150</v>
          </cell>
          <cell r="AC49">
            <v>100</v>
          </cell>
          <cell r="AD49">
            <v>0</v>
          </cell>
          <cell r="AE49">
            <v>0</v>
          </cell>
          <cell r="AF49">
            <v>-60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680</v>
          </cell>
          <cell r="AM49" t="str">
            <v>儿科+放射肿瘤科</v>
          </cell>
        </row>
        <row r="50">
          <cell r="G50" t="str">
            <v>儿科</v>
          </cell>
          <cell r="H50" t="str">
            <v>2022年</v>
          </cell>
        </row>
        <row r="50">
          <cell r="J50" t="str">
            <v>合格</v>
          </cell>
          <cell r="K50">
            <v>0</v>
          </cell>
          <cell r="L50">
            <v>0</v>
          </cell>
          <cell r="M50">
            <v>0</v>
          </cell>
          <cell r="N50">
            <v>160</v>
          </cell>
          <cell r="O50">
            <v>0</v>
          </cell>
          <cell r="P50">
            <v>8</v>
          </cell>
          <cell r="Q50">
            <v>0</v>
          </cell>
          <cell r="R50">
            <v>0</v>
          </cell>
          <cell r="S50">
            <v>0</v>
          </cell>
          <cell r="T50">
            <v>160</v>
          </cell>
          <cell r="U50">
            <v>100</v>
          </cell>
          <cell r="V50">
            <v>10</v>
          </cell>
          <cell r="W50">
            <v>80</v>
          </cell>
          <cell r="X50">
            <v>60</v>
          </cell>
          <cell r="Y50">
            <v>60</v>
          </cell>
          <cell r="Z50">
            <v>20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650</v>
          </cell>
          <cell r="AM50" t="str">
            <v>儿科+放射肿瘤科</v>
          </cell>
        </row>
        <row r="51">
          <cell r="G51" t="str">
            <v>放射肿瘤科</v>
          </cell>
          <cell r="H51" t="str">
            <v>2021年</v>
          </cell>
        </row>
        <row r="51">
          <cell r="J51" t="str">
            <v>合格</v>
          </cell>
          <cell r="K51">
            <v>0</v>
          </cell>
          <cell r="L51">
            <v>0</v>
          </cell>
          <cell r="M51">
            <v>0</v>
          </cell>
          <cell r="N51">
            <v>160</v>
          </cell>
          <cell r="O51">
            <v>0</v>
          </cell>
          <cell r="P51">
            <v>0</v>
          </cell>
          <cell r="Q51">
            <v>2</v>
          </cell>
          <cell r="R51">
            <v>0</v>
          </cell>
          <cell r="S51">
            <v>0</v>
          </cell>
          <cell r="T51">
            <v>40</v>
          </cell>
          <cell r="U51">
            <v>100</v>
          </cell>
          <cell r="V51">
            <v>10</v>
          </cell>
          <cell r="W51">
            <v>80</v>
          </cell>
          <cell r="X51">
            <v>60</v>
          </cell>
          <cell r="Y51">
            <v>90</v>
          </cell>
          <cell r="Z51">
            <v>20</v>
          </cell>
          <cell r="AA51">
            <v>100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-40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620</v>
          </cell>
          <cell r="AM51" t="str">
            <v>儿科+放射肿瘤科</v>
          </cell>
        </row>
        <row r="52">
          <cell r="G52" t="str">
            <v>儿科</v>
          </cell>
          <cell r="H52" t="str">
            <v>2022年</v>
          </cell>
        </row>
        <row r="52">
          <cell r="J52" t="str">
            <v>合格</v>
          </cell>
          <cell r="K52">
            <v>0</v>
          </cell>
          <cell r="L52">
            <v>0</v>
          </cell>
          <cell r="M52">
            <v>0</v>
          </cell>
          <cell r="N52">
            <v>160</v>
          </cell>
          <cell r="O52">
            <v>0</v>
          </cell>
          <cell r="P52">
            <v>5</v>
          </cell>
          <cell r="Q52">
            <v>1</v>
          </cell>
          <cell r="R52">
            <v>1</v>
          </cell>
          <cell r="S52">
            <v>0</v>
          </cell>
          <cell r="T52">
            <v>145</v>
          </cell>
          <cell r="U52">
            <v>100</v>
          </cell>
          <cell r="V52">
            <v>10</v>
          </cell>
          <cell r="W52">
            <v>80</v>
          </cell>
          <cell r="X52">
            <v>60</v>
          </cell>
          <cell r="Y52">
            <v>30</v>
          </cell>
          <cell r="Z52">
            <v>20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40</v>
          </cell>
          <cell r="AF52">
            <v>-60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585</v>
          </cell>
          <cell r="AM52" t="str">
            <v>儿科+放射肿瘤科</v>
          </cell>
        </row>
        <row r="53">
          <cell r="G53" t="str">
            <v>放射肿瘤科</v>
          </cell>
          <cell r="H53" t="str">
            <v>2022年</v>
          </cell>
        </row>
        <row r="53">
          <cell r="J53" t="str">
            <v>合格</v>
          </cell>
          <cell r="K53">
            <v>0</v>
          </cell>
          <cell r="L53">
            <v>0</v>
          </cell>
          <cell r="M53">
            <v>0</v>
          </cell>
          <cell r="N53">
            <v>160</v>
          </cell>
          <cell r="O53">
            <v>0</v>
          </cell>
          <cell r="P53">
            <v>4</v>
          </cell>
          <cell r="Q53">
            <v>1</v>
          </cell>
          <cell r="R53">
            <v>0</v>
          </cell>
          <cell r="S53">
            <v>0</v>
          </cell>
          <cell r="T53">
            <v>100</v>
          </cell>
          <cell r="U53">
            <v>100</v>
          </cell>
          <cell r="V53">
            <v>10</v>
          </cell>
          <cell r="W53">
            <v>60</v>
          </cell>
          <cell r="X53">
            <v>60</v>
          </cell>
          <cell r="Y53">
            <v>90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40</v>
          </cell>
          <cell r="AF53">
            <v>-40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580</v>
          </cell>
          <cell r="AM53" t="str">
            <v>儿科+放射肿瘤科</v>
          </cell>
        </row>
        <row r="54">
          <cell r="G54" t="str">
            <v>放射肿瘤科</v>
          </cell>
          <cell r="H54" t="str">
            <v>2021年</v>
          </cell>
        </row>
        <row r="54">
          <cell r="J54" t="str">
            <v>合格</v>
          </cell>
          <cell r="K54">
            <v>0</v>
          </cell>
          <cell r="L54">
            <v>0</v>
          </cell>
          <cell r="M54">
            <v>0</v>
          </cell>
          <cell r="N54">
            <v>160</v>
          </cell>
          <cell r="O54">
            <v>0</v>
          </cell>
          <cell r="P54">
            <v>0</v>
          </cell>
          <cell r="Q54">
            <v>1</v>
          </cell>
          <cell r="R54">
            <v>1</v>
          </cell>
          <cell r="S54">
            <v>0</v>
          </cell>
          <cell r="T54">
            <v>45</v>
          </cell>
          <cell r="U54">
            <v>100</v>
          </cell>
          <cell r="V54">
            <v>10</v>
          </cell>
          <cell r="W54">
            <v>80</v>
          </cell>
          <cell r="X54">
            <v>60</v>
          </cell>
          <cell r="Y54">
            <v>90</v>
          </cell>
          <cell r="Z54">
            <v>20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565</v>
          </cell>
          <cell r="AM54" t="str">
            <v>儿科+放射肿瘤科</v>
          </cell>
        </row>
        <row r="55">
          <cell r="G55" t="str">
            <v>儿科</v>
          </cell>
          <cell r="H55" t="str">
            <v>2022年</v>
          </cell>
        </row>
        <row r="55">
          <cell r="J55" t="str">
            <v>合格</v>
          </cell>
          <cell r="K55">
            <v>0</v>
          </cell>
          <cell r="L55">
            <v>0</v>
          </cell>
          <cell r="M55">
            <v>0</v>
          </cell>
          <cell r="N55">
            <v>160</v>
          </cell>
          <cell r="O55">
            <v>0</v>
          </cell>
          <cell r="P55">
            <v>6</v>
          </cell>
          <cell r="Q55">
            <v>4</v>
          </cell>
          <cell r="R55">
            <v>1</v>
          </cell>
          <cell r="S55">
            <v>0</v>
          </cell>
          <cell r="T55">
            <v>225</v>
          </cell>
          <cell r="U55">
            <v>100</v>
          </cell>
          <cell r="V55">
            <v>0</v>
          </cell>
          <cell r="W55">
            <v>0</v>
          </cell>
          <cell r="X55">
            <v>30</v>
          </cell>
          <cell r="Y55">
            <v>0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-60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475</v>
          </cell>
          <cell r="AM55" t="str">
            <v>儿科+放射肿瘤科</v>
          </cell>
        </row>
        <row r="56">
          <cell r="G56" t="str">
            <v>放射肿瘤科</v>
          </cell>
          <cell r="H56" t="str">
            <v>2022年</v>
          </cell>
        </row>
        <row r="56">
          <cell r="J56" t="str">
            <v>合格</v>
          </cell>
          <cell r="K56">
            <v>0</v>
          </cell>
          <cell r="L56">
            <v>0</v>
          </cell>
          <cell r="M56">
            <v>0</v>
          </cell>
          <cell r="N56">
            <v>160</v>
          </cell>
          <cell r="O56">
            <v>0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20</v>
          </cell>
          <cell r="U56">
            <v>100</v>
          </cell>
          <cell r="V56">
            <v>10</v>
          </cell>
          <cell r="W56">
            <v>40</v>
          </cell>
          <cell r="X56">
            <v>30</v>
          </cell>
          <cell r="Y56">
            <v>90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40</v>
          </cell>
          <cell r="AF56">
            <v>-20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470</v>
          </cell>
          <cell r="AM56" t="str">
            <v>儿科+放射肿瘤科</v>
          </cell>
        </row>
        <row r="57">
          <cell r="G57" t="str">
            <v>放射肿瘤科</v>
          </cell>
          <cell r="H57" t="str">
            <v>2021年</v>
          </cell>
        </row>
        <row r="57">
          <cell r="J57" t="str">
            <v>合格</v>
          </cell>
          <cell r="K57">
            <v>0</v>
          </cell>
          <cell r="L57">
            <v>0</v>
          </cell>
          <cell r="M57">
            <v>0</v>
          </cell>
          <cell r="N57">
            <v>160</v>
          </cell>
          <cell r="O57">
            <v>0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20</v>
          </cell>
          <cell r="U57">
            <v>100</v>
          </cell>
          <cell r="V57">
            <v>10</v>
          </cell>
          <cell r="W57">
            <v>60</v>
          </cell>
          <cell r="X57">
            <v>0</v>
          </cell>
          <cell r="Y57">
            <v>120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470</v>
          </cell>
          <cell r="AM57" t="str">
            <v>儿科+放射肿瘤科</v>
          </cell>
        </row>
        <row r="58">
          <cell r="G58" t="str">
            <v>放射肿瘤科</v>
          </cell>
          <cell r="H58" t="str">
            <v>2021年</v>
          </cell>
        </row>
        <row r="58">
          <cell r="J58" t="str">
            <v>合格</v>
          </cell>
          <cell r="K58">
            <v>0</v>
          </cell>
          <cell r="L58">
            <v>0</v>
          </cell>
          <cell r="M58">
            <v>0</v>
          </cell>
          <cell r="N58">
            <v>160</v>
          </cell>
          <cell r="O58">
            <v>0</v>
          </cell>
          <cell r="P58">
            <v>0</v>
          </cell>
          <cell r="Q58">
            <v>2</v>
          </cell>
          <cell r="R58">
            <v>0</v>
          </cell>
          <cell r="S58">
            <v>0</v>
          </cell>
          <cell r="T58">
            <v>40</v>
          </cell>
          <cell r="U58">
            <v>100</v>
          </cell>
          <cell r="V58">
            <v>10</v>
          </cell>
          <cell r="W58">
            <v>20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-60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270</v>
          </cell>
          <cell r="AM58" t="str">
            <v>儿科+放射肿瘤科</v>
          </cell>
        </row>
        <row r="59">
          <cell r="G59" t="str">
            <v>放射科</v>
          </cell>
          <cell r="H59" t="str">
            <v>2021年</v>
          </cell>
        </row>
        <row r="59">
          <cell r="J59" t="str">
            <v>合格</v>
          </cell>
          <cell r="K59">
            <v>0</v>
          </cell>
          <cell r="L59">
            <v>0</v>
          </cell>
          <cell r="M59">
            <v>0</v>
          </cell>
          <cell r="N59">
            <v>160</v>
          </cell>
          <cell r="O59">
            <v>0</v>
          </cell>
          <cell r="P59">
            <v>0</v>
          </cell>
          <cell r="Q59">
            <v>1</v>
          </cell>
          <cell r="R59">
            <v>0</v>
          </cell>
          <cell r="S59">
            <v>0</v>
          </cell>
          <cell r="T59">
            <v>20</v>
          </cell>
          <cell r="U59">
            <v>100</v>
          </cell>
          <cell r="V59">
            <v>0</v>
          </cell>
          <cell r="W59">
            <v>80</v>
          </cell>
          <cell r="X59">
            <v>120</v>
          </cell>
          <cell r="Y59">
            <v>120</v>
          </cell>
          <cell r="Z59">
            <v>0</v>
          </cell>
          <cell r="AA59">
            <v>100</v>
          </cell>
          <cell r="AB59">
            <v>150</v>
          </cell>
          <cell r="AC59">
            <v>0</v>
          </cell>
          <cell r="AD59">
            <v>0</v>
          </cell>
          <cell r="AE59">
            <v>20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870</v>
          </cell>
          <cell r="AM59" t="str">
            <v>放射科+核医学科</v>
          </cell>
        </row>
        <row r="60">
          <cell r="G60" t="str">
            <v>放射科</v>
          </cell>
          <cell r="H60" t="str">
            <v>2021年</v>
          </cell>
        </row>
        <row r="60">
          <cell r="J60" t="str">
            <v>合格</v>
          </cell>
          <cell r="K60">
            <v>0</v>
          </cell>
          <cell r="L60">
            <v>0</v>
          </cell>
          <cell r="M60">
            <v>0</v>
          </cell>
          <cell r="N60">
            <v>160</v>
          </cell>
          <cell r="O60">
            <v>0</v>
          </cell>
          <cell r="P60">
            <v>0</v>
          </cell>
          <cell r="Q60">
            <v>1</v>
          </cell>
          <cell r="R60">
            <v>0</v>
          </cell>
          <cell r="S60">
            <v>0</v>
          </cell>
          <cell r="T60">
            <v>20</v>
          </cell>
          <cell r="U60">
            <v>100</v>
          </cell>
          <cell r="V60">
            <v>0</v>
          </cell>
          <cell r="W60">
            <v>80</v>
          </cell>
          <cell r="X60">
            <v>120</v>
          </cell>
          <cell r="Y60">
            <v>120</v>
          </cell>
          <cell r="Z60">
            <v>0</v>
          </cell>
          <cell r="AA60">
            <v>100</v>
          </cell>
          <cell r="AB60">
            <v>150</v>
          </cell>
          <cell r="AC60">
            <v>0</v>
          </cell>
          <cell r="AD60">
            <v>0</v>
          </cell>
          <cell r="AE60">
            <v>20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870</v>
          </cell>
          <cell r="AM60" t="str">
            <v>放射科+核医学科</v>
          </cell>
        </row>
        <row r="61">
          <cell r="G61" t="str">
            <v>放射科</v>
          </cell>
          <cell r="H61" t="str">
            <v>2021年</v>
          </cell>
        </row>
        <row r="61">
          <cell r="J61" t="str">
            <v>合格</v>
          </cell>
          <cell r="K61">
            <v>0</v>
          </cell>
          <cell r="L61">
            <v>0</v>
          </cell>
          <cell r="M61">
            <v>0</v>
          </cell>
          <cell r="N61">
            <v>160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100</v>
          </cell>
          <cell r="V61">
            <v>0</v>
          </cell>
          <cell r="W61">
            <v>80</v>
          </cell>
          <cell r="X61">
            <v>120</v>
          </cell>
          <cell r="Y61">
            <v>120</v>
          </cell>
          <cell r="Z61">
            <v>0</v>
          </cell>
          <cell r="AA61">
            <v>100</v>
          </cell>
          <cell r="AB61">
            <v>150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830</v>
          </cell>
          <cell r="AM61" t="str">
            <v>放射科+核医学科</v>
          </cell>
        </row>
        <row r="62">
          <cell r="G62" t="str">
            <v>放射科</v>
          </cell>
          <cell r="H62" t="str">
            <v>2021年</v>
          </cell>
        </row>
        <row r="62">
          <cell r="J62" t="str">
            <v>合格</v>
          </cell>
          <cell r="K62">
            <v>0</v>
          </cell>
          <cell r="L62">
            <v>0</v>
          </cell>
          <cell r="M62">
            <v>0</v>
          </cell>
          <cell r="N62">
            <v>160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100</v>
          </cell>
          <cell r="V62">
            <v>0</v>
          </cell>
          <cell r="W62">
            <v>80</v>
          </cell>
          <cell r="X62">
            <v>120</v>
          </cell>
          <cell r="Y62">
            <v>120</v>
          </cell>
          <cell r="Z62">
            <v>0</v>
          </cell>
          <cell r="AA62">
            <v>100</v>
          </cell>
          <cell r="AB62">
            <v>150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830</v>
          </cell>
          <cell r="AM62" t="str">
            <v>放射科+核医学科</v>
          </cell>
        </row>
        <row r="63">
          <cell r="G63" t="str">
            <v>放射科</v>
          </cell>
          <cell r="H63" t="str">
            <v>2020年</v>
          </cell>
        </row>
        <row r="63">
          <cell r="J63" t="str">
            <v>合格</v>
          </cell>
          <cell r="K63">
            <v>0</v>
          </cell>
          <cell r="L63">
            <v>0</v>
          </cell>
          <cell r="M63">
            <v>0</v>
          </cell>
          <cell r="N63">
            <v>160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100</v>
          </cell>
          <cell r="V63">
            <v>0</v>
          </cell>
          <cell r="W63">
            <v>80</v>
          </cell>
          <cell r="X63">
            <v>120</v>
          </cell>
          <cell r="Y63">
            <v>90</v>
          </cell>
          <cell r="Z63">
            <v>0</v>
          </cell>
          <cell r="AA63">
            <v>100</v>
          </cell>
          <cell r="AB63">
            <v>150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800</v>
          </cell>
          <cell r="AM63" t="str">
            <v>放射科+核医学科</v>
          </cell>
        </row>
        <row r="64">
          <cell r="G64" t="str">
            <v>放射科</v>
          </cell>
          <cell r="H64" t="str">
            <v>2020年</v>
          </cell>
        </row>
        <row r="64">
          <cell r="J64" t="str">
            <v>合格</v>
          </cell>
          <cell r="K64">
            <v>0</v>
          </cell>
          <cell r="L64">
            <v>0</v>
          </cell>
          <cell r="M64">
            <v>0</v>
          </cell>
          <cell r="N64">
            <v>160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100</v>
          </cell>
          <cell r="V64">
            <v>0</v>
          </cell>
          <cell r="W64">
            <v>60</v>
          </cell>
          <cell r="X64">
            <v>120</v>
          </cell>
          <cell r="Y64">
            <v>90</v>
          </cell>
          <cell r="Z64">
            <v>0</v>
          </cell>
          <cell r="AA64">
            <v>100</v>
          </cell>
          <cell r="AB64">
            <v>150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780</v>
          </cell>
          <cell r="AM64" t="str">
            <v>放射科+核医学科</v>
          </cell>
        </row>
        <row r="65">
          <cell r="G65" t="str">
            <v>放射科</v>
          </cell>
          <cell r="H65" t="str">
            <v>2021年</v>
          </cell>
        </row>
        <row r="65">
          <cell r="J65" t="str">
            <v>合格</v>
          </cell>
          <cell r="K65">
            <v>0</v>
          </cell>
          <cell r="L65">
            <v>0</v>
          </cell>
          <cell r="M65">
            <v>0</v>
          </cell>
          <cell r="N65">
            <v>160</v>
          </cell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20</v>
          </cell>
          <cell r="U65">
            <v>100</v>
          </cell>
          <cell r="V65">
            <v>0</v>
          </cell>
          <cell r="W65">
            <v>60</v>
          </cell>
          <cell r="X65">
            <v>120</v>
          </cell>
          <cell r="Y65">
            <v>120</v>
          </cell>
          <cell r="Z65">
            <v>0</v>
          </cell>
          <cell r="AA65">
            <v>100</v>
          </cell>
          <cell r="AB65">
            <v>150</v>
          </cell>
          <cell r="AC65">
            <v>0</v>
          </cell>
          <cell r="AD65">
            <v>0</v>
          </cell>
          <cell r="AE65">
            <v>0</v>
          </cell>
          <cell r="AF65">
            <v>-60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770</v>
          </cell>
          <cell r="AM65" t="str">
            <v>放射科+核医学科</v>
          </cell>
        </row>
        <row r="66">
          <cell r="G66" t="str">
            <v>放射科</v>
          </cell>
          <cell r="H66" t="str">
            <v>2020年</v>
          </cell>
        </row>
        <row r="66">
          <cell r="J66" t="str">
            <v>合格</v>
          </cell>
          <cell r="K66">
            <v>0</v>
          </cell>
          <cell r="L66">
            <v>0</v>
          </cell>
          <cell r="M66">
            <v>0</v>
          </cell>
          <cell r="N66">
            <v>160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100</v>
          </cell>
          <cell r="V66">
            <v>0</v>
          </cell>
          <cell r="W66">
            <v>80</v>
          </cell>
          <cell r="X66">
            <v>120</v>
          </cell>
          <cell r="Y66">
            <v>120</v>
          </cell>
          <cell r="Z66">
            <v>0</v>
          </cell>
          <cell r="AA66">
            <v>100</v>
          </cell>
          <cell r="AB66">
            <v>150</v>
          </cell>
          <cell r="AC66">
            <v>0</v>
          </cell>
          <cell r="AD66">
            <v>0</v>
          </cell>
          <cell r="AE66">
            <v>0</v>
          </cell>
          <cell r="AF66">
            <v>-60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770</v>
          </cell>
          <cell r="AM66" t="str">
            <v>放射科+核医学科</v>
          </cell>
        </row>
        <row r="67">
          <cell r="G67" t="str">
            <v>放射科</v>
          </cell>
          <cell r="H67" t="str">
            <v>2020年</v>
          </cell>
        </row>
        <row r="67">
          <cell r="J67" t="str">
            <v>合格</v>
          </cell>
          <cell r="K67">
            <v>0</v>
          </cell>
          <cell r="L67">
            <v>0</v>
          </cell>
          <cell r="M67">
            <v>0</v>
          </cell>
          <cell r="N67">
            <v>160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100</v>
          </cell>
          <cell r="V67">
            <v>0</v>
          </cell>
          <cell r="W67">
            <v>60</v>
          </cell>
          <cell r="X67">
            <v>120</v>
          </cell>
          <cell r="Y67">
            <v>120</v>
          </cell>
          <cell r="Z67">
            <v>0</v>
          </cell>
          <cell r="AA67">
            <v>100</v>
          </cell>
          <cell r="AB67">
            <v>150</v>
          </cell>
          <cell r="AC67">
            <v>0</v>
          </cell>
          <cell r="AD67">
            <v>0</v>
          </cell>
          <cell r="AE67">
            <v>0</v>
          </cell>
          <cell r="AF67">
            <v>-40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770</v>
          </cell>
          <cell r="AM67" t="str">
            <v>放射科+核医学科</v>
          </cell>
        </row>
        <row r="68">
          <cell r="G68" t="str">
            <v>放射科</v>
          </cell>
          <cell r="H68" t="str">
            <v>2020年</v>
          </cell>
        </row>
        <row r="68">
          <cell r="J68" t="str">
            <v>合格</v>
          </cell>
          <cell r="K68">
            <v>0</v>
          </cell>
          <cell r="L68">
            <v>0</v>
          </cell>
          <cell r="M68">
            <v>0</v>
          </cell>
          <cell r="N68">
            <v>160</v>
          </cell>
          <cell r="O68">
            <v>0</v>
          </cell>
          <cell r="P68">
            <v>0</v>
          </cell>
          <cell r="Q68">
            <v>1</v>
          </cell>
          <cell r="R68">
            <v>0</v>
          </cell>
          <cell r="S68">
            <v>0</v>
          </cell>
          <cell r="T68">
            <v>20</v>
          </cell>
          <cell r="U68">
            <v>100</v>
          </cell>
          <cell r="V68">
            <v>0</v>
          </cell>
          <cell r="W68">
            <v>80</v>
          </cell>
          <cell r="X68">
            <v>120</v>
          </cell>
          <cell r="Y68">
            <v>90</v>
          </cell>
          <cell r="Z68">
            <v>0</v>
          </cell>
          <cell r="AA68">
            <v>100</v>
          </cell>
          <cell r="AB68">
            <v>150</v>
          </cell>
          <cell r="AC68">
            <v>0</v>
          </cell>
          <cell r="AD68">
            <v>0</v>
          </cell>
          <cell r="AE68">
            <v>0</v>
          </cell>
          <cell r="AF68">
            <v>-60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760</v>
          </cell>
          <cell r="AM68" t="str">
            <v>放射科+核医学科</v>
          </cell>
        </row>
        <row r="69">
          <cell r="G69" t="str">
            <v>放射科</v>
          </cell>
          <cell r="H69" t="str">
            <v>2020年</v>
          </cell>
        </row>
        <row r="69">
          <cell r="J69" t="str">
            <v>合格</v>
          </cell>
          <cell r="K69">
            <v>0</v>
          </cell>
          <cell r="L69">
            <v>0</v>
          </cell>
          <cell r="M69">
            <v>0</v>
          </cell>
          <cell r="N69">
            <v>160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100</v>
          </cell>
          <cell r="V69">
            <v>0</v>
          </cell>
          <cell r="W69">
            <v>40</v>
          </cell>
          <cell r="X69">
            <v>120</v>
          </cell>
          <cell r="Y69">
            <v>90</v>
          </cell>
          <cell r="Z69">
            <v>0</v>
          </cell>
          <cell r="AA69">
            <v>100</v>
          </cell>
          <cell r="AB69">
            <v>150</v>
          </cell>
          <cell r="AC69">
            <v>0</v>
          </cell>
          <cell r="AD69">
            <v>0</v>
          </cell>
          <cell r="AE69">
            <v>0</v>
          </cell>
          <cell r="AF69">
            <v>-60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700</v>
          </cell>
          <cell r="AM69" t="str">
            <v>放射科+核医学科</v>
          </cell>
        </row>
        <row r="70">
          <cell r="G70" t="str">
            <v>放射科</v>
          </cell>
          <cell r="H70" t="str">
            <v>2020年</v>
          </cell>
        </row>
        <row r="70">
          <cell r="J70" t="str">
            <v>合格</v>
          </cell>
          <cell r="K70">
            <v>0</v>
          </cell>
          <cell r="L70">
            <v>0</v>
          </cell>
          <cell r="M70">
            <v>0</v>
          </cell>
          <cell r="N70">
            <v>160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100</v>
          </cell>
          <cell r="V70">
            <v>0</v>
          </cell>
          <cell r="W70">
            <v>40</v>
          </cell>
          <cell r="X70">
            <v>120</v>
          </cell>
          <cell r="Y70">
            <v>90</v>
          </cell>
          <cell r="Z70">
            <v>0</v>
          </cell>
          <cell r="AA70">
            <v>100</v>
          </cell>
          <cell r="AB70">
            <v>150</v>
          </cell>
          <cell r="AC70">
            <v>0</v>
          </cell>
          <cell r="AD70">
            <v>0</v>
          </cell>
          <cell r="AE70">
            <v>0</v>
          </cell>
          <cell r="AF70">
            <v>-60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700</v>
          </cell>
          <cell r="AM70" t="str">
            <v>放射科+核医学科</v>
          </cell>
        </row>
        <row r="71">
          <cell r="G71" t="str">
            <v>放射科</v>
          </cell>
          <cell r="H71" t="str">
            <v>2022年</v>
          </cell>
        </row>
        <row r="71">
          <cell r="J71" t="str">
            <v>合格</v>
          </cell>
          <cell r="K71">
            <v>0</v>
          </cell>
          <cell r="L71">
            <v>0</v>
          </cell>
          <cell r="M71">
            <v>0</v>
          </cell>
          <cell r="N71">
            <v>160</v>
          </cell>
          <cell r="O71">
            <v>0</v>
          </cell>
          <cell r="P71">
            <v>5</v>
          </cell>
          <cell r="Q71">
            <v>7</v>
          </cell>
          <cell r="R71">
            <v>1</v>
          </cell>
          <cell r="S71">
            <v>0</v>
          </cell>
          <cell r="T71">
            <v>265</v>
          </cell>
          <cell r="U71">
            <v>100</v>
          </cell>
          <cell r="V71">
            <v>10</v>
          </cell>
          <cell r="W71">
            <v>60</v>
          </cell>
          <cell r="X71">
            <v>30</v>
          </cell>
          <cell r="Y71">
            <v>30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695</v>
          </cell>
          <cell r="AM71" t="str">
            <v>放射科+核医学科</v>
          </cell>
        </row>
        <row r="72">
          <cell r="G72" t="str">
            <v>放射科</v>
          </cell>
          <cell r="H72" t="str">
            <v>2021年</v>
          </cell>
        </row>
        <row r="72">
          <cell r="J72" t="str">
            <v>合格</v>
          </cell>
          <cell r="K72">
            <v>0</v>
          </cell>
          <cell r="L72">
            <v>0</v>
          </cell>
          <cell r="M72">
            <v>0</v>
          </cell>
          <cell r="N72">
            <v>120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100</v>
          </cell>
          <cell r="V72">
            <v>10</v>
          </cell>
          <cell r="W72">
            <v>80</v>
          </cell>
          <cell r="X72">
            <v>60</v>
          </cell>
          <cell r="Y72">
            <v>120</v>
          </cell>
          <cell r="Z72">
            <v>0</v>
          </cell>
          <cell r="AA72">
            <v>100</v>
          </cell>
          <cell r="AB72">
            <v>150</v>
          </cell>
          <cell r="AC72">
            <v>0</v>
          </cell>
          <cell r="AD72">
            <v>0</v>
          </cell>
          <cell r="AE72">
            <v>0</v>
          </cell>
          <cell r="AF72">
            <v>-60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680</v>
          </cell>
          <cell r="AM72" t="str">
            <v>放射科+核医学科</v>
          </cell>
        </row>
        <row r="73">
          <cell r="G73" t="str">
            <v>放射科</v>
          </cell>
          <cell r="H73" t="str">
            <v>2020年</v>
          </cell>
        </row>
        <row r="73">
          <cell r="J73" t="str">
            <v>合格</v>
          </cell>
          <cell r="K73">
            <v>0</v>
          </cell>
          <cell r="L73">
            <v>0</v>
          </cell>
          <cell r="M73">
            <v>0</v>
          </cell>
          <cell r="N73">
            <v>160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100</v>
          </cell>
          <cell r="V73">
            <v>10</v>
          </cell>
          <cell r="W73">
            <v>40</v>
          </cell>
          <cell r="X73">
            <v>60</v>
          </cell>
          <cell r="Y73">
            <v>60</v>
          </cell>
          <cell r="Z73">
            <v>0</v>
          </cell>
          <cell r="AA73">
            <v>100</v>
          </cell>
          <cell r="AB73">
            <v>150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680</v>
          </cell>
          <cell r="AM73" t="str">
            <v>放射科+核医学科</v>
          </cell>
        </row>
        <row r="74">
          <cell r="G74" t="str">
            <v>放射科</v>
          </cell>
          <cell r="H74" t="str">
            <v>2020年</v>
          </cell>
        </row>
        <row r="74">
          <cell r="J74" t="str">
            <v>合格</v>
          </cell>
          <cell r="K74">
            <v>0</v>
          </cell>
          <cell r="L74">
            <v>0</v>
          </cell>
          <cell r="M74">
            <v>0</v>
          </cell>
          <cell r="N74">
            <v>160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100</v>
          </cell>
          <cell r="V74">
            <v>0</v>
          </cell>
          <cell r="W74">
            <v>40</v>
          </cell>
          <cell r="X74">
            <v>60</v>
          </cell>
          <cell r="Y74">
            <v>60</v>
          </cell>
          <cell r="Z74">
            <v>0</v>
          </cell>
          <cell r="AA74">
            <v>100</v>
          </cell>
          <cell r="AB74">
            <v>150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670</v>
          </cell>
          <cell r="AM74" t="str">
            <v>放射科+核医学科</v>
          </cell>
        </row>
        <row r="75">
          <cell r="G75" t="str">
            <v>放射科</v>
          </cell>
          <cell r="H75" t="str">
            <v>2020年</v>
          </cell>
        </row>
        <row r="75">
          <cell r="J75" t="str">
            <v>合格</v>
          </cell>
          <cell r="K75">
            <v>0</v>
          </cell>
          <cell r="L75">
            <v>0</v>
          </cell>
          <cell r="M75">
            <v>0</v>
          </cell>
          <cell r="N75">
            <v>160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100</v>
          </cell>
          <cell r="V75">
            <v>0</v>
          </cell>
          <cell r="W75">
            <v>40</v>
          </cell>
          <cell r="X75">
            <v>60</v>
          </cell>
          <cell r="Y75">
            <v>60</v>
          </cell>
          <cell r="Z75">
            <v>0</v>
          </cell>
          <cell r="AA75">
            <v>100</v>
          </cell>
          <cell r="AB75">
            <v>150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670</v>
          </cell>
          <cell r="AM75" t="str">
            <v>放射科+核医学科</v>
          </cell>
        </row>
        <row r="76">
          <cell r="G76" t="str">
            <v>核医学科</v>
          </cell>
          <cell r="H76" t="str">
            <v>2021年</v>
          </cell>
        </row>
        <row r="76">
          <cell r="J76" t="str">
            <v>合格</v>
          </cell>
          <cell r="K76">
            <v>0</v>
          </cell>
          <cell r="L76">
            <v>0</v>
          </cell>
          <cell r="M76">
            <v>0</v>
          </cell>
          <cell r="N76">
            <v>120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100</v>
          </cell>
          <cell r="V76">
            <v>10</v>
          </cell>
          <cell r="W76">
            <v>80</v>
          </cell>
          <cell r="X76">
            <v>60</v>
          </cell>
          <cell r="Y76">
            <v>90</v>
          </cell>
          <cell r="Z76">
            <v>0</v>
          </cell>
          <cell r="AA76">
            <v>100</v>
          </cell>
          <cell r="AB76">
            <v>150</v>
          </cell>
          <cell r="AC76">
            <v>0</v>
          </cell>
          <cell r="AD76">
            <v>0</v>
          </cell>
          <cell r="AE76">
            <v>0</v>
          </cell>
          <cell r="AF76">
            <v>-60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650</v>
          </cell>
          <cell r="AM76" t="str">
            <v>放射科+核医学科</v>
          </cell>
        </row>
        <row r="77">
          <cell r="G77" t="str">
            <v>放射科</v>
          </cell>
          <cell r="H77" t="str">
            <v>2020年</v>
          </cell>
        </row>
        <row r="77">
          <cell r="J77" t="str">
            <v>合格</v>
          </cell>
          <cell r="K77">
            <v>0</v>
          </cell>
          <cell r="L77">
            <v>0</v>
          </cell>
          <cell r="M77">
            <v>0</v>
          </cell>
          <cell r="N77">
            <v>160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100</v>
          </cell>
          <cell r="V77">
            <v>0</v>
          </cell>
          <cell r="W77">
            <v>40</v>
          </cell>
          <cell r="X77">
            <v>30</v>
          </cell>
          <cell r="Y77">
            <v>90</v>
          </cell>
          <cell r="Z77">
            <v>0</v>
          </cell>
          <cell r="AA77">
            <v>100</v>
          </cell>
          <cell r="AB77">
            <v>150</v>
          </cell>
          <cell r="AC77">
            <v>0</v>
          </cell>
          <cell r="AD77">
            <v>0</v>
          </cell>
          <cell r="AE77">
            <v>0</v>
          </cell>
          <cell r="AF77">
            <v>-20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650</v>
          </cell>
          <cell r="AM77" t="str">
            <v>放射科+核医学科</v>
          </cell>
        </row>
        <row r="78">
          <cell r="G78" t="str">
            <v>放射科</v>
          </cell>
          <cell r="H78" t="str">
            <v>2020年</v>
          </cell>
        </row>
        <row r="78">
          <cell r="J78" t="str">
            <v>合格</v>
          </cell>
          <cell r="K78">
            <v>0</v>
          </cell>
          <cell r="L78">
            <v>0</v>
          </cell>
          <cell r="M78">
            <v>0</v>
          </cell>
          <cell r="N78">
            <v>160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100</v>
          </cell>
          <cell r="V78">
            <v>0</v>
          </cell>
          <cell r="W78">
            <v>40</v>
          </cell>
          <cell r="X78">
            <v>60</v>
          </cell>
          <cell r="Y78">
            <v>90</v>
          </cell>
          <cell r="Z78">
            <v>0</v>
          </cell>
          <cell r="AA78">
            <v>100</v>
          </cell>
          <cell r="AB78">
            <v>150</v>
          </cell>
          <cell r="AC78">
            <v>0</v>
          </cell>
          <cell r="AD78">
            <v>0</v>
          </cell>
          <cell r="AE78">
            <v>0</v>
          </cell>
          <cell r="AF78">
            <v>-60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640</v>
          </cell>
          <cell r="AM78" t="str">
            <v>放射科+核医学科</v>
          </cell>
        </row>
        <row r="79">
          <cell r="G79" t="str">
            <v>放射科</v>
          </cell>
          <cell r="H79" t="str">
            <v>2021年</v>
          </cell>
        </row>
        <row r="79">
          <cell r="J79" t="str">
            <v>合格</v>
          </cell>
          <cell r="K79">
            <v>0</v>
          </cell>
          <cell r="L79">
            <v>0</v>
          </cell>
          <cell r="M79">
            <v>0</v>
          </cell>
          <cell r="N79">
            <v>160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100</v>
          </cell>
          <cell r="V79">
            <v>10</v>
          </cell>
          <cell r="W79">
            <v>80</v>
          </cell>
          <cell r="X79">
            <v>30</v>
          </cell>
          <cell r="Y79">
            <v>30</v>
          </cell>
          <cell r="Z79">
            <v>0</v>
          </cell>
          <cell r="AA79">
            <v>100</v>
          </cell>
          <cell r="AB79">
            <v>150</v>
          </cell>
          <cell r="AC79">
            <v>0</v>
          </cell>
          <cell r="AD79">
            <v>0</v>
          </cell>
          <cell r="AE79">
            <v>0</v>
          </cell>
          <cell r="AF79">
            <v>-20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640</v>
          </cell>
          <cell r="AM79" t="str">
            <v>放射科+核医学科</v>
          </cell>
        </row>
        <row r="80">
          <cell r="G80" t="str">
            <v>放射科</v>
          </cell>
          <cell r="H80" t="str">
            <v>2021年</v>
          </cell>
        </row>
        <row r="80">
          <cell r="J80" t="str">
            <v>合格</v>
          </cell>
          <cell r="K80">
            <v>0</v>
          </cell>
          <cell r="L80">
            <v>0</v>
          </cell>
          <cell r="M80">
            <v>0</v>
          </cell>
          <cell r="N80">
            <v>160</v>
          </cell>
          <cell r="O80">
            <v>0</v>
          </cell>
          <cell r="P80">
            <v>4</v>
          </cell>
          <cell r="Q80">
            <v>1</v>
          </cell>
          <cell r="R80">
            <v>0</v>
          </cell>
          <cell r="S80">
            <v>0</v>
          </cell>
          <cell r="T80">
            <v>100</v>
          </cell>
          <cell r="U80">
            <v>100</v>
          </cell>
          <cell r="V80">
            <v>10</v>
          </cell>
          <cell r="W80">
            <v>40</v>
          </cell>
          <cell r="X80">
            <v>30</v>
          </cell>
          <cell r="Y80">
            <v>60</v>
          </cell>
          <cell r="Z80">
            <v>0</v>
          </cell>
          <cell r="AA80">
            <v>100</v>
          </cell>
          <cell r="AB80">
            <v>0</v>
          </cell>
          <cell r="AC80">
            <v>0</v>
          </cell>
          <cell r="AD80">
            <v>0</v>
          </cell>
          <cell r="AE80">
            <v>40</v>
          </cell>
          <cell r="AF80">
            <v>-20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620</v>
          </cell>
          <cell r="AM80" t="str">
            <v>放射科+核医学科</v>
          </cell>
        </row>
        <row r="81">
          <cell r="G81" t="str">
            <v>核医学科</v>
          </cell>
          <cell r="H81" t="str">
            <v>2022年</v>
          </cell>
        </row>
        <row r="81">
          <cell r="J81" t="str">
            <v>合格</v>
          </cell>
          <cell r="K81">
            <v>0</v>
          </cell>
          <cell r="L81">
            <v>0</v>
          </cell>
          <cell r="M81">
            <v>0</v>
          </cell>
          <cell r="N81">
            <v>160</v>
          </cell>
          <cell r="O81">
            <v>0</v>
          </cell>
          <cell r="P81">
            <v>6</v>
          </cell>
          <cell r="Q81">
            <v>3</v>
          </cell>
          <cell r="R81">
            <v>0</v>
          </cell>
          <cell r="S81">
            <v>0</v>
          </cell>
          <cell r="T81">
            <v>180</v>
          </cell>
          <cell r="U81">
            <v>100</v>
          </cell>
          <cell r="V81">
            <v>10</v>
          </cell>
          <cell r="W81">
            <v>40</v>
          </cell>
          <cell r="X81">
            <v>60</v>
          </cell>
          <cell r="Y81">
            <v>30</v>
          </cell>
          <cell r="Z81">
            <v>20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20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620</v>
          </cell>
          <cell r="AM81" t="str">
            <v>放射科+核医学科</v>
          </cell>
        </row>
        <row r="82">
          <cell r="G82" t="str">
            <v>放射科</v>
          </cell>
          <cell r="H82" t="str">
            <v>2021年</v>
          </cell>
        </row>
        <row r="82">
          <cell r="J82" t="str">
            <v>合格</v>
          </cell>
          <cell r="K82">
            <v>0</v>
          </cell>
          <cell r="L82">
            <v>0</v>
          </cell>
          <cell r="M82">
            <v>0</v>
          </cell>
          <cell r="N82">
            <v>160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100</v>
          </cell>
          <cell r="V82">
            <v>10</v>
          </cell>
          <cell r="W82">
            <v>40</v>
          </cell>
          <cell r="X82">
            <v>60</v>
          </cell>
          <cell r="Y82">
            <v>60</v>
          </cell>
          <cell r="Z82">
            <v>0</v>
          </cell>
          <cell r="AA82">
            <v>100</v>
          </cell>
          <cell r="AB82">
            <v>150</v>
          </cell>
          <cell r="AC82">
            <v>0</v>
          </cell>
          <cell r="AD82">
            <v>0</v>
          </cell>
          <cell r="AE82">
            <v>0</v>
          </cell>
          <cell r="AF82">
            <v>-60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620</v>
          </cell>
          <cell r="AM82" t="str">
            <v>放射科+核医学科</v>
          </cell>
        </row>
        <row r="83">
          <cell r="G83" t="str">
            <v>放射科</v>
          </cell>
          <cell r="H83" t="str">
            <v>2022年</v>
          </cell>
        </row>
        <row r="83">
          <cell r="J83" t="str">
            <v>合格</v>
          </cell>
          <cell r="K83">
            <v>0</v>
          </cell>
          <cell r="L83">
            <v>0</v>
          </cell>
          <cell r="M83">
            <v>0</v>
          </cell>
          <cell r="N83">
            <v>160</v>
          </cell>
          <cell r="O83">
            <v>0</v>
          </cell>
          <cell r="P83">
            <v>4</v>
          </cell>
          <cell r="Q83">
            <v>2</v>
          </cell>
          <cell r="R83">
            <v>0</v>
          </cell>
          <cell r="S83">
            <v>0</v>
          </cell>
          <cell r="T83">
            <v>120</v>
          </cell>
          <cell r="U83">
            <v>100</v>
          </cell>
          <cell r="V83">
            <v>10</v>
          </cell>
          <cell r="W83">
            <v>80</v>
          </cell>
          <cell r="X83">
            <v>60</v>
          </cell>
          <cell r="Y83">
            <v>30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20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580</v>
          </cell>
          <cell r="AM83" t="str">
            <v>放射科+核医学科</v>
          </cell>
        </row>
        <row r="84">
          <cell r="G84" t="str">
            <v>放射科</v>
          </cell>
          <cell r="H84" t="str">
            <v>2020年</v>
          </cell>
        </row>
        <row r="84">
          <cell r="J84" t="str">
            <v>合格</v>
          </cell>
          <cell r="K84">
            <v>0</v>
          </cell>
          <cell r="L84">
            <v>0</v>
          </cell>
          <cell r="M84">
            <v>0</v>
          </cell>
          <cell r="N84">
            <v>160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100</v>
          </cell>
          <cell r="V84">
            <v>10</v>
          </cell>
          <cell r="W84">
            <v>80</v>
          </cell>
          <cell r="X84">
            <v>0</v>
          </cell>
          <cell r="Y84">
            <v>30</v>
          </cell>
          <cell r="Z84">
            <v>0</v>
          </cell>
          <cell r="AA84">
            <v>100</v>
          </cell>
          <cell r="AB84">
            <v>150</v>
          </cell>
          <cell r="AC84">
            <v>0</v>
          </cell>
          <cell r="AD84">
            <v>0</v>
          </cell>
          <cell r="AE84">
            <v>0</v>
          </cell>
          <cell r="AF84">
            <v>-60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570</v>
          </cell>
          <cell r="AM84" t="str">
            <v>放射科+核医学科</v>
          </cell>
        </row>
        <row r="85">
          <cell r="G85" t="str">
            <v>放射科</v>
          </cell>
          <cell r="H85" t="str">
            <v>2022年</v>
          </cell>
        </row>
        <row r="85">
          <cell r="J85" t="str">
            <v>合格</v>
          </cell>
          <cell r="K85">
            <v>0</v>
          </cell>
          <cell r="L85">
            <v>0</v>
          </cell>
          <cell r="M85">
            <v>0</v>
          </cell>
          <cell r="N85">
            <v>160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100</v>
          </cell>
          <cell r="V85">
            <v>0</v>
          </cell>
          <cell r="W85">
            <v>80</v>
          </cell>
          <cell r="X85">
            <v>120</v>
          </cell>
          <cell r="Y85">
            <v>120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-60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520</v>
          </cell>
          <cell r="AM85" t="str">
            <v>放射科+核医学科</v>
          </cell>
        </row>
        <row r="86">
          <cell r="G86" t="str">
            <v>放射科</v>
          </cell>
          <cell r="H86" t="str">
            <v>2022年</v>
          </cell>
        </row>
        <row r="86">
          <cell r="J86" t="str">
            <v>合格</v>
          </cell>
          <cell r="K86">
            <v>0</v>
          </cell>
          <cell r="L86">
            <v>0</v>
          </cell>
          <cell r="M86">
            <v>0</v>
          </cell>
          <cell r="N86">
            <v>160</v>
          </cell>
          <cell r="O86" t="str">
            <v>0.0</v>
          </cell>
          <cell r="P86">
            <v>4</v>
          </cell>
          <cell r="Q86">
            <v>2</v>
          </cell>
          <cell r="R86">
            <v>0</v>
          </cell>
          <cell r="S86">
            <v>0</v>
          </cell>
          <cell r="T86">
            <v>120</v>
          </cell>
          <cell r="U86">
            <v>100</v>
          </cell>
          <cell r="V86">
            <v>10</v>
          </cell>
          <cell r="W86">
            <v>40</v>
          </cell>
          <cell r="X86">
            <v>60</v>
          </cell>
          <cell r="Y86">
            <v>60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-40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510</v>
          </cell>
          <cell r="AM86" t="str">
            <v>放射科+核医学科</v>
          </cell>
        </row>
        <row r="87">
          <cell r="G87" t="str">
            <v>放射科</v>
          </cell>
          <cell r="H87" t="str">
            <v>2022年</v>
          </cell>
        </row>
        <row r="87">
          <cell r="J87" t="str">
            <v>合格</v>
          </cell>
          <cell r="K87">
            <v>0</v>
          </cell>
          <cell r="L87">
            <v>0</v>
          </cell>
          <cell r="M87">
            <v>0</v>
          </cell>
          <cell r="N87">
            <v>160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100</v>
          </cell>
          <cell r="V87">
            <v>0</v>
          </cell>
          <cell r="W87">
            <v>60</v>
          </cell>
          <cell r="X87">
            <v>120</v>
          </cell>
          <cell r="Y87">
            <v>120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-60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500</v>
          </cell>
          <cell r="AM87" t="str">
            <v>放射科+核医学科</v>
          </cell>
        </row>
        <row r="88">
          <cell r="G88" t="str">
            <v>放射科</v>
          </cell>
          <cell r="H88" t="str">
            <v>2021年</v>
          </cell>
        </row>
        <row r="88">
          <cell r="J88" t="str">
            <v>合格</v>
          </cell>
          <cell r="K88">
            <v>0</v>
          </cell>
          <cell r="L88">
            <v>0</v>
          </cell>
          <cell r="M88">
            <v>0</v>
          </cell>
          <cell r="N88">
            <v>160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100</v>
          </cell>
          <cell r="V88">
            <v>0</v>
          </cell>
          <cell r="W88">
            <v>80</v>
          </cell>
          <cell r="X88">
            <v>120</v>
          </cell>
          <cell r="Y88">
            <v>90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-60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490</v>
          </cell>
          <cell r="AM88" t="str">
            <v>放射科+核医学科</v>
          </cell>
        </row>
        <row r="89">
          <cell r="G89" t="str">
            <v>放射科</v>
          </cell>
          <cell r="H89" t="str">
            <v>2022年</v>
          </cell>
        </row>
        <row r="89">
          <cell r="J89" t="str">
            <v>合格</v>
          </cell>
          <cell r="K89">
            <v>0</v>
          </cell>
          <cell r="L89">
            <v>0</v>
          </cell>
          <cell r="M89">
            <v>0</v>
          </cell>
          <cell r="N89">
            <v>120</v>
          </cell>
          <cell r="O89">
            <v>0</v>
          </cell>
          <cell r="P89">
            <v>4</v>
          </cell>
          <cell r="Q89">
            <v>2</v>
          </cell>
          <cell r="R89">
            <v>0</v>
          </cell>
          <cell r="S89">
            <v>0</v>
          </cell>
          <cell r="T89">
            <v>120</v>
          </cell>
          <cell r="U89">
            <v>100</v>
          </cell>
          <cell r="V89">
            <v>0</v>
          </cell>
          <cell r="W89">
            <v>60</v>
          </cell>
          <cell r="X89">
            <v>60</v>
          </cell>
          <cell r="Y89">
            <v>60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20</v>
          </cell>
          <cell r="AE89">
            <v>0</v>
          </cell>
          <cell r="AF89">
            <v>-60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480</v>
          </cell>
          <cell r="AM89" t="str">
            <v>放射科+核医学科</v>
          </cell>
        </row>
        <row r="90">
          <cell r="G90" t="str">
            <v>放射科</v>
          </cell>
          <cell r="H90" t="str">
            <v>2022年</v>
          </cell>
        </row>
        <row r="90">
          <cell r="J90" t="str">
            <v>合格</v>
          </cell>
          <cell r="K90">
            <v>0</v>
          </cell>
          <cell r="L90">
            <v>0</v>
          </cell>
          <cell r="M90">
            <v>0</v>
          </cell>
          <cell r="N90">
            <v>160</v>
          </cell>
          <cell r="O90">
            <v>0</v>
          </cell>
          <cell r="P90">
            <v>1</v>
          </cell>
          <cell r="Q90">
            <v>2</v>
          </cell>
          <cell r="R90">
            <v>0</v>
          </cell>
          <cell r="S90">
            <v>0</v>
          </cell>
          <cell r="T90">
            <v>60</v>
          </cell>
          <cell r="U90">
            <v>100</v>
          </cell>
          <cell r="V90">
            <v>10</v>
          </cell>
          <cell r="W90">
            <v>40</v>
          </cell>
          <cell r="X90">
            <v>60</v>
          </cell>
          <cell r="Y90">
            <v>60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-60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430</v>
          </cell>
          <cell r="AM90" t="str">
            <v>放射科+核医学科</v>
          </cell>
        </row>
        <row r="91">
          <cell r="G91" t="str">
            <v>放射科</v>
          </cell>
          <cell r="H91" t="str">
            <v>2022年</v>
          </cell>
        </row>
        <row r="91">
          <cell r="J91" t="str">
            <v>合格</v>
          </cell>
          <cell r="K91">
            <v>0</v>
          </cell>
          <cell r="L91">
            <v>0</v>
          </cell>
          <cell r="M91">
            <v>0</v>
          </cell>
          <cell r="N91">
            <v>160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100</v>
          </cell>
          <cell r="V91">
            <v>10</v>
          </cell>
          <cell r="W91">
            <v>80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-60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290</v>
          </cell>
          <cell r="AM91" t="str">
            <v>放射科+核医学科</v>
          </cell>
        </row>
        <row r="92">
          <cell r="G92" t="str">
            <v>核医学科</v>
          </cell>
          <cell r="H92" t="str">
            <v>2022年</v>
          </cell>
        </row>
        <row r="92">
          <cell r="J92" t="str">
            <v>合格</v>
          </cell>
          <cell r="K92">
            <v>0</v>
          </cell>
          <cell r="L92">
            <v>0</v>
          </cell>
          <cell r="M92">
            <v>0</v>
          </cell>
          <cell r="N92">
            <v>160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100</v>
          </cell>
          <cell r="V92">
            <v>10</v>
          </cell>
          <cell r="W92">
            <v>60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-60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270</v>
          </cell>
          <cell r="AM92" t="str">
            <v>放射科+核医学科</v>
          </cell>
        </row>
        <row r="93">
          <cell r="G93" t="str">
            <v>妇产科</v>
          </cell>
          <cell r="H93" t="str">
            <v>2020年</v>
          </cell>
        </row>
        <row r="93">
          <cell r="J93" t="str">
            <v>合格</v>
          </cell>
          <cell r="K93">
            <v>0</v>
          </cell>
          <cell r="L93">
            <v>0</v>
          </cell>
          <cell r="M93">
            <v>0</v>
          </cell>
          <cell r="N93">
            <v>160</v>
          </cell>
          <cell r="O93">
            <v>0</v>
          </cell>
          <cell r="P93">
            <v>5</v>
          </cell>
          <cell r="Q93">
            <v>2</v>
          </cell>
          <cell r="R93">
            <v>1</v>
          </cell>
          <cell r="S93">
            <v>0</v>
          </cell>
          <cell r="T93">
            <v>165</v>
          </cell>
          <cell r="U93">
            <v>100</v>
          </cell>
          <cell r="V93">
            <v>10</v>
          </cell>
          <cell r="W93">
            <v>20</v>
          </cell>
          <cell r="X93">
            <v>30</v>
          </cell>
          <cell r="Y93">
            <v>60</v>
          </cell>
          <cell r="Z93">
            <v>40</v>
          </cell>
          <cell r="AA93">
            <v>100</v>
          </cell>
          <cell r="AB93">
            <v>150</v>
          </cell>
          <cell r="AC93">
            <v>100</v>
          </cell>
          <cell r="AD93">
            <v>0</v>
          </cell>
          <cell r="AE93">
            <v>60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995</v>
          </cell>
          <cell r="AM93" t="str">
            <v>妇产科</v>
          </cell>
        </row>
        <row r="94">
          <cell r="G94" t="str">
            <v>妇产科</v>
          </cell>
          <cell r="H94" t="str">
            <v>2020年</v>
          </cell>
        </row>
        <row r="94">
          <cell r="J94" t="str">
            <v>合格</v>
          </cell>
          <cell r="K94">
            <v>0</v>
          </cell>
          <cell r="L94">
            <v>0</v>
          </cell>
          <cell r="M94">
            <v>0</v>
          </cell>
          <cell r="N94">
            <v>160</v>
          </cell>
          <cell r="O94">
            <v>0</v>
          </cell>
          <cell r="P94">
            <v>4</v>
          </cell>
          <cell r="Q94">
            <v>3</v>
          </cell>
          <cell r="R94">
            <v>0</v>
          </cell>
          <cell r="S94">
            <v>0</v>
          </cell>
          <cell r="T94">
            <v>140</v>
          </cell>
          <cell r="U94">
            <v>100</v>
          </cell>
          <cell r="V94">
            <v>10</v>
          </cell>
          <cell r="W94">
            <v>60</v>
          </cell>
          <cell r="X94">
            <v>60</v>
          </cell>
          <cell r="Y94">
            <v>60</v>
          </cell>
          <cell r="Z94">
            <v>20</v>
          </cell>
          <cell r="AA94">
            <v>100</v>
          </cell>
          <cell r="AB94">
            <v>150</v>
          </cell>
          <cell r="AC94">
            <v>100</v>
          </cell>
          <cell r="AD94">
            <v>0</v>
          </cell>
          <cell r="AE94">
            <v>20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980</v>
          </cell>
          <cell r="AM94" t="str">
            <v>妇产科</v>
          </cell>
        </row>
        <row r="95">
          <cell r="G95" t="str">
            <v>妇产科</v>
          </cell>
          <cell r="H95" t="str">
            <v>2021年</v>
          </cell>
        </row>
        <row r="95">
          <cell r="J95" t="str">
            <v>合格</v>
          </cell>
          <cell r="K95">
            <v>0</v>
          </cell>
          <cell r="L95">
            <v>0</v>
          </cell>
          <cell r="M95">
            <v>0</v>
          </cell>
          <cell r="N95">
            <v>160</v>
          </cell>
          <cell r="O95">
            <v>0</v>
          </cell>
          <cell r="P95">
            <v>5</v>
          </cell>
          <cell r="Q95">
            <v>2</v>
          </cell>
          <cell r="R95">
            <v>0</v>
          </cell>
          <cell r="S95">
            <v>0</v>
          </cell>
          <cell r="T95">
            <v>140</v>
          </cell>
          <cell r="U95">
            <v>100</v>
          </cell>
          <cell r="V95">
            <v>10</v>
          </cell>
          <cell r="W95">
            <v>40</v>
          </cell>
          <cell r="X95">
            <v>30</v>
          </cell>
          <cell r="Y95">
            <v>60</v>
          </cell>
          <cell r="Z95">
            <v>60</v>
          </cell>
          <cell r="AA95">
            <v>100</v>
          </cell>
          <cell r="AB95">
            <v>150</v>
          </cell>
          <cell r="AC95">
            <v>100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950</v>
          </cell>
          <cell r="AM95" t="str">
            <v>妇产科</v>
          </cell>
        </row>
        <row r="96">
          <cell r="G96" t="str">
            <v>妇产科</v>
          </cell>
          <cell r="H96" t="str">
            <v>2021年</v>
          </cell>
        </row>
        <row r="96">
          <cell r="J96" t="str">
            <v>合格</v>
          </cell>
          <cell r="K96">
            <v>0</v>
          </cell>
          <cell r="L96">
            <v>0</v>
          </cell>
          <cell r="M96">
            <v>0</v>
          </cell>
          <cell r="N96">
            <v>160</v>
          </cell>
          <cell r="O96">
            <v>0</v>
          </cell>
          <cell r="P96">
            <v>5</v>
          </cell>
          <cell r="Q96">
            <v>2</v>
          </cell>
          <cell r="R96">
            <v>1</v>
          </cell>
          <cell r="S96">
            <v>0</v>
          </cell>
          <cell r="T96">
            <v>165</v>
          </cell>
          <cell r="U96">
            <v>100</v>
          </cell>
          <cell r="V96">
            <v>0</v>
          </cell>
          <cell r="W96">
            <v>20</v>
          </cell>
          <cell r="X96">
            <v>30</v>
          </cell>
          <cell r="Y96">
            <v>60</v>
          </cell>
          <cell r="Z96">
            <v>40</v>
          </cell>
          <cell r="AA96">
            <v>100</v>
          </cell>
          <cell r="AB96">
            <v>150</v>
          </cell>
          <cell r="AC96">
            <v>100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925</v>
          </cell>
          <cell r="AM96" t="str">
            <v>妇产科</v>
          </cell>
        </row>
        <row r="97">
          <cell r="G97" t="str">
            <v>妇产科</v>
          </cell>
          <cell r="H97" t="str">
            <v>2021年</v>
          </cell>
        </row>
        <row r="97">
          <cell r="J97" t="str">
            <v>合格</v>
          </cell>
          <cell r="K97">
            <v>0</v>
          </cell>
          <cell r="L97">
            <v>0</v>
          </cell>
          <cell r="M97">
            <v>0</v>
          </cell>
          <cell r="N97">
            <v>160</v>
          </cell>
          <cell r="O97">
            <v>0</v>
          </cell>
          <cell r="P97">
            <v>5</v>
          </cell>
          <cell r="Q97">
            <v>1</v>
          </cell>
          <cell r="R97">
            <v>0</v>
          </cell>
          <cell r="S97">
            <v>0</v>
          </cell>
          <cell r="T97">
            <v>120</v>
          </cell>
          <cell r="U97">
            <v>100</v>
          </cell>
          <cell r="V97">
            <v>10</v>
          </cell>
          <cell r="W97">
            <v>40</v>
          </cell>
          <cell r="X97">
            <v>30</v>
          </cell>
          <cell r="Y97">
            <v>60</v>
          </cell>
          <cell r="Z97">
            <v>20</v>
          </cell>
          <cell r="AA97">
            <v>100</v>
          </cell>
          <cell r="AB97">
            <v>150</v>
          </cell>
          <cell r="AC97">
            <v>100</v>
          </cell>
          <cell r="AD97">
            <v>0</v>
          </cell>
          <cell r="AE97">
            <v>0</v>
          </cell>
          <cell r="AF97">
            <v>-20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870</v>
          </cell>
          <cell r="AM97" t="str">
            <v>妇产科</v>
          </cell>
        </row>
        <row r="98">
          <cell r="G98" t="str">
            <v>妇产科</v>
          </cell>
          <cell r="H98" t="str">
            <v>2021年</v>
          </cell>
        </row>
        <row r="98">
          <cell r="J98" t="str">
            <v>合格</v>
          </cell>
          <cell r="K98">
            <v>0</v>
          </cell>
          <cell r="L98">
            <v>0</v>
          </cell>
          <cell r="M98">
            <v>0</v>
          </cell>
          <cell r="N98">
            <v>160</v>
          </cell>
          <cell r="O98">
            <v>0</v>
          </cell>
          <cell r="P98">
            <v>4</v>
          </cell>
          <cell r="Q98">
            <v>1</v>
          </cell>
          <cell r="R98">
            <v>0</v>
          </cell>
          <cell r="S98">
            <v>1</v>
          </cell>
          <cell r="T98">
            <v>125</v>
          </cell>
          <cell r="U98">
            <v>100</v>
          </cell>
          <cell r="V98">
            <v>10</v>
          </cell>
          <cell r="W98">
            <v>20</v>
          </cell>
          <cell r="X98">
            <v>30</v>
          </cell>
          <cell r="Y98">
            <v>60</v>
          </cell>
          <cell r="Z98">
            <v>40</v>
          </cell>
          <cell r="AA98">
            <v>100</v>
          </cell>
          <cell r="AB98">
            <v>150</v>
          </cell>
          <cell r="AC98">
            <v>100</v>
          </cell>
          <cell r="AD98">
            <v>0</v>
          </cell>
          <cell r="AE98">
            <v>0</v>
          </cell>
          <cell r="AF98">
            <v>-40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855</v>
          </cell>
          <cell r="AM98" t="str">
            <v>妇产科</v>
          </cell>
        </row>
        <row r="99">
          <cell r="G99" t="str">
            <v>妇产科</v>
          </cell>
          <cell r="H99" t="str">
            <v>2022年</v>
          </cell>
        </row>
        <row r="99">
          <cell r="J99" t="str">
            <v>合格</v>
          </cell>
          <cell r="K99">
            <v>0</v>
          </cell>
          <cell r="L99">
            <v>0</v>
          </cell>
          <cell r="M99">
            <v>0</v>
          </cell>
          <cell r="N99">
            <v>160</v>
          </cell>
          <cell r="O99">
            <v>0</v>
          </cell>
          <cell r="P99">
            <v>5</v>
          </cell>
          <cell r="Q99">
            <v>2</v>
          </cell>
          <cell r="R99">
            <v>0</v>
          </cell>
          <cell r="S99">
            <v>0</v>
          </cell>
          <cell r="T99">
            <v>140</v>
          </cell>
          <cell r="U99">
            <v>100</v>
          </cell>
          <cell r="V99">
            <v>0</v>
          </cell>
          <cell r="W99">
            <v>60</v>
          </cell>
          <cell r="X99">
            <v>30</v>
          </cell>
          <cell r="Y99">
            <v>30</v>
          </cell>
          <cell r="Z99">
            <v>20</v>
          </cell>
          <cell r="AA99">
            <v>100</v>
          </cell>
          <cell r="AB99">
            <v>150</v>
          </cell>
          <cell r="AC99">
            <v>100</v>
          </cell>
          <cell r="AD99">
            <v>0</v>
          </cell>
          <cell r="AE99">
            <v>0</v>
          </cell>
          <cell r="AF99">
            <v>-60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830</v>
          </cell>
          <cell r="AM99" t="str">
            <v>妇产科</v>
          </cell>
        </row>
        <row r="100">
          <cell r="G100" t="str">
            <v>妇产科</v>
          </cell>
          <cell r="H100" t="str">
            <v>2020年</v>
          </cell>
        </row>
        <row r="100">
          <cell r="J100" t="str">
            <v>合格</v>
          </cell>
          <cell r="K100">
            <v>0</v>
          </cell>
          <cell r="L100">
            <v>0</v>
          </cell>
          <cell r="M100">
            <v>0</v>
          </cell>
          <cell r="N100">
            <v>160</v>
          </cell>
          <cell r="O100">
            <v>0</v>
          </cell>
          <cell r="P100">
            <v>5</v>
          </cell>
          <cell r="Q100">
            <v>1</v>
          </cell>
          <cell r="R100">
            <v>0</v>
          </cell>
          <cell r="S100">
            <v>0</v>
          </cell>
          <cell r="T100">
            <v>120</v>
          </cell>
          <cell r="U100">
            <v>100</v>
          </cell>
          <cell r="V100">
            <v>10</v>
          </cell>
          <cell r="W100">
            <v>20</v>
          </cell>
          <cell r="X100">
            <v>30</v>
          </cell>
          <cell r="Y100">
            <v>60</v>
          </cell>
          <cell r="Z100">
            <v>20</v>
          </cell>
          <cell r="AA100">
            <v>100</v>
          </cell>
          <cell r="AB100">
            <v>150</v>
          </cell>
          <cell r="AC100">
            <v>100</v>
          </cell>
          <cell r="AD100">
            <v>0</v>
          </cell>
          <cell r="AE100">
            <v>0</v>
          </cell>
          <cell r="AF100">
            <v>-60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810</v>
          </cell>
          <cell r="AM100" t="str">
            <v>妇产科</v>
          </cell>
        </row>
        <row r="101">
          <cell r="G101" t="str">
            <v>妇产科</v>
          </cell>
          <cell r="H101" t="str">
            <v>2020年</v>
          </cell>
        </row>
        <row r="101">
          <cell r="J101" t="str">
            <v>合格</v>
          </cell>
          <cell r="K101">
            <v>0</v>
          </cell>
          <cell r="L101">
            <v>0</v>
          </cell>
          <cell r="M101">
            <v>0</v>
          </cell>
          <cell r="N101">
            <v>160</v>
          </cell>
          <cell r="O101">
            <v>0</v>
          </cell>
          <cell r="P101">
            <v>5</v>
          </cell>
          <cell r="Q101">
            <v>2</v>
          </cell>
          <cell r="R101">
            <v>0</v>
          </cell>
          <cell r="S101">
            <v>0</v>
          </cell>
          <cell r="T101">
            <v>140</v>
          </cell>
          <cell r="U101">
            <v>100</v>
          </cell>
          <cell r="V101">
            <v>0</v>
          </cell>
          <cell r="W101">
            <v>40</v>
          </cell>
          <cell r="X101">
            <v>0</v>
          </cell>
          <cell r="Y101">
            <v>60</v>
          </cell>
          <cell r="Z101">
            <v>20</v>
          </cell>
          <cell r="AA101">
            <v>100</v>
          </cell>
          <cell r="AB101">
            <v>150</v>
          </cell>
          <cell r="AC101">
            <v>100</v>
          </cell>
          <cell r="AD101">
            <v>0</v>
          </cell>
          <cell r="AE101">
            <v>0</v>
          </cell>
          <cell r="AF101">
            <v>-60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810</v>
          </cell>
          <cell r="AM101" t="str">
            <v>妇产科</v>
          </cell>
        </row>
        <row r="102">
          <cell r="G102" t="str">
            <v>妇产科</v>
          </cell>
          <cell r="H102" t="str">
            <v>2021年</v>
          </cell>
        </row>
        <row r="102">
          <cell r="J102" t="str">
            <v>合格</v>
          </cell>
          <cell r="K102">
            <v>0</v>
          </cell>
          <cell r="L102">
            <v>0</v>
          </cell>
          <cell r="M102">
            <v>0</v>
          </cell>
          <cell r="N102">
            <v>120</v>
          </cell>
          <cell r="O102">
            <v>0</v>
          </cell>
          <cell r="P102">
            <v>6</v>
          </cell>
          <cell r="Q102">
            <v>2</v>
          </cell>
          <cell r="R102">
            <v>0</v>
          </cell>
          <cell r="S102">
            <v>0</v>
          </cell>
          <cell r="T102">
            <v>160</v>
          </cell>
          <cell r="U102">
            <v>100</v>
          </cell>
          <cell r="V102">
            <v>10</v>
          </cell>
          <cell r="W102">
            <v>0</v>
          </cell>
          <cell r="X102">
            <v>0</v>
          </cell>
          <cell r="Y102">
            <v>30</v>
          </cell>
          <cell r="Z102">
            <v>40</v>
          </cell>
          <cell r="AA102">
            <v>100</v>
          </cell>
          <cell r="AB102">
            <v>150</v>
          </cell>
          <cell r="AC102">
            <v>100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810</v>
          </cell>
          <cell r="AM102" t="str">
            <v>妇产科</v>
          </cell>
        </row>
        <row r="103">
          <cell r="G103" t="str">
            <v>妇产科</v>
          </cell>
          <cell r="H103" t="str">
            <v>2021年</v>
          </cell>
        </row>
        <row r="103">
          <cell r="J103" t="str">
            <v>合格</v>
          </cell>
          <cell r="K103">
            <v>0</v>
          </cell>
          <cell r="L103">
            <v>0</v>
          </cell>
          <cell r="M103">
            <v>0</v>
          </cell>
          <cell r="N103">
            <v>160</v>
          </cell>
          <cell r="O103">
            <v>0</v>
          </cell>
          <cell r="P103">
            <v>4</v>
          </cell>
          <cell r="Q103">
            <v>2</v>
          </cell>
          <cell r="R103">
            <v>0</v>
          </cell>
          <cell r="S103">
            <v>0</v>
          </cell>
          <cell r="T103">
            <v>120</v>
          </cell>
          <cell r="U103">
            <v>100</v>
          </cell>
          <cell r="V103">
            <v>0</v>
          </cell>
          <cell r="W103">
            <v>20</v>
          </cell>
          <cell r="X103">
            <v>0</v>
          </cell>
          <cell r="Y103">
            <v>30</v>
          </cell>
          <cell r="Z103">
            <v>20</v>
          </cell>
          <cell r="AA103">
            <v>100</v>
          </cell>
          <cell r="AB103">
            <v>150</v>
          </cell>
          <cell r="AC103">
            <v>100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800</v>
          </cell>
          <cell r="AM103" t="str">
            <v>妇产科</v>
          </cell>
        </row>
        <row r="104">
          <cell r="G104" t="str">
            <v>妇产科</v>
          </cell>
          <cell r="H104" t="str">
            <v>2020年</v>
          </cell>
        </row>
        <row r="104">
          <cell r="J104" t="str">
            <v>合格</v>
          </cell>
          <cell r="K104">
            <v>0</v>
          </cell>
          <cell r="L104">
            <v>0</v>
          </cell>
          <cell r="M104">
            <v>0</v>
          </cell>
          <cell r="N104">
            <v>120</v>
          </cell>
          <cell r="O104">
            <v>0</v>
          </cell>
          <cell r="P104">
            <v>2</v>
          </cell>
          <cell r="Q104">
            <v>2</v>
          </cell>
          <cell r="R104">
            <v>0</v>
          </cell>
          <cell r="S104">
            <v>0</v>
          </cell>
          <cell r="T104">
            <v>80</v>
          </cell>
          <cell r="U104">
            <v>100</v>
          </cell>
          <cell r="V104">
            <v>0</v>
          </cell>
          <cell r="W104">
            <v>80</v>
          </cell>
          <cell r="X104">
            <v>30</v>
          </cell>
          <cell r="Y104">
            <v>30</v>
          </cell>
          <cell r="Z104">
            <v>20</v>
          </cell>
          <cell r="AA104">
            <v>100</v>
          </cell>
          <cell r="AB104">
            <v>150</v>
          </cell>
          <cell r="AC104">
            <v>100</v>
          </cell>
          <cell r="AD104">
            <v>0</v>
          </cell>
          <cell r="AE104">
            <v>0</v>
          </cell>
          <cell r="AF104">
            <v>-20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790</v>
          </cell>
          <cell r="AM104" t="str">
            <v>妇产科</v>
          </cell>
        </row>
        <row r="105">
          <cell r="G105" t="str">
            <v>妇产科</v>
          </cell>
          <cell r="H105" t="str">
            <v>2020年</v>
          </cell>
        </row>
        <row r="105">
          <cell r="J105" t="str">
            <v>合格</v>
          </cell>
          <cell r="K105">
            <v>0</v>
          </cell>
          <cell r="L105">
            <v>0</v>
          </cell>
          <cell r="M105">
            <v>0</v>
          </cell>
          <cell r="N105">
            <v>160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20</v>
          </cell>
          <cell r="U105">
            <v>100</v>
          </cell>
          <cell r="V105">
            <v>0</v>
          </cell>
          <cell r="W105">
            <v>20</v>
          </cell>
          <cell r="X105">
            <v>120</v>
          </cell>
          <cell r="Y105">
            <v>0</v>
          </cell>
          <cell r="Z105">
            <v>0</v>
          </cell>
          <cell r="AA105">
            <v>100</v>
          </cell>
          <cell r="AB105">
            <v>150</v>
          </cell>
          <cell r="AC105">
            <v>100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770</v>
          </cell>
          <cell r="AM105" t="str">
            <v>妇产科</v>
          </cell>
        </row>
        <row r="106">
          <cell r="G106" t="str">
            <v>妇产科</v>
          </cell>
          <cell r="H106" t="str">
            <v>2020年</v>
          </cell>
        </row>
        <row r="106">
          <cell r="J106" t="str">
            <v>合格</v>
          </cell>
          <cell r="K106">
            <v>0</v>
          </cell>
          <cell r="L106">
            <v>0</v>
          </cell>
          <cell r="M106">
            <v>0</v>
          </cell>
          <cell r="N106">
            <v>120</v>
          </cell>
          <cell r="O106">
            <v>0</v>
          </cell>
          <cell r="P106">
            <v>2</v>
          </cell>
          <cell r="Q106">
            <v>2</v>
          </cell>
          <cell r="R106">
            <v>0</v>
          </cell>
          <cell r="S106">
            <v>0</v>
          </cell>
          <cell r="T106">
            <v>80</v>
          </cell>
          <cell r="U106">
            <v>85.7142857142857</v>
          </cell>
          <cell r="V106">
            <v>10</v>
          </cell>
          <cell r="W106">
            <v>60</v>
          </cell>
          <cell r="X106">
            <v>30</v>
          </cell>
          <cell r="Y106">
            <v>30</v>
          </cell>
          <cell r="Z106">
            <v>0</v>
          </cell>
          <cell r="AA106">
            <v>100</v>
          </cell>
          <cell r="AB106">
            <v>150</v>
          </cell>
          <cell r="AC106">
            <v>100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765.714285714286</v>
          </cell>
          <cell r="AM106" t="str">
            <v>妇产科</v>
          </cell>
        </row>
        <row r="107">
          <cell r="G107" t="str">
            <v>妇产科</v>
          </cell>
          <cell r="H107" t="str">
            <v>2020年</v>
          </cell>
        </row>
        <row r="107">
          <cell r="J107" t="str">
            <v>合格</v>
          </cell>
          <cell r="K107">
            <v>0</v>
          </cell>
          <cell r="L107">
            <v>0</v>
          </cell>
          <cell r="M107">
            <v>0</v>
          </cell>
          <cell r="N107">
            <v>120</v>
          </cell>
          <cell r="O107">
            <v>0</v>
          </cell>
          <cell r="P107">
            <v>4</v>
          </cell>
          <cell r="Q107">
            <v>1</v>
          </cell>
          <cell r="R107">
            <v>0</v>
          </cell>
          <cell r="S107">
            <v>1</v>
          </cell>
          <cell r="T107">
            <v>125</v>
          </cell>
          <cell r="U107">
            <v>100</v>
          </cell>
          <cell r="V107">
            <v>10</v>
          </cell>
          <cell r="W107">
            <v>0</v>
          </cell>
          <cell r="X107">
            <v>30</v>
          </cell>
          <cell r="Y107">
            <v>30</v>
          </cell>
          <cell r="Z107">
            <v>0</v>
          </cell>
          <cell r="AA107">
            <v>100</v>
          </cell>
          <cell r="AB107">
            <v>150</v>
          </cell>
          <cell r="AC107">
            <v>100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765</v>
          </cell>
          <cell r="AM107" t="str">
            <v>妇产科</v>
          </cell>
        </row>
        <row r="108">
          <cell r="G108" t="str">
            <v>妇产科</v>
          </cell>
          <cell r="H108" t="str">
            <v>2020年</v>
          </cell>
        </row>
        <row r="108">
          <cell r="J108" t="str">
            <v>合格</v>
          </cell>
          <cell r="K108">
            <v>0</v>
          </cell>
          <cell r="L108">
            <v>0</v>
          </cell>
          <cell r="M108">
            <v>0</v>
          </cell>
          <cell r="N108">
            <v>120</v>
          </cell>
          <cell r="O108">
            <v>0</v>
          </cell>
          <cell r="P108">
            <v>1</v>
          </cell>
          <cell r="Q108">
            <v>3</v>
          </cell>
          <cell r="R108">
            <v>0</v>
          </cell>
          <cell r="S108">
            <v>0</v>
          </cell>
          <cell r="T108">
            <v>80</v>
          </cell>
          <cell r="U108">
            <v>100</v>
          </cell>
          <cell r="V108">
            <v>10</v>
          </cell>
          <cell r="W108">
            <v>60</v>
          </cell>
          <cell r="X108">
            <v>30</v>
          </cell>
          <cell r="Y108">
            <v>30</v>
          </cell>
          <cell r="Z108">
            <v>0</v>
          </cell>
          <cell r="AA108">
            <v>100</v>
          </cell>
          <cell r="AB108">
            <v>150</v>
          </cell>
          <cell r="AC108">
            <v>100</v>
          </cell>
          <cell r="AD108">
            <v>0</v>
          </cell>
          <cell r="AE108">
            <v>0</v>
          </cell>
          <cell r="AF108">
            <v>-20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760</v>
          </cell>
          <cell r="AM108" t="str">
            <v>妇产科</v>
          </cell>
        </row>
        <row r="109">
          <cell r="G109" t="str">
            <v>妇产科</v>
          </cell>
          <cell r="H109" t="str">
            <v>2021年</v>
          </cell>
        </row>
        <row r="109">
          <cell r="J109" t="str">
            <v>合格</v>
          </cell>
          <cell r="K109">
            <v>0</v>
          </cell>
          <cell r="L109">
            <v>0</v>
          </cell>
          <cell r="M109">
            <v>0</v>
          </cell>
          <cell r="N109">
            <v>160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100</v>
          </cell>
          <cell r="V109">
            <v>10</v>
          </cell>
          <cell r="W109">
            <v>20</v>
          </cell>
          <cell r="X109">
            <v>60</v>
          </cell>
          <cell r="Y109">
            <v>30</v>
          </cell>
          <cell r="Z109">
            <v>20</v>
          </cell>
          <cell r="AA109">
            <v>100</v>
          </cell>
          <cell r="AB109">
            <v>150</v>
          </cell>
          <cell r="AC109">
            <v>100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750</v>
          </cell>
          <cell r="AM109" t="str">
            <v>妇产科</v>
          </cell>
        </row>
        <row r="110">
          <cell r="G110" t="str">
            <v>妇产科</v>
          </cell>
          <cell r="H110" t="str">
            <v>2021年</v>
          </cell>
        </row>
        <row r="110">
          <cell r="J110" t="str">
            <v>合格</v>
          </cell>
          <cell r="K110">
            <v>0</v>
          </cell>
          <cell r="L110">
            <v>0</v>
          </cell>
          <cell r="M110">
            <v>0</v>
          </cell>
          <cell r="N110">
            <v>160</v>
          </cell>
          <cell r="O110">
            <v>0</v>
          </cell>
          <cell r="P110">
            <v>4</v>
          </cell>
          <cell r="Q110">
            <v>2</v>
          </cell>
          <cell r="R110">
            <v>0</v>
          </cell>
          <cell r="S110">
            <v>0</v>
          </cell>
          <cell r="T110">
            <v>120</v>
          </cell>
          <cell r="U110">
            <v>100</v>
          </cell>
          <cell r="V110">
            <v>0</v>
          </cell>
          <cell r="W110">
            <v>20</v>
          </cell>
          <cell r="X110">
            <v>0</v>
          </cell>
          <cell r="Y110">
            <v>0</v>
          </cell>
          <cell r="Z110">
            <v>0</v>
          </cell>
          <cell r="AA110">
            <v>100</v>
          </cell>
          <cell r="AB110">
            <v>150</v>
          </cell>
          <cell r="AC110">
            <v>100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750</v>
          </cell>
          <cell r="AM110" t="str">
            <v>妇产科</v>
          </cell>
        </row>
        <row r="111">
          <cell r="G111" t="str">
            <v>妇产科</v>
          </cell>
          <cell r="H111" t="str">
            <v>2021年</v>
          </cell>
        </row>
        <row r="111">
          <cell r="J111" t="str">
            <v>合格</v>
          </cell>
          <cell r="K111">
            <v>0</v>
          </cell>
          <cell r="L111">
            <v>0</v>
          </cell>
          <cell r="M111">
            <v>0</v>
          </cell>
          <cell r="N111">
            <v>160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100</v>
          </cell>
          <cell r="V111">
            <v>10</v>
          </cell>
          <cell r="W111">
            <v>0</v>
          </cell>
          <cell r="X111">
            <v>60</v>
          </cell>
          <cell r="Y111">
            <v>30</v>
          </cell>
          <cell r="Z111">
            <v>40</v>
          </cell>
          <cell r="AA111">
            <v>100</v>
          </cell>
          <cell r="AB111">
            <v>150</v>
          </cell>
          <cell r="AC111">
            <v>100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750</v>
          </cell>
          <cell r="AM111" t="str">
            <v>妇产科</v>
          </cell>
        </row>
        <row r="112">
          <cell r="G112" t="str">
            <v>妇产科</v>
          </cell>
          <cell r="H112" t="str">
            <v>2020年</v>
          </cell>
        </row>
        <row r="112">
          <cell r="J112" t="str">
            <v>合格</v>
          </cell>
          <cell r="K112">
            <v>0</v>
          </cell>
          <cell r="L112">
            <v>0</v>
          </cell>
          <cell r="M112">
            <v>0</v>
          </cell>
          <cell r="N112">
            <v>160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100</v>
          </cell>
          <cell r="V112">
            <v>10</v>
          </cell>
          <cell r="W112">
            <v>80</v>
          </cell>
          <cell r="X112">
            <v>30</v>
          </cell>
          <cell r="Y112">
            <v>30</v>
          </cell>
          <cell r="Z112">
            <v>0</v>
          </cell>
          <cell r="AA112">
            <v>100</v>
          </cell>
          <cell r="AB112">
            <v>150</v>
          </cell>
          <cell r="AC112">
            <v>100</v>
          </cell>
          <cell r="AD112">
            <v>0</v>
          </cell>
          <cell r="AE112">
            <v>0</v>
          </cell>
          <cell r="AF112">
            <v>-20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740</v>
          </cell>
          <cell r="AM112" t="str">
            <v>妇产科</v>
          </cell>
        </row>
        <row r="113">
          <cell r="G113" t="str">
            <v>妇产科</v>
          </cell>
          <cell r="H113" t="str">
            <v>2021年</v>
          </cell>
        </row>
        <row r="113">
          <cell r="J113" t="str">
            <v>合格</v>
          </cell>
          <cell r="K113">
            <v>0</v>
          </cell>
          <cell r="L113">
            <v>0</v>
          </cell>
          <cell r="M113">
            <v>0</v>
          </cell>
          <cell r="N113">
            <v>160</v>
          </cell>
          <cell r="O113">
            <v>0</v>
          </cell>
          <cell r="P113">
            <v>4</v>
          </cell>
          <cell r="Q113">
            <v>1</v>
          </cell>
          <cell r="R113">
            <v>0</v>
          </cell>
          <cell r="S113">
            <v>0</v>
          </cell>
          <cell r="T113">
            <v>100</v>
          </cell>
          <cell r="U113">
            <v>100</v>
          </cell>
          <cell r="V113">
            <v>10</v>
          </cell>
          <cell r="W113">
            <v>0</v>
          </cell>
          <cell r="X113">
            <v>0</v>
          </cell>
          <cell r="Y113">
            <v>60</v>
          </cell>
          <cell r="Z113">
            <v>0</v>
          </cell>
          <cell r="AA113">
            <v>100</v>
          </cell>
          <cell r="AB113">
            <v>150</v>
          </cell>
          <cell r="AC113">
            <v>100</v>
          </cell>
          <cell r="AD113">
            <v>0</v>
          </cell>
          <cell r="AE113">
            <v>0</v>
          </cell>
          <cell r="AF113">
            <v>-60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720</v>
          </cell>
          <cell r="AM113" t="str">
            <v>妇产科</v>
          </cell>
        </row>
        <row r="114">
          <cell r="G114" t="str">
            <v>妇产科</v>
          </cell>
          <cell r="H114" t="str">
            <v>2021年</v>
          </cell>
        </row>
        <row r="114">
          <cell r="J114" t="str">
            <v>合格</v>
          </cell>
          <cell r="K114">
            <v>0</v>
          </cell>
          <cell r="L114">
            <v>0</v>
          </cell>
          <cell r="M114">
            <v>0</v>
          </cell>
          <cell r="N114">
            <v>120</v>
          </cell>
          <cell r="O114">
            <v>0</v>
          </cell>
          <cell r="P114">
            <v>1</v>
          </cell>
          <cell r="Q114">
            <v>3</v>
          </cell>
          <cell r="R114">
            <v>0</v>
          </cell>
          <cell r="S114">
            <v>0</v>
          </cell>
          <cell r="T114">
            <v>80</v>
          </cell>
          <cell r="U114">
            <v>100</v>
          </cell>
          <cell r="V114">
            <v>10</v>
          </cell>
          <cell r="W114">
            <v>60</v>
          </cell>
          <cell r="X114">
            <v>0</v>
          </cell>
          <cell r="Y114">
            <v>0</v>
          </cell>
          <cell r="Z114">
            <v>0</v>
          </cell>
          <cell r="AA114">
            <v>100</v>
          </cell>
          <cell r="AB114">
            <v>150</v>
          </cell>
          <cell r="AC114">
            <v>100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720</v>
          </cell>
          <cell r="AM114" t="str">
            <v>妇产科</v>
          </cell>
        </row>
        <row r="115">
          <cell r="G115" t="str">
            <v>妇产科</v>
          </cell>
          <cell r="H115" t="str">
            <v>2020年</v>
          </cell>
        </row>
        <row r="115">
          <cell r="J115" t="str">
            <v>合格</v>
          </cell>
          <cell r="K115">
            <v>0</v>
          </cell>
          <cell r="L115">
            <v>0</v>
          </cell>
          <cell r="M115">
            <v>0</v>
          </cell>
          <cell r="N115">
            <v>160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100</v>
          </cell>
          <cell r="V115">
            <v>10</v>
          </cell>
          <cell r="W115">
            <v>20</v>
          </cell>
          <cell r="X115">
            <v>30</v>
          </cell>
          <cell r="Y115">
            <v>60</v>
          </cell>
          <cell r="Z115">
            <v>20</v>
          </cell>
          <cell r="AA115">
            <v>100</v>
          </cell>
          <cell r="AB115">
            <v>150</v>
          </cell>
          <cell r="AC115">
            <v>100</v>
          </cell>
          <cell r="AD115">
            <v>0</v>
          </cell>
          <cell r="AE115">
            <v>0</v>
          </cell>
          <cell r="AF115">
            <v>-60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690</v>
          </cell>
          <cell r="AM115" t="str">
            <v>妇产科</v>
          </cell>
        </row>
        <row r="116">
          <cell r="G116" t="str">
            <v>妇产科</v>
          </cell>
          <cell r="H116" t="str">
            <v>2020年</v>
          </cell>
        </row>
        <row r="116">
          <cell r="J116" t="str">
            <v>合格</v>
          </cell>
          <cell r="K116">
            <v>0</v>
          </cell>
          <cell r="L116">
            <v>0</v>
          </cell>
          <cell r="M116">
            <v>0</v>
          </cell>
          <cell r="N116">
            <v>160</v>
          </cell>
          <cell r="O116">
            <v>0</v>
          </cell>
          <cell r="P116">
            <v>3</v>
          </cell>
          <cell r="Q116">
            <v>1</v>
          </cell>
          <cell r="R116">
            <v>1</v>
          </cell>
          <cell r="S116">
            <v>1</v>
          </cell>
          <cell r="T116">
            <v>130</v>
          </cell>
          <cell r="U116">
            <v>100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100</v>
          </cell>
          <cell r="AB116">
            <v>150</v>
          </cell>
          <cell r="AC116">
            <v>100</v>
          </cell>
          <cell r="AD116">
            <v>0</v>
          </cell>
          <cell r="AE116">
            <v>0</v>
          </cell>
          <cell r="AF116">
            <v>-60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680</v>
          </cell>
          <cell r="AM116" t="str">
            <v>妇产科</v>
          </cell>
        </row>
        <row r="117">
          <cell r="G117" t="str">
            <v>妇产科</v>
          </cell>
          <cell r="H117" t="str">
            <v>2021年</v>
          </cell>
        </row>
        <row r="117">
          <cell r="J117" t="str">
            <v>合格</v>
          </cell>
          <cell r="K117">
            <v>0</v>
          </cell>
          <cell r="L117">
            <v>0</v>
          </cell>
          <cell r="M117">
            <v>0</v>
          </cell>
          <cell r="N117">
            <v>160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100</v>
          </cell>
          <cell r="V117">
            <v>10</v>
          </cell>
          <cell r="W117">
            <v>20</v>
          </cell>
          <cell r="X117">
            <v>30</v>
          </cell>
          <cell r="Y117">
            <v>0</v>
          </cell>
          <cell r="Z117">
            <v>40</v>
          </cell>
          <cell r="AA117">
            <v>100</v>
          </cell>
          <cell r="AB117">
            <v>150</v>
          </cell>
          <cell r="AC117">
            <v>100</v>
          </cell>
          <cell r="AD117">
            <v>0</v>
          </cell>
          <cell r="AE117">
            <v>0</v>
          </cell>
          <cell r="AF117">
            <v>-40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670</v>
          </cell>
          <cell r="AM117" t="str">
            <v>妇产科</v>
          </cell>
        </row>
        <row r="118">
          <cell r="G118" t="str">
            <v>妇产科</v>
          </cell>
          <cell r="H118" t="str">
            <v>2022年</v>
          </cell>
        </row>
        <row r="118">
          <cell r="J118" t="str">
            <v>合格</v>
          </cell>
          <cell r="K118">
            <v>0</v>
          </cell>
          <cell r="L118">
            <v>0</v>
          </cell>
          <cell r="M118">
            <v>0</v>
          </cell>
          <cell r="N118">
            <v>160</v>
          </cell>
          <cell r="O118">
            <v>0</v>
          </cell>
          <cell r="P118">
            <v>4</v>
          </cell>
          <cell r="Q118">
            <v>0</v>
          </cell>
          <cell r="R118">
            <v>0</v>
          </cell>
          <cell r="S118">
            <v>1</v>
          </cell>
          <cell r="T118">
            <v>105</v>
          </cell>
          <cell r="U118">
            <v>100</v>
          </cell>
          <cell r="V118">
            <v>10</v>
          </cell>
          <cell r="W118">
            <v>20</v>
          </cell>
          <cell r="X118">
            <v>30</v>
          </cell>
          <cell r="Y118">
            <v>30</v>
          </cell>
          <cell r="Z118">
            <v>20</v>
          </cell>
          <cell r="AA118">
            <v>100</v>
          </cell>
          <cell r="AB118">
            <v>150</v>
          </cell>
          <cell r="AC118">
            <v>0</v>
          </cell>
          <cell r="AD118">
            <v>0</v>
          </cell>
          <cell r="AE118">
            <v>0</v>
          </cell>
          <cell r="AF118">
            <v>-60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665</v>
          </cell>
          <cell r="AM118" t="str">
            <v>妇产科</v>
          </cell>
        </row>
        <row r="119">
          <cell r="G119" t="str">
            <v>妇产科</v>
          </cell>
          <cell r="H119" t="str">
            <v>2020年</v>
          </cell>
        </row>
        <row r="119">
          <cell r="J119" t="str">
            <v>合格</v>
          </cell>
          <cell r="K119">
            <v>0</v>
          </cell>
          <cell r="L119">
            <v>0</v>
          </cell>
          <cell r="M119">
            <v>0</v>
          </cell>
          <cell r="N119">
            <v>120</v>
          </cell>
          <cell r="O119">
            <v>0</v>
          </cell>
          <cell r="P119">
            <v>2</v>
          </cell>
          <cell r="Q119">
            <v>0</v>
          </cell>
          <cell r="R119">
            <v>0</v>
          </cell>
          <cell r="S119">
            <v>1</v>
          </cell>
          <cell r="T119">
            <v>65</v>
          </cell>
          <cell r="U119">
            <v>100</v>
          </cell>
          <cell r="V119">
            <v>0</v>
          </cell>
          <cell r="W119">
            <v>0</v>
          </cell>
          <cell r="X119">
            <v>0</v>
          </cell>
          <cell r="Y119">
            <v>30</v>
          </cell>
          <cell r="Z119">
            <v>0</v>
          </cell>
          <cell r="AA119">
            <v>100</v>
          </cell>
          <cell r="AB119">
            <v>150</v>
          </cell>
          <cell r="AC119">
            <v>100</v>
          </cell>
          <cell r="AD119">
            <v>0</v>
          </cell>
          <cell r="AE119">
            <v>0</v>
          </cell>
          <cell r="AF119">
            <v>-20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645</v>
          </cell>
          <cell r="AM119" t="str">
            <v>妇产科</v>
          </cell>
        </row>
        <row r="120">
          <cell r="G120" t="str">
            <v>妇产科</v>
          </cell>
          <cell r="H120" t="str">
            <v>2021年</v>
          </cell>
        </row>
        <row r="120">
          <cell r="J120" t="str">
            <v>合格</v>
          </cell>
          <cell r="K120">
            <v>0</v>
          </cell>
          <cell r="L120">
            <v>0</v>
          </cell>
          <cell r="M120">
            <v>0</v>
          </cell>
          <cell r="N120">
            <v>160</v>
          </cell>
          <cell r="O120">
            <v>0</v>
          </cell>
          <cell r="P120">
            <v>5</v>
          </cell>
          <cell r="Q120">
            <v>3</v>
          </cell>
          <cell r="R120">
            <v>0</v>
          </cell>
          <cell r="S120">
            <v>1</v>
          </cell>
          <cell r="T120">
            <v>185</v>
          </cell>
          <cell r="U120">
            <v>100</v>
          </cell>
          <cell r="V120">
            <v>10</v>
          </cell>
          <cell r="W120">
            <v>40</v>
          </cell>
          <cell r="X120">
            <v>60</v>
          </cell>
          <cell r="Y120">
            <v>0</v>
          </cell>
          <cell r="Z120">
            <v>0</v>
          </cell>
          <cell r="AA120">
            <v>100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-60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595</v>
          </cell>
          <cell r="AM120" t="str">
            <v>妇产科</v>
          </cell>
        </row>
        <row r="121">
          <cell r="G121" t="str">
            <v>妇产科</v>
          </cell>
          <cell r="H121" t="str">
            <v>2021年</v>
          </cell>
        </row>
        <row r="121">
          <cell r="J121" t="str">
            <v>合格</v>
          </cell>
          <cell r="K121">
            <v>0</v>
          </cell>
          <cell r="L121">
            <v>0</v>
          </cell>
          <cell r="M121">
            <v>0</v>
          </cell>
          <cell r="N121">
            <v>120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100</v>
          </cell>
          <cell r="V121">
            <v>10</v>
          </cell>
          <cell r="W121">
            <v>0</v>
          </cell>
          <cell r="X121">
            <v>0</v>
          </cell>
          <cell r="Y121">
            <v>30</v>
          </cell>
          <cell r="Z121">
            <v>0</v>
          </cell>
          <cell r="AA121">
            <v>100</v>
          </cell>
          <cell r="AB121">
            <v>150</v>
          </cell>
          <cell r="AC121">
            <v>100</v>
          </cell>
          <cell r="AD121">
            <v>0</v>
          </cell>
          <cell r="AE121">
            <v>0</v>
          </cell>
          <cell r="AF121">
            <v>-60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550</v>
          </cell>
          <cell r="AM121" t="str">
            <v>妇产科</v>
          </cell>
        </row>
        <row r="122">
          <cell r="G122" t="str">
            <v>妇产科</v>
          </cell>
          <cell r="H122" t="str">
            <v>2022年</v>
          </cell>
        </row>
        <row r="122">
          <cell r="J122" t="str">
            <v>合格</v>
          </cell>
          <cell r="K122">
            <v>0</v>
          </cell>
          <cell r="L122">
            <v>0</v>
          </cell>
          <cell r="M122">
            <v>0</v>
          </cell>
          <cell r="N122">
            <v>120</v>
          </cell>
          <cell r="O122">
            <v>0</v>
          </cell>
          <cell r="P122">
            <v>2</v>
          </cell>
          <cell r="Q122">
            <v>2</v>
          </cell>
          <cell r="R122">
            <v>2</v>
          </cell>
          <cell r="S122">
            <v>2</v>
          </cell>
          <cell r="T122">
            <v>180</v>
          </cell>
          <cell r="U122">
            <v>100</v>
          </cell>
          <cell r="V122">
            <v>0</v>
          </cell>
          <cell r="W122">
            <v>20</v>
          </cell>
          <cell r="X122">
            <v>60</v>
          </cell>
          <cell r="Y122">
            <v>60</v>
          </cell>
          <cell r="Z122">
            <v>40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-60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520</v>
          </cell>
          <cell r="AM122" t="str">
            <v>妇产科</v>
          </cell>
        </row>
        <row r="123">
          <cell r="G123" t="str">
            <v>妇产科</v>
          </cell>
          <cell r="H123" t="str">
            <v>2020年</v>
          </cell>
        </row>
        <row r="123">
          <cell r="J123" t="str">
            <v>合格</v>
          </cell>
          <cell r="K123">
            <v>0</v>
          </cell>
          <cell r="L123">
            <v>0</v>
          </cell>
          <cell r="M123">
            <v>0</v>
          </cell>
          <cell r="N123">
            <v>120</v>
          </cell>
          <cell r="O123">
            <v>0</v>
          </cell>
          <cell r="P123">
            <v>6</v>
          </cell>
          <cell r="Q123">
            <v>2</v>
          </cell>
          <cell r="R123">
            <v>0</v>
          </cell>
          <cell r="S123">
            <v>0</v>
          </cell>
          <cell r="T123">
            <v>160</v>
          </cell>
          <cell r="U123">
            <v>100</v>
          </cell>
          <cell r="V123">
            <v>0</v>
          </cell>
          <cell r="W123">
            <v>20</v>
          </cell>
          <cell r="X123">
            <v>0</v>
          </cell>
          <cell r="Y123">
            <v>0</v>
          </cell>
          <cell r="Z123">
            <v>40</v>
          </cell>
          <cell r="AA123">
            <v>100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-60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480</v>
          </cell>
          <cell r="AM123" t="str">
            <v>妇产科</v>
          </cell>
        </row>
        <row r="124">
          <cell r="G124" t="str">
            <v>妇产科</v>
          </cell>
          <cell r="H124" t="str">
            <v>2022年</v>
          </cell>
        </row>
        <row r="124">
          <cell r="J124" t="str">
            <v>合格</v>
          </cell>
          <cell r="K124">
            <v>0</v>
          </cell>
          <cell r="L124">
            <v>0</v>
          </cell>
          <cell r="M124">
            <v>0</v>
          </cell>
          <cell r="N124">
            <v>160</v>
          </cell>
          <cell r="O124">
            <v>0</v>
          </cell>
          <cell r="P124">
            <v>4</v>
          </cell>
          <cell r="Q124">
            <v>2</v>
          </cell>
          <cell r="R124">
            <v>0</v>
          </cell>
          <cell r="S124">
            <v>0</v>
          </cell>
          <cell r="T124">
            <v>120</v>
          </cell>
          <cell r="U124">
            <v>100</v>
          </cell>
          <cell r="V124">
            <v>0</v>
          </cell>
          <cell r="W124">
            <v>80</v>
          </cell>
          <cell r="X124">
            <v>30</v>
          </cell>
          <cell r="Y124">
            <v>0</v>
          </cell>
          <cell r="Z124">
            <v>20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-60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450</v>
          </cell>
          <cell r="AM124" t="str">
            <v>妇产科</v>
          </cell>
        </row>
        <row r="125">
          <cell r="G125" t="str">
            <v>妇产科</v>
          </cell>
          <cell r="H125" t="str">
            <v>2022年</v>
          </cell>
        </row>
        <row r="125">
          <cell r="J125" t="str">
            <v>合格</v>
          </cell>
          <cell r="K125">
            <v>0</v>
          </cell>
          <cell r="L125">
            <v>0</v>
          </cell>
          <cell r="M125">
            <v>0</v>
          </cell>
          <cell r="N125">
            <v>160</v>
          </cell>
          <cell r="O125">
            <v>0</v>
          </cell>
          <cell r="P125">
            <v>4</v>
          </cell>
          <cell r="Q125">
            <v>2</v>
          </cell>
          <cell r="R125">
            <v>0</v>
          </cell>
          <cell r="S125">
            <v>0</v>
          </cell>
          <cell r="T125">
            <v>120</v>
          </cell>
          <cell r="U125">
            <v>100</v>
          </cell>
          <cell r="V125">
            <v>10</v>
          </cell>
          <cell r="W125">
            <v>0</v>
          </cell>
          <cell r="X125">
            <v>30</v>
          </cell>
          <cell r="Y125">
            <v>30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450</v>
          </cell>
          <cell r="AM125" t="str">
            <v>妇产科</v>
          </cell>
        </row>
        <row r="126">
          <cell r="G126" t="str">
            <v>妇产科</v>
          </cell>
          <cell r="H126" t="str">
            <v>2020年</v>
          </cell>
        </row>
        <row r="126">
          <cell r="J126" t="str">
            <v>合格</v>
          </cell>
          <cell r="K126">
            <v>0</v>
          </cell>
          <cell r="L126">
            <v>0</v>
          </cell>
          <cell r="M126">
            <v>0</v>
          </cell>
          <cell r="N126">
            <v>160</v>
          </cell>
          <cell r="O126">
            <v>0</v>
          </cell>
          <cell r="P126">
            <v>4</v>
          </cell>
          <cell r="Q126">
            <v>2</v>
          </cell>
          <cell r="R126">
            <v>0</v>
          </cell>
          <cell r="S126">
            <v>0</v>
          </cell>
          <cell r="T126">
            <v>120</v>
          </cell>
          <cell r="U126">
            <v>100</v>
          </cell>
          <cell r="V126">
            <v>0</v>
          </cell>
          <cell r="W126">
            <v>20</v>
          </cell>
          <cell r="X126">
            <v>0</v>
          </cell>
          <cell r="Y126">
            <v>0</v>
          </cell>
          <cell r="Z126">
            <v>0</v>
          </cell>
          <cell r="AA126">
            <v>100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-60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440</v>
          </cell>
          <cell r="AM126" t="str">
            <v>妇产科</v>
          </cell>
        </row>
        <row r="127">
          <cell r="G127" t="str">
            <v>妇产科</v>
          </cell>
          <cell r="H127" t="str">
            <v>2022年</v>
          </cell>
        </row>
        <row r="127">
          <cell r="J127" t="str">
            <v>合格</v>
          </cell>
          <cell r="K127">
            <v>0</v>
          </cell>
          <cell r="L127">
            <v>0</v>
          </cell>
          <cell r="M127">
            <v>0</v>
          </cell>
          <cell r="N127">
            <v>160</v>
          </cell>
          <cell r="O127">
            <v>0</v>
          </cell>
          <cell r="P127">
            <v>4</v>
          </cell>
          <cell r="Q127">
            <v>2</v>
          </cell>
          <cell r="R127">
            <v>0</v>
          </cell>
          <cell r="S127">
            <v>0</v>
          </cell>
          <cell r="T127">
            <v>120</v>
          </cell>
          <cell r="U127">
            <v>100</v>
          </cell>
          <cell r="V127">
            <v>0</v>
          </cell>
          <cell r="W127">
            <v>0</v>
          </cell>
          <cell r="X127">
            <v>0</v>
          </cell>
          <cell r="Y127">
            <v>30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-20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390</v>
          </cell>
          <cell r="AM127" t="str">
            <v>妇产科</v>
          </cell>
        </row>
        <row r="128">
          <cell r="G128" t="str">
            <v>妇产科</v>
          </cell>
          <cell r="H128" t="str">
            <v>2022年</v>
          </cell>
        </row>
        <row r="128">
          <cell r="J128" t="str">
            <v>合格</v>
          </cell>
          <cell r="K128">
            <v>0</v>
          </cell>
          <cell r="L128">
            <v>0</v>
          </cell>
          <cell r="M128">
            <v>0</v>
          </cell>
          <cell r="N128">
            <v>160</v>
          </cell>
          <cell r="O128">
            <v>0</v>
          </cell>
          <cell r="P128">
            <v>4</v>
          </cell>
          <cell r="Q128">
            <v>2</v>
          </cell>
          <cell r="R128">
            <v>0</v>
          </cell>
          <cell r="S128">
            <v>0</v>
          </cell>
          <cell r="T128">
            <v>120</v>
          </cell>
          <cell r="U128">
            <v>100</v>
          </cell>
          <cell r="V128">
            <v>10</v>
          </cell>
          <cell r="W128">
            <v>0</v>
          </cell>
          <cell r="X128">
            <v>0</v>
          </cell>
          <cell r="Y128">
            <v>0</v>
          </cell>
          <cell r="Z128">
            <v>40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-60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370</v>
          </cell>
          <cell r="AM128" t="str">
            <v>妇产科</v>
          </cell>
        </row>
        <row r="129">
          <cell r="G129" t="str">
            <v>妇产科</v>
          </cell>
          <cell r="H129" t="str">
            <v>2022年</v>
          </cell>
        </row>
        <row r="129">
          <cell r="J129" t="str">
            <v>合格</v>
          </cell>
          <cell r="K129">
            <v>0</v>
          </cell>
          <cell r="L129">
            <v>0</v>
          </cell>
          <cell r="M129">
            <v>0</v>
          </cell>
          <cell r="N129">
            <v>120</v>
          </cell>
          <cell r="O129">
            <v>0</v>
          </cell>
          <cell r="P129">
            <v>4</v>
          </cell>
          <cell r="Q129">
            <v>1</v>
          </cell>
          <cell r="R129">
            <v>0</v>
          </cell>
          <cell r="S129">
            <v>0</v>
          </cell>
          <cell r="T129">
            <v>100</v>
          </cell>
          <cell r="U129">
            <v>100</v>
          </cell>
          <cell r="V129">
            <v>10</v>
          </cell>
          <cell r="W129">
            <v>0</v>
          </cell>
          <cell r="X129">
            <v>0</v>
          </cell>
          <cell r="Y129">
            <v>60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-20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370</v>
          </cell>
          <cell r="AM129" t="str">
            <v>妇产科</v>
          </cell>
        </row>
        <row r="130">
          <cell r="G130" t="str">
            <v>妇产科</v>
          </cell>
          <cell r="H130" t="str">
            <v>2022年</v>
          </cell>
        </row>
        <row r="130">
          <cell r="J130" t="str">
            <v>合格</v>
          </cell>
          <cell r="K130">
            <v>0</v>
          </cell>
          <cell r="L130">
            <v>0</v>
          </cell>
          <cell r="M130">
            <v>0</v>
          </cell>
          <cell r="N130">
            <v>160</v>
          </cell>
          <cell r="O130">
            <v>0</v>
          </cell>
          <cell r="P130">
            <v>4</v>
          </cell>
          <cell r="Q130">
            <v>2</v>
          </cell>
          <cell r="R130">
            <v>0</v>
          </cell>
          <cell r="S130">
            <v>0</v>
          </cell>
          <cell r="T130">
            <v>120</v>
          </cell>
          <cell r="U130">
            <v>100</v>
          </cell>
          <cell r="V130">
            <v>10</v>
          </cell>
          <cell r="W130">
            <v>0</v>
          </cell>
          <cell r="X130">
            <v>0</v>
          </cell>
          <cell r="Y130">
            <v>30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-60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360</v>
          </cell>
          <cell r="AM130" t="str">
            <v>妇产科</v>
          </cell>
        </row>
        <row r="131">
          <cell r="G131" t="str">
            <v>妇产科</v>
          </cell>
          <cell r="H131" t="str">
            <v>2022年</v>
          </cell>
        </row>
        <row r="131">
          <cell r="J131" t="str">
            <v>合格</v>
          </cell>
          <cell r="K131">
            <v>0</v>
          </cell>
          <cell r="L131">
            <v>0</v>
          </cell>
          <cell r="M131">
            <v>0</v>
          </cell>
          <cell r="N131">
            <v>120</v>
          </cell>
          <cell r="O131">
            <v>0</v>
          </cell>
          <cell r="P131">
            <v>4</v>
          </cell>
          <cell r="Q131">
            <v>1</v>
          </cell>
          <cell r="R131">
            <v>0</v>
          </cell>
          <cell r="S131">
            <v>0</v>
          </cell>
          <cell r="T131">
            <v>100</v>
          </cell>
          <cell r="U131">
            <v>100</v>
          </cell>
          <cell r="V131">
            <v>0</v>
          </cell>
          <cell r="W131">
            <v>0</v>
          </cell>
          <cell r="X131">
            <v>30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350</v>
          </cell>
          <cell r="AM131" t="str">
            <v>妇产科</v>
          </cell>
        </row>
        <row r="132">
          <cell r="G132" t="str">
            <v>妇产科</v>
          </cell>
          <cell r="H132" t="str">
            <v>2022年</v>
          </cell>
        </row>
        <row r="132">
          <cell r="J132" t="str">
            <v>合格</v>
          </cell>
          <cell r="K132">
            <v>0</v>
          </cell>
          <cell r="L132">
            <v>0</v>
          </cell>
          <cell r="M132">
            <v>0</v>
          </cell>
          <cell r="N132">
            <v>120</v>
          </cell>
          <cell r="O132">
            <v>0</v>
          </cell>
          <cell r="P132">
            <v>4</v>
          </cell>
          <cell r="Q132">
            <v>1</v>
          </cell>
          <cell r="R132">
            <v>0</v>
          </cell>
          <cell r="S132">
            <v>0</v>
          </cell>
          <cell r="T132">
            <v>100</v>
          </cell>
          <cell r="U132">
            <v>100</v>
          </cell>
          <cell r="V132">
            <v>0</v>
          </cell>
          <cell r="W132">
            <v>0</v>
          </cell>
          <cell r="X132">
            <v>30</v>
          </cell>
          <cell r="Y132">
            <v>30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-60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320</v>
          </cell>
          <cell r="AM132" t="str">
            <v>妇产科</v>
          </cell>
        </row>
        <row r="133">
          <cell r="G133" t="str">
            <v>妇产科</v>
          </cell>
          <cell r="H133" t="str">
            <v>2021年</v>
          </cell>
        </row>
        <row r="133">
          <cell r="J133" t="str">
            <v>合格</v>
          </cell>
          <cell r="K133">
            <v>0</v>
          </cell>
          <cell r="L133">
            <v>0</v>
          </cell>
          <cell r="M133">
            <v>0</v>
          </cell>
          <cell r="N133">
            <v>120</v>
          </cell>
          <cell r="O133">
            <v>0</v>
          </cell>
          <cell r="P133">
            <v>4</v>
          </cell>
          <cell r="Q133">
            <v>2</v>
          </cell>
          <cell r="R133">
            <v>0</v>
          </cell>
          <cell r="S133">
            <v>0</v>
          </cell>
          <cell r="T133">
            <v>120</v>
          </cell>
          <cell r="U133">
            <v>76.1904761904762</v>
          </cell>
          <cell r="V133">
            <v>10</v>
          </cell>
          <cell r="W133">
            <v>0</v>
          </cell>
          <cell r="X133">
            <v>30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-60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296.190476190476</v>
          </cell>
          <cell r="AM133" t="str">
            <v>妇产科</v>
          </cell>
        </row>
        <row r="134">
          <cell r="G134" t="str">
            <v>妇产科</v>
          </cell>
          <cell r="H134" t="str">
            <v>2022年</v>
          </cell>
        </row>
        <row r="134">
          <cell r="J134" t="str">
            <v>合格</v>
          </cell>
          <cell r="K134">
            <v>0</v>
          </cell>
          <cell r="L134">
            <v>0</v>
          </cell>
          <cell r="M134">
            <v>0</v>
          </cell>
          <cell r="N134">
            <v>120</v>
          </cell>
          <cell r="O134">
            <v>0</v>
          </cell>
          <cell r="P134">
            <v>4</v>
          </cell>
          <cell r="Q134">
            <v>0</v>
          </cell>
          <cell r="R134">
            <v>1</v>
          </cell>
          <cell r="S134">
            <v>0</v>
          </cell>
          <cell r="T134">
            <v>105</v>
          </cell>
          <cell r="U134">
            <v>100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-40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285</v>
          </cell>
          <cell r="AM134" t="str">
            <v>妇产科</v>
          </cell>
        </row>
        <row r="135">
          <cell r="G135" t="str">
            <v>妇产科</v>
          </cell>
          <cell r="H135" t="str">
            <v>2021年</v>
          </cell>
        </row>
        <row r="135">
          <cell r="J135" t="str">
            <v>合格</v>
          </cell>
          <cell r="K135">
            <v>0</v>
          </cell>
          <cell r="L135">
            <v>0</v>
          </cell>
          <cell r="M135">
            <v>0</v>
          </cell>
          <cell r="N135">
            <v>120</v>
          </cell>
          <cell r="O135">
            <v>0</v>
          </cell>
          <cell r="P135">
            <v>2</v>
          </cell>
          <cell r="Q135">
            <v>2</v>
          </cell>
          <cell r="R135">
            <v>1</v>
          </cell>
          <cell r="S135">
            <v>0</v>
          </cell>
          <cell r="T135">
            <v>105</v>
          </cell>
          <cell r="U135">
            <v>47.6190476190476</v>
          </cell>
          <cell r="V135">
            <v>0</v>
          </cell>
          <cell r="W135">
            <v>20</v>
          </cell>
          <cell r="X135">
            <v>0</v>
          </cell>
          <cell r="Y135">
            <v>30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-40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282.619047619048</v>
          </cell>
          <cell r="AM135" t="str">
            <v>妇产科</v>
          </cell>
        </row>
        <row r="136">
          <cell r="G136" t="str">
            <v>妇产科</v>
          </cell>
          <cell r="H136" t="str">
            <v>2021年</v>
          </cell>
        </row>
        <row r="136">
          <cell r="J136" t="str">
            <v>合格</v>
          </cell>
          <cell r="K136">
            <v>0</v>
          </cell>
          <cell r="L136">
            <v>0</v>
          </cell>
          <cell r="M136">
            <v>0</v>
          </cell>
          <cell r="N136">
            <v>120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100</v>
          </cell>
          <cell r="V136">
            <v>10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-60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170</v>
          </cell>
          <cell r="AM136" t="str">
            <v>妇产科</v>
          </cell>
        </row>
        <row r="137">
          <cell r="G137" t="str">
            <v>妇产科</v>
          </cell>
          <cell r="H137" t="str">
            <v>2022年</v>
          </cell>
        </row>
        <row r="137">
          <cell r="J137" t="str">
            <v>合格</v>
          </cell>
          <cell r="K137">
            <v>0</v>
          </cell>
          <cell r="L137">
            <v>0</v>
          </cell>
          <cell r="M137">
            <v>0</v>
          </cell>
          <cell r="N137">
            <v>120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52.3809523809524</v>
          </cell>
          <cell r="V137">
            <v>0</v>
          </cell>
          <cell r="W137">
            <v>0</v>
          </cell>
          <cell r="X137">
            <v>30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-60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142.380952380952</v>
          </cell>
          <cell r="AM137" t="str">
            <v>妇产科</v>
          </cell>
        </row>
        <row r="138">
          <cell r="G138" t="str">
            <v>骨科</v>
          </cell>
          <cell r="H138" t="str">
            <v>2022年</v>
          </cell>
        </row>
        <row r="138">
          <cell r="J138" t="str">
            <v>合格</v>
          </cell>
          <cell r="K138">
            <v>0</v>
          </cell>
          <cell r="L138">
            <v>0</v>
          </cell>
          <cell r="M138">
            <v>0</v>
          </cell>
          <cell r="N138">
            <v>160</v>
          </cell>
          <cell r="O138">
            <v>0</v>
          </cell>
          <cell r="P138">
            <v>3</v>
          </cell>
          <cell r="Q138">
            <v>0</v>
          </cell>
          <cell r="R138">
            <v>0</v>
          </cell>
          <cell r="S138">
            <v>0</v>
          </cell>
          <cell r="T138">
            <v>60</v>
          </cell>
          <cell r="U138">
            <v>100</v>
          </cell>
          <cell r="V138">
            <v>10</v>
          </cell>
          <cell r="W138">
            <v>80</v>
          </cell>
          <cell r="X138">
            <v>60</v>
          </cell>
          <cell r="Y138">
            <v>120</v>
          </cell>
          <cell r="Z138">
            <v>0</v>
          </cell>
          <cell r="AA138">
            <v>100</v>
          </cell>
          <cell r="AB138">
            <v>150</v>
          </cell>
          <cell r="AC138">
            <v>100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940</v>
          </cell>
          <cell r="AM138" t="str">
            <v>骨科</v>
          </cell>
        </row>
        <row r="139">
          <cell r="G139" t="str">
            <v>骨科</v>
          </cell>
          <cell r="H139" t="str">
            <v>2021年</v>
          </cell>
        </row>
        <row r="139">
          <cell r="J139" t="str">
            <v>合格</v>
          </cell>
          <cell r="K139">
            <v>0</v>
          </cell>
          <cell r="L139">
            <v>0</v>
          </cell>
          <cell r="M139">
            <v>0</v>
          </cell>
          <cell r="N139">
            <v>160</v>
          </cell>
          <cell r="O139">
            <v>0</v>
          </cell>
          <cell r="P139">
            <v>3</v>
          </cell>
          <cell r="Q139">
            <v>0</v>
          </cell>
          <cell r="R139">
            <v>0</v>
          </cell>
          <cell r="S139">
            <v>1</v>
          </cell>
          <cell r="T139">
            <v>85</v>
          </cell>
          <cell r="U139">
            <v>100</v>
          </cell>
          <cell r="V139">
            <v>10</v>
          </cell>
          <cell r="W139">
            <v>60</v>
          </cell>
          <cell r="X139">
            <v>30</v>
          </cell>
          <cell r="Y139">
            <v>60</v>
          </cell>
          <cell r="Z139">
            <v>80</v>
          </cell>
          <cell r="AA139">
            <v>100</v>
          </cell>
          <cell r="AB139">
            <v>150</v>
          </cell>
          <cell r="AC139">
            <v>100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935</v>
          </cell>
          <cell r="AM139" t="str">
            <v>骨科</v>
          </cell>
        </row>
        <row r="140">
          <cell r="G140" t="str">
            <v>骨科</v>
          </cell>
          <cell r="H140" t="str">
            <v>2022年</v>
          </cell>
        </row>
        <row r="140">
          <cell r="J140" t="str">
            <v>合格</v>
          </cell>
          <cell r="K140">
            <v>0</v>
          </cell>
          <cell r="L140">
            <v>0</v>
          </cell>
          <cell r="M140">
            <v>0</v>
          </cell>
          <cell r="N140">
            <v>160</v>
          </cell>
          <cell r="O140">
            <v>0</v>
          </cell>
          <cell r="P140">
            <v>1</v>
          </cell>
          <cell r="Q140">
            <v>0</v>
          </cell>
          <cell r="R140">
            <v>0</v>
          </cell>
          <cell r="S140">
            <v>0</v>
          </cell>
          <cell r="T140">
            <v>20</v>
          </cell>
          <cell r="U140">
            <v>100</v>
          </cell>
          <cell r="V140">
            <v>10</v>
          </cell>
          <cell r="W140">
            <v>80</v>
          </cell>
          <cell r="X140">
            <v>120</v>
          </cell>
          <cell r="Y140">
            <v>90</v>
          </cell>
          <cell r="Z140">
            <v>0</v>
          </cell>
          <cell r="AA140">
            <v>100</v>
          </cell>
          <cell r="AB140">
            <v>150</v>
          </cell>
          <cell r="AC140">
            <v>100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930</v>
          </cell>
          <cell r="AM140" t="str">
            <v>骨科</v>
          </cell>
        </row>
        <row r="141">
          <cell r="G141" t="str">
            <v>骨科</v>
          </cell>
          <cell r="H141" t="str">
            <v>2021年</v>
          </cell>
        </row>
        <row r="141">
          <cell r="J141" t="str">
            <v>合格</v>
          </cell>
          <cell r="K141">
            <v>0</v>
          </cell>
          <cell r="L141">
            <v>0</v>
          </cell>
          <cell r="M141">
            <v>0</v>
          </cell>
          <cell r="N141">
            <v>160</v>
          </cell>
          <cell r="O141">
            <v>0</v>
          </cell>
          <cell r="P141">
            <v>4</v>
          </cell>
          <cell r="Q141">
            <v>1</v>
          </cell>
          <cell r="R141">
            <v>0</v>
          </cell>
          <cell r="S141">
            <v>0</v>
          </cell>
          <cell r="T141">
            <v>100</v>
          </cell>
          <cell r="U141">
            <v>100</v>
          </cell>
          <cell r="V141">
            <v>10</v>
          </cell>
          <cell r="W141">
            <v>40</v>
          </cell>
          <cell r="X141">
            <v>60</v>
          </cell>
          <cell r="Y141">
            <v>60</v>
          </cell>
          <cell r="Z141">
            <v>0</v>
          </cell>
          <cell r="AA141">
            <v>100</v>
          </cell>
          <cell r="AB141">
            <v>150</v>
          </cell>
          <cell r="AC141">
            <v>150</v>
          </cell>
          <cell r="AD141">
            <v>0</v>
          </cell>
          <cell r="AE141">
            <v>0</v>
          </cell>
          <cell r="AF141">
            <v>-20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910</v>
          </cell>
          <cell r="AM141" t="str">
            <v>骨科</v>
          </cell>
        </row>
        <row r="142">
          <cell r="G142" t="str">
            <v>骨科</v>
          </cell>
          <cell r="H142" t="str">
            <v>2020年</v>
          </cell>
        </row>
        <row r="142">
          <cell r="J142" t="str">
            <v>合格</v>
          </cell>
          <cell r="K142">
            <v>0</v>
          </cell>
          <cell r="L142">
            <v>0</v>
          </cell>
          <cell r="M142">
            <v>0</v>
          </cell>
          <cell r="N142">
            <v>160</v>
          </cell>
          <cell r="O142">
            <v>0</v>
          </cell>
          <cell r="P142">
            <v>5</v>
          </cell>
          <cell r="Q142">
            <v>0</v>
          </cell>
          <cell r="R142">
            <v>0</v>
          </cell>
          <cell r="S142">
            <v>0</v>
          </cell>
          <cell r="T142">
            <v>100</v>
          </cell>
          <cell r="U142">
            <v>100</v>
          </cell>
          <cell r="V142">
            <v>0</v>
          </cell>
          <cell r="W142">
            <v>60</v>
          </cell>
          <cell r="X142">
            <v>30</v>
          </cell>
          <cell r="Y142">
            <v>60</v>
          </cell>
          <cell r="Z142">
            <v>60</v>
          </cell>
          <cell r="AA142">
            <v>100</v>
          </cell>
          <cell r="AB142">
            <v>150</v>
          </cell>
          <cell r="AC142">
            <v>100</v>
          </cell>
          <cell r="AD142">
            <v>0</v>
          </cell>
          <cell r="AE142">
            <v>0</v>
          </cell>
          <cell r="AF142">
            <v>-60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860</v>
          </cell>
          <cell r="AM142" t="str">
            <v>骨科</v>
          </cell>
        </row>
        <row r="143">
          <cell r="G143" t="str">
            <v>骨科</v>
          </cell>
          <cell r="H143" t="str">
            <v>2020年</v>
          </cell>
        </row>
        <row r="143">
          <cell r="J143" t="str">
            <v>合格</v>
          </cell>
          <cell r="K143">
            <v>0</v>
          </cell>
          <cell r="L143">
            <v>0</v>
          </cell>
          <cell r="M143">
            <v>0</v>
          </cell>
          <cell r="N143">
            <v>160</v>
          </cell>
          <cell r="O143">
            <v>0</v>
          </cell>
          <cell r="P143">
            <v>6</v>
          </cell>
          <cell r="Q143">
            <v>0</v>
          </cell>
          <cell r="R143">
            <v>0</v>
          </cell>
          <cell r="S143">
            <v>0</v>
          </cell>
          <cell r="T143">
            <v>120</v>
          </cell>
          <cell r="U143">
            <v>100</v>
          </cell>
          <cell r="V143">
            <v>10</v>
          </cell>
          <cell r="W143">
            <v>60</v>
          </cell>
          <cell r="X143">
            <v>30</v>
          </cell>
          <cell r="Y143">
            <v>60</v>
          </cell>
          <cell r="Z143">
            <v>0</v>
          </cell>
          <cell r="AA143">
            <v>100</v>
          </cell>
          <cell r="AB143">
            <v>150</v>
          </cell>
          <cell r="AC143">
            <v>100</v>
          </cell>
          <cell r="AD143">
            <v>0</v>
          </cell>
          <cell r="AE143">
            <v>0</v>
          </cell>
          <cell r="AF143">
            <v>-40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850</v>
          </cell>
          <cell r="AM143" t="str">
            <v>骨科</v>
          </cell>
        </row>
        <row r="144">
          <cell r="G144" t="str">
            <v>骨科</v>
          </cell>
          <cell r="H144" t="str">
            <v>2021年</v>
          </cell>
        </row>
        <row r="144">
          <cell r="J144" t="str">
            <v>合格</v>
          </cell>
          <cell r="K144">
            <v>0</v>
          </cell>
          <cell r="L144">
            <v>0</v>
          </cell>
          <cell r="M144">
            <v>0</v>
          </cell>
          <cell r="N144">
            <v>160</v>
          </cell>
          <cell r="O144">
            <v>0</v>
          </cell>
          <cell r="P144">
            <v>3</v>
          </cell>
          <cell r="Q144">
            <v>1</v>
          </cell>
          <cell r="R144">
            <v>0</v>
          </cell>
          <cell r="S144">
            <v>0</v>
          </cell>
          <cell r="T144">
            <v>120</v>
          </cell>
          <cell r="U144">
            <v>100</v>
          </cell>
          <cell r="V144">
            <v>10</v>
          </cell>
          <cell r="W144">
            <v>20</v>
          </cell>
          <cell r="X144">
            <v>30</v>
          </cell>
          <cell r="Y144">
            <v>30</v>
          </cell>
          <cell r="Z144">
            <v>20</v>
          </cell>
          <cell r="AA144">
            <v>100</v>
          </cell>
          <cell r="AB144">
            <v>150</v>
          </cell>
          <cell r="AC144">
            <v>100</v>
          </cell>
          <cell r="AD144">
            <v>0</v>
          </cell>
          <cell r="AE144">
            <v>0</v>
          </cell>
          <cell r="AF144">
            <v>-40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800</v>
          </cell>
          <cell r="AM144" t="str">
            <v>骨科</v>
          </cell>
        </row>
        <row r="145">
          <cell r="G145" t="str">
            <v>骨科</v>
          </cell>
          <cell r="H145" t="str">
            <v>2020年</v>
          </cell>
        </row>
        <row r="145">
          <cell r="J145" t="str">
            <v>合格</v>
          </cell>
          <cell r="K145">
            <v>0</v>
          </cell>
          <cell r="L145">
            <v>0</v>
          </cell>
          <cell r="M145">
            <v>0</v>
          </cell>
          <cell r="N145">
            <v>160</v>
          </cell>
          <cell r="O145">
            <v>0</v>
          </cell>
          <cell r="P145">
            <v>3</v>
          </cell>
          <cell r="Q145">
            <v>2</v>
          </cell>
          <cell r="R145">
            <v>0</v>
          </cell>
          <cell r="S145">
            <v>0</v>
          </cell>
          <cell r="T145">
            <v>100</v>
          </cell>
          <cell r="U145">
            <v>100</v>
          </cell>
          <cell r="V145">
            <v>10</v>
          </cell>
          <cell r="W145">
            <v>20</v>
          </cell>
          <cell r="X145">
            <v>30</v>
          </cell>
          <cell r="Y145">
            <v>30</v>
          </cell>
          <cell r="Z145">
            <v>0</v>
          </cell>
          <cell r="AA145">
            <v>100</v>
          </cell>
          <cell r="AB145">
            <v>150</v>
          </cell>
          <cell r="AC145">
            <v>100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800</v>
          </cell>
          <cell r="AM145" t="str">
            <v>骨科</v>
          </cell>
        </row>
        <row r="146">
          <cell r="G146" t="str">
            <v>骨科</v>
          </cell>
          <cell r="H146" t="str">
            <v>2020年</v>
          </cell>
        </row>
        <row r="146">
          <cell r="J146" t="str">
            <v>合格</v>
          </cell>
          <cell r="K146">
            <v>0</v>
          </cell>
          <cell r="L146">
            <v>0</v>
          </cell>
          <cell r="M146">
            <v>0</v>
          </cell>
          <cell r="N146">
            <v>160</v>
          </cell>
          <cell r="O146">
            <v>0</v>
          </cell>
          <cell r="P146">
            <v>2</v>
          </cell>
          <cell r="Q146">
            <v>1</v>
          </cell>
          <cell r="R146">
            <v>0</v>
          </cell>
          <cell r="S146">
            <v>0</v>
          </cell>
          <cell r="T146">
            <v>60</v>
          </cell>
          <cell r="U146">
            <v>100</v>
          </cell>
          <cell r="V146">
            <v>10</v>
          </cell>
          <cell r="W146">
            <v>0</v>
          </cell>
          <cell r="X146">
            <v>60</v>
          </cell>
          <cell r="Y146">
            <v>60</v>
          </cell>
          <cell r="Z146">
            <v>0</v>
          </cell>
          <cell r="AA146">
            <v>100</v>
          </cell>
          <cell r="AB146">
            <v>150</v>
          </cell>
          <cell r="AC146">
            <v>100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800</v>
          </cell>
          <cell r="AM146" t="str">
            <v>骨科</v>
          </cell>
        </row>
        <row r="147">
          <cell r="G147" t="str">
            <v>骨科</v>
          </cell>
          <cell r="H147" t="str">
            <v>2021年</v>
          </cell>
        </row>
        <row r="147">
          <cell r="J147" t="str">
            <v>合格</v>
          </cell>
          <cell r="K147">
            <v>0</v>
          </cell>
          <cell r="L147">
            <v>0</v>
          </cell>
          <cell r="M147">
            <v>0</v>
          </cell>
          <cell r="N147">
            <v>160</v>
          </cell>
          <cell r="O147">
            <v>0</v>
          </cell>
          <cell r="P147">
            <v>2</v>
          </cell>
          <cell r="Q147">
            <v>0</v>
          </cell>
          <cell r="R147">
            <v>0</v>
          </cell>
          <cell r="S147">
            <v>0</v>
          </cell>
          <cell r="T147">
            <v>40</v>
          </cell>
          <cell r="U147">
            <v>100</v>
          </cell>
          <cell r="V147">
            <v>10</v>
          </cell>
          <cell r="W147">
            <v>40</v>
          </cell>
          <cell r="X147">
            <v>120</v>
          </cell>
          <cell r="Y147">
            <v>30</v>
          </cell>
          <cell r="Z147">
            <v>0</v>
          </cell>
          <cell r="AA147">
            <v>100</v>
          </cell>
          <cell r="AB147">
            <v>150</v>
          </cell>
          <cell r="AC147">
            <v>100</v>
          </cell>
          <cell r="AD147">
            <v>0</v>
          </cell>
          <cell r="AE147">
            <v>0</v>
          </cell>
          <cell r="AF147">
            <v>-60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790</v>
          </cell>
          <cell r="AM147" t="str">
            <v>骨科</v>
          </cell>
        </row>
        <row r="148">
          <cell r="G148" t="str">
            <v>骨科</v>
          </cell>
          <cell r="H148" t="str">
            <v>2022年</v>
          </cell>
        </row>
        <row r="148">
          <cell r="J148" t="str">
            <v>合格</v>
          </cell>
          <cell r="K148">
            <v>0</v>
          </cell>
          <cell r="L148">
            <v>0</v>
          </cell>
          <cell r="M148">
            <v>0</v>
          </cell>
          <cell r="N148">
            <v>140</v>
          </cell>
          <cell r="O148">
            <v>0</v>
          </cell>
          <cell r="P148">
            <v>3</v>
          </cell>
          <cell r="Q148">
            <v>1</v>
          </cell>
          <cell r="R148">
            <v>0</v>
          </cell>
          <cell r="S148">
            <v>0</v>
          </cell>
          <cell r="T148">
            <v>120</v>
          </cell>
          <cell r="U148">
            <v>100</v>
          </cell>
          <cell r="V148">
            <v>10</v>
          </cell>
          <cell r="W148">
            <v>40</v>
          </cell>
          <cell r="X148">
            <v>60</v>
          </cell>
          <cell r="Y148">
            <v>60</v>
          </cell>
          <cell r="Z148">
            <v>20</v>
          </cell>
          <cell r="AA148">
            <v>100</v>
          </cell>
          <cell r="AB148">
            <v>150</v>
          </cell>
          <cell r="AC148">
            <v>0</v>
          </cell>
          <cell r="AD148">
            <v>0</v>
          </cell>
          <cell r="AE148">
            <v>0</v>
          </cell>
          <cell r="AF148">
            <v>-20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780</v>
          </cell>
          <cell r="AM148" t="str">
            <v>骨科</v>
          </cell>
        </row>
        <row r="149">
          <cell r="G149" t="str">
            <v>骨科</v>
          </cell>
          <cell r="H149" t="str">
            <v>2021年</v>
          </cell>
        </row>
        <row r="149">
          <cell r="J149" t="str">
            <v>合格</v>
          </cell>
          <cell r="K149">
            <v>0</v>
          </cell>
          <cell r="L149">
            <v>0</v>
          </cell>
          <cell r="M149">
            <v>0</v>
          </cell>
          <cell r="N149">
            <v>160</v>
          </cell>
          <cell r="O149">
            <v>0</v>
          </cell>
          <cell r="P149">
            <v>4</v>
          </cell>
          <cell r="Q149">
            <v>0</v>
          </cell>
          <cell r="R149">
            <v>0</v>
          </cell>
          <cell r="S149">
            <v>0</v>
          </cell>
          <cell r="T149">
            <v>80</v>
          </cell>
          <cell r="U149">
            <v>100</v>
          </cell>
          <cell r="V149">
            <v>10</v>
          </cell>
          <cell r="W149">
            <v>40</v>
          </cell>
          <cell r="X149">
            <v>0</v>
          </cell>
          <cell r="Y149">
            <v>60</v>
          </cell>
          <cell r="Z149">
            <v>80</v>
          </cell>
          <cell r="AA149">
            <v>100</v>
          </cell>
          <cell r="AB149">
            <v>150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780</v>
          </cell>
          <cell r="AM149" t="str">
            <v>骨科</v>
          </cell>
        </row>
        <row r="150">
          <cell r="G150" t="str">
            <v>骨科</v>
          </cell>
          <cell r="H150" t="str">
            <v>2022年</v>
          </cell>
        </row>
        <row r="150">
          <cell r="J150" t="str">
            <v>合格</v>
          </cell>
          <cell r="K150">
            <v>0</v>
          </cell>
          <cell r="L150">
            <v>0</v>
          </cell>
          <cell r="M150">
            <v>0</v>
          </cell>
          <cell r="N150">
            <v>160</v>
          </cell>
          <cell r="O150">
            <v>0</v>
          </cell>
          <cell r="P150">
            <v>3</v>
          </cell>
          <cell r="Q150">
            <v>2</v>
          </cell>
          <cell r="R150">
            <v>0</v>
          </cell>
          <cell r="S150">
            <v>0</v>
          </cell>
          <cell r="T150">
            <v>100</v>
          </cell>
          <cell r="U150">
            <v>100</v>
          </cell>
          <cell r="V150">
            <v>0</v>
          </cell>
          <cell r="W150">
            <v>20</v>
          </cell>
          <cell r="X150">
            <v>30</v>
          </cell>
          <cell r="Y150">
            <v>30</v>
          </cell>
          <cell r="Z150">
            <v>20</v>
          </cell>
          <cell r="AA150">
            <v>100</v>
          </cell>
          <cell r="AB150">
            <v>150</v>
          </cell>
          <cell r="AC150">
            <v>100</v>
          </cell>
          <cell r="AD150">
            <v>0</v>
          </cell>
          <cell r="AE150">
            <v>0</v>
          </cell>
          <cell r="AF150">
            <v>-40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770</v>
          </cell>
          <cell r="AM150" t="str">
            <v>骨科</v>
          </cell>
        </row>
        <row r="151">
          <cell r="G151" t="str">
            <v>骨科</v>
          </cell>
          <cell r="H151" t="str">
            <v>2021年</v>
          </cell>
        </row>
        <row r="151">
          <cell r="J151" t="str">
            <v>合格</v>
          </cell>
          <cell r="K151">
            <v>0</v>
          </cell>
          <cell r="L151">
            <v>0</v>
          </cell>
          <cell r="M151">
            <v>0</v>
          </cell>
          <cell r="N151">
            <v>160</v>
          </cell>
          <cell r="O151">
            <v>0</v>
          </cell>
          <cell r="P151">
            <v>5</v>
          </cell>
          <cell r="Q151">
            <v>0</v>
          </cell>
          <cell r="R151">
            <v>0</v>
          </cell>
          <cell r="S151">
            <v>0</v>
          </cell>
          <cell r="T151">
            <v>100</v>
          </cell>
          <cell r="U151">
            <v>100</v>
          </cell>
          <cell r="V151">
            <v>10</v>
          </cell>
          <cell r="W151">
            <v>20</v>
          </cell>
          <cell r="X151">
            <v>30</v>
          </cell>
          <cell r="Y151">
            <v>0</v>
          </cell>
          <cell r="Z151">
            <v>40</v>
          </cell>
          <cell r="AA151">
            <v>100</v>
          </cell>
          <cell r="AB151">
            <v>150</v>
          </cell>
          <cell r="AC151">
            <v>100</v>
          </cell>
          <cell r="AD151">
            <v>0</v>
          </cell>
          <cell r="AE151">
            <v>0</v>
          </cell>
          <cell r="AF151">
            <v>-60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750</v>
          </cell>
          <cell r="AM151" t="str">
            <v>骨科</v>
          </cell>
        </row>
        <row r="152">
          <cell r="G152" t="str">
            <v>骨科</v>
          </cell>
          <cell r="H152" t="str">
            <v>2020年</v>
          </cell>
        </row>
        <row r="152">
          <cell r="J152" t="str">
            <v>合格</v>
          </cell>
          <cell r="K152">
            <v>0</v>
          </cell>
          <cell r="L152">
            <v>0</v>
          </cell>
          <cell r="M152">
            <v>0</v>
          </cell>
          <cell r="N152">
            <v>120</v>
          </cell>
          <cell r="O152">
            <v>0</v>
          </cell>
          <cell r="P152">
            <v>2</v>
          </cell>
          <cell r="Q152">
            <v>0</v>
          </cell>
          <cell r="R152">
            <v>0</v>
          </cell>
          <cell r="S152">
            <v>0</v>
          </cell>
          <cell r="T152">
            <v>40</v>
          </cell>
          <cell r="U152">
            <v>100</v>
          </cell>
          <cell r="V152">
            <v>10</v>
          </cell>
          <cell r="W152">
            <v>60</v>
          </cell>
          <cell r="X152">
            <v>30</v>
          </cell>
          <cell r="Y152">
            <v>90</v>
          </cell>
          <cell r="Z152">
            <v>0</v>
          </cell>
          <cell r="AA152">
            <v>100</v>
          </cell>
          <cell r="AB152">
            <v>150</v>
          </cell>
          <cell r="AC152">
            <v>100</v>
          </cell>
          <cell r="AD152">
            <v>0</v>
          </cell>
          <cell r="AE152">
            <v>0</v>
          </cell>
          <cell r="AF152">
            <v>-60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740</v>
          </cell>
          <cell r="AM152" t="str">
            <v>骨科</v>
          </cell>
        </row>
        <row r="153">
          <cell r="G153" t="str">
            <v>骨科</v>
          </cell>
          <cell r="H153" t="str">
            <v>2020年</v>
          </cell>
        </row>
        <row r="153">
          <cell r="J153" t="str">
            <v>合格</v>
          </cell>
          <cell r="K153">
            <v>0</v>
          </cell>
          <cell r="L153">
            <v>0</v>
          </cell>
          <cell r="M153">
            <v>0</v>
          </cell>
          <cell r="N153">
            <v>160</v>
          </cell>
          <cell r="O153">
            <v>0</v>
          </cell>
          <cell r="P153">
            <v>3</v>
          </cell>
          <cell r="Q153">
            <v>0</v>
          </cell>
          <cell r="R153">
            <v>0</v>
          </cell>
          <cell r="S153">
            <v>0</v>
          </cell>
          <cell r="T153">
            <v>60</v>
          </cell>
          <cell r="U153">
            <v>100</v>
          </cell>
          <cell r="V153">
            <v>10</v>
          </cell>
          <cell r="W153">
            <v>40</v>
          </cell>
          <cell r="X153">
            <v>30</v>
          </cell>
          <cell r="Y153">
            <v>30</v>
          </cell>
          <cell r="Z153">
            <v>0</v>
          </cell>
          <cell r="AA153">
            <v>100</v>
          </cell>
          <cell r="AB153">
            <v>150</v>
          </cell>
          <cell r="AC153">
            <v>100</v>
          </cell>
          <cell r="AD153">
            <v>0</v>
          </cell>
          <cell r="AE153">
            <v>0</v>
          </cell>
          <cell r="AF153">
            <v>-40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740</v>
          </cell>
          <cell r="AM153" t="str">
            <v>骨科</v>
          </cell>
        </row>
        <row r="154">
          <cell r="G154" t="str">
            <v>骨科</v>
          </cell>
          <cell r="H154" t="str">
            <v>2020年</v>
          </cell>
        </row>
        <row r="154">
          <cell r="J154" t="str">
            <v>合格</v>
          </cell>
          <cell r="K154">
            <v>0</v>
          </cell>
          <cell r="L154">
            <v>0</v>
          </cell>
          <cell r="M154">
            <v>0</v>
          </cell>
          <cell r="N154">
            <v>120</v>
          </cell>
          <cell r="O154">
            <v>0</v>
          </cell>
          <cell r="P154">
            <v>4</v>
          </cell>
          <cell r="Q154">
            <v>1</v>
          </cell>
          <cell r="R154">
            <v>0</v>
          </cell>
          <cell r="S154">
            <v>0</v>
          </cell>
          <cell r="T154">
            <v>100</v>
          </cell>
          <cell r="U154">
            <v>100</v>
          </cell>
          <cell r="V154">
            <v>10</v>
          </cell>
          <cell r="W154">
            <v>60</v>
          </cell>
          <cell r="X154">
            <v>30</v>
          </cell>
          <cell r="Y154">
            <v>0</v>
          </cell>
          <cell r="Z154">
            <v>0</v>
          </cell>
          <cell r="AA154">
            <v>100</v>
          </cell>
          <cell r="AB154">
            <v>150</v>
          </cell>
          <cell r="AC154">
            <v>100</v>
          </cell>
          <cell r="AD154">
            <v>0</v>
          </cell>
          <cell r="AE154">
            <v>0</v>
          </cell>
          <cell r="AF154">
            <v>-60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710</v>
          </cell>
          <cell r="AM154" t="str">
            <v>骨科</v>
          </cell>
        </row>
        <row r="155">
          <cell r="G155" t="str">
            <v>骨科</v>
          </cell>
          <cell r="H155" t="str">
            <v>2020年</v>
          </cell>
        </row>
        <row r="155">
          <cell r="J155" t="str">
            <v>合格</v>
          </cell>
          <cell r="K155">
            <v>0</v>
          </cell>
          <cell r="L155">
            <v>0</v>
          </cell>
          <cell r="M155">
            <v>0</v>
          </cell>
          <cell r="N155">
            <v>160</v>
          </cell>
          <cell r="O155">
            <v>0</v>
          </cell>
          <cell r="P155">
            <v>4</v>
          </cell>
          <cell r="Q155">
            <v>2</v>
          </cell>
          <cell r="R155">
            <v>0</v>
          </cell>
          <cell r="S155">
            <v>0</v>
          </cell>
          <cell r="T155">
            <v>120</v>
          </cell>
          <cell r="U155">
            <v>100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100</v>
          </cell>
          <cell r="AB155">
            <v>150</v>
          </cell>
          <cell r="AC155">
            <v>100</v>
          </cell>
          <cell r="AD155">
            <v>0</v>
          </cell>
          <cell r="AE155">
            <v>0</v>
          </cell>
          <cell r="AF155">
            <v>-20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710</v>
          </cell>
          <cell r="AM155" t="str">
            <v>骨科</v>
          </cell>
        </row>
        <row r="156">
          <cell r="G156" t="str">
            <v>骨科</v>
          </cell>
          <cell r="H156" t="str">
            <v>2022年</v>
          </cell>
        </row>
        <row r="156">
          <cell r="J156" t="str">
            <v>合格</v>
          </cell>
          <cell r="K156">
            <v>0</v>
          </cell>
          <cell r="L156">
            <v>0</v>
          </cell>
          <cell r="M156">
            <v>0</v>
          </cell>
          <cell r="N156">
            <v>160</v>
          </cell>
          <cell r="O156">
            <v>0</v>
          </cell>
          <cell r="P156">
            <v>1</v>
          </cell>
          <cell r="Q156">
            <v>0</v>
          </cell>
          <cell r="R156">
            <v>0</v>
          </cell>
          <cell r="S156">
            <v>0</v>
          </cell>
          <cell r="T156">
            <v>20</v>
          </cell>
          <cell r="U156">
            <v>100</v>
          </cell>
          <cell r="V156">
            <v>0</v>
          </cell>
          <cell r="W156">
            <v>80</v>
          </cell>
          <cell r="X156">
            <v>120</v>
          </cell>
          <cell r="Y156">
            <v>120</v>
          </cell>
          <cell r="Z156">
            <v>0</v>
          </cell>
          <cell r="AA156">
            <v>100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700</v>
          </cell>
          <cell r="AM156" t="str">
            <v>骨科</v>
          </cell>
        </row>
        <row r="157">
          <cell r="G157" t="str">
            <v>骨科</v>
          </cell>
          <cell r="H157" t="str">
            <v>2021年</v>
          </cell>
        </row>
        <row r="157">
          <cell r="J157" t="str">
            <v>合格</v>
          </cell>
          <cell r="K157">
            <v>0</v>
          </cell>
          <cell r="L157">
            <v>0</v>
          </cell>
          <cell r="M157">
            <v>0</v>
          </cell>
          <cell r="N157">
            <v>160</v>
          </cell>
          <cell r="O157">
            <v>0</v>
          </cell>
          <cell r="P157">
            <v>3</v>
          </cell>
          <cell r="Q157">
            <v>0</v>
          </cell>
          <cell r="R157">
            <v>0</v>
          </cell>
          <cell r="S157">
            <v>0</v>
          </cell>
          <cell r="T157">
            <v>60</v>
          </cell>
          <cell r="U157">
            <v>100</v>
          </cell>
          <cell r="V157">
            <v>10</v>
          </cell>
          <cell r="W157">
            <v>20</v>
          </cell>
          <cell r="X157">
            <v>0</v>
          </cell>
          <cell r="Y157">
            <v>30</v>
          </cell>
          <cell r="Z157">
            <v>20</v>
          </cell>
          <cell r="AA157">
            <v>100</v>
          </cell>
          <cell r="AB157">
            <v>150</v>
          </cell>
          <cell r="AC157">
            <v>100</v>
          </cell>
          <cell r="AD157">
            <v>0</v>
          </cell>
          <cell r="AE157">
            <v>0</v>
          </cell>
          <cell r="AF157">
            <v>-60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690</v>
          </cell>
          <cell r="AM157" t="str">
            <v>骨科</v>
          </cell>
        </row>
        <row r="158">
          <cell r="G158" t="str">
            <v>骨科</v>
          </cell>
          <cell r="H158" t="str">
            <v>2020年</v>
          </cell>
        </row>
        <row r="158">
          <cell r="J158" t="str">
            <v>合格</v>
          </cell>
          <cell r="K158">
            <v>0</v>
          </cell>
          <cell r="L158">
            <v>0</v>
          </cell>
          <cell r="M158">
            <v>0</v>
          </cell>
          <cell r="N158">
            <v>160</v>
          </cell>
          <cell r="O158">
            <v>0</v>
          </cell>
          <cell r="P158">
            <v>5</v>
          </cell>
          <cell r="Q158">
            <v>0</v>
          </cell>
          <cell r="R158">
            <v>0</v>
          </cell>
          <cell r="S158">
            <v>0</v>
          </cell>
          <cell r="T158">
            <v>100</v>
          </cell>
          <cell r="U158">
            <v>100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100</v>
          </cell>
          <cell r="AB158">
            <v>150</v>
          </cell>
          <cell r="AC158">
            <v>100</v>
          </cell>
          <cell r="AD158">
            <v>0</v>
          </cell>
          <cell r="AE158">
            <v>0</v>
          </cell>
          <cell r="AF158">
            <v>-60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650</v>
          </cell>
          <cell r="AM158" t="str">
            <v>骨科</v>
          </cell>
        </row>
        <row r="159">
          <cell r="G159" t="str">
            <v>骨科</v>
          </cell>
          <cell r="H159" t="str">
            <v>2021年</v>
          </cell>
        </row>
        <row r="159">
          <cell r="J159" t="str">
            <v>合格</v>
          </cell>
          <cell r="K159">
            <v>0</v>
          </cell>
          <cell r="L159">
            <v>0</v>
          </cell>
          <cell r="M159">
            <v>0</v>
          </cell>
          <cell r="N159">
            <v>160</v>
          </cell>
          <cell r="O159">
            <v>0</v>
          </cell>
          <cell r="P159">
            <v>4</v>
          </cell>
          <cell r="Q159">
            <v>0</v>
          </cell>
          <cell r="R159">
            <v>0</v>
          </cell>
          <cell r="S159">
            <v>0</v>
          </cell>
          <cell r="T159">
            <v>80</v>
          </cell>
          <cell r="U159">
            <v>100</v>
          </cell>
          <cell r="V159">
            <v>10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</v>
          </cell>
          <cell r="AB159">
            <v>150</v>
          </cell>
          <cell r="AC159">
            <v>100</v>
          </cell>
          <cell r="AD159">
            <v>0</v>
          </cell>
          <cell r="AE159">
            <v>0</v>
          </cell>
          <cell r="AF159">
            <v>-60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640</v>
          </cell>
          <cell r="AM159" t="str">
            <v>骨科</v>
          </cell>
        </row>
        <row r="160">
          <cell r="G160" t="str">
            <v>骨科</v>
          </cell>
          <cell r="H160" t="str">
            <v>2021年</v>
          </cell>
        </row>
        <row r="160">
          <cell r="J160" t="str">
            <v>合格</v>
          </cell>
          <cell r="K160">
            <v>0</v>
          </cell>
          <cell r="L160">
            <v>0</v>
          </cell>
          <cell r="M160">
            <v>0</v>
          </cell>
          <cell r="N160">
            <v>160</v>
          </cell>
          <cell r="O160">
            <v>0</v>
          </cell>
          <cell r="P160">
            <v>2</v>
          </cell>
          <cell r="Q160">
            <v>0</v>
          </cell>
          <cell r="R160">
            <v>0</v>
          </cell>
          <cell r="S160">
            <v>0</v>
          </cell>
          <cell r="T160">
            <v>40</v>
          </cell>
          <cell r="U160">
            <v>100</v>
          </cell>
          <cell r="V160">
            <v>0</v>
          </cell>
          <cell r="W160">
            <v>40</v>
          </cell>
          <cell r="X160">
            <v>30</v>
          </cell>
          <cell r="Y160">
            <v>0</v>
          </cell>
          <cell r="Z160">
            <v>0</v>
          </cell>
          <cell r="AA160">
            <v>100</v>
          </cell>
          <cell r="AB160">
            <v>150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620</v>
          </cell>
          <cell r="AM160" t="str">
            <v>骨科</v>
          </cell>
        </row>
        <row r="161">
          <cell r="G161" t="str">
            <v>骨科</v>
          </cell>
          <cell r="H161" t="str">
            <v>2020年</v>
          </cell>
        </row>
        <row r="161">
          <cell r="J161" t="str">
            <v>合格</v>
          </cell>
          <cell r="K161">
            <v>0</v>
          </cell>
          <cell r="L161">
            <v>0</v>
          </cell>
          <cell r="M161">
            <v>0</v>
          </cell>
          <cell r="N161">
            <v>160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100</v>
          </cell>
          <cell r="V161">
            <v>10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100</v>
          </cell>
          <cell r="AB161">
            <v>150</v>
          </cell>
          <cell r="AC161">
            <v>100</v>
          </cell>
          <cell r="AD161">
            <v>0</v>
          </cell>
          <cell r="AE161">
            <v>0</v>
          </cell>
          <cell r="AF161">
            <v>-20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600</v>
          </cell>
          <cell r="AM161" t="str">
            <v>骨科</v>
          </cell>
        </row>
        <row r="162">
          <cell r="G162" t="str">
            <v>骨科</v>
          </cell>
          <cell r="H162" t="str">
            <v>2022年</v>
          </cell>
        </row>
        <row r="162">
          <cell r="J162" t="str">
            <v>合格</v>
          </cell>
          <cell r="K162">
            <v>0</v>
          </cell>
          <cell r="L162">
            <v>0</v>
          </cell>
          <cell r="M162">
            <v>0</v>
          </cell>
          <cell r="N162">
            <v>160</v>
          </cell>
          <cell r="O162">
            <v>0</v>
          </cell>
          <cell r="P162">
            <v>6</v>
          </cell>
          <cell r="Q162">
            <v>5</v>
          </cell>
          <cell r="R162">
            <v>1</v>
          </cell>
          <cell r="S162">
            <v>0</v>
          </cell>
          <cell r="T162">
            <v>245</v>
          </cell>
          <cell r="U162">
            <v>100</v>
          </cell>
          <cell r="V162">
            <v>10</v>
          </cell>
          <cell r="W162">
            <v>20</v>
          </cell>
          <cell r="X162">
            <v>30</v>
          </cell>
          <cell r="Y162">
            <v>30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595</v>
          </cell>
          <cell r="AM162" t="str">
            <v>骨科</v>
          </cell>
        </row>
        <row r="163">
          <cell r="G163" t="str">
            <v>骨科</v>
          </cell>
          <cell r="H163" t="str">
            <v>2022年</v>
          </cell>
        </row>
        <row r="163">
          <cell r="J163" t="str">
            <v>合格</v>
          </cell>
          <cell r="K163">
            <v>0</v>
          </cell>
          <cell r="L163">
            <v>0</v>
          </cell>
          <cell r="M163">
            <v>0</v>
          </cell>
          <cell r="N163">
            <v>160</v>
          </cell>
          <cell r="O163">
            <v>0</v>
          </cell>
          <cell r="P163">
            <v>6</v>
          </cell>
          <cell r="Q163">
            <v>4</v>
          </cell>
          <cell r="R163">
            <v>1</v>
          </cell>
          <cell r="S163">
            <v>0</v>
          </cell>
          <cell r="T163">
            <v>225</v>
          </cell>
          <cell r="U163">
            <v>100</v>
          </cell>
          <cell r="V163">
            <v>10</v>
          </cell>
          <cell r="W163">
            <v>40</v>
          </cell>
          <cell r="X163">
            <v>30</v>
          </cell>
          <cell r="Y163">
            <v>30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595</v>
          </cell>
          <cell r="AM163" t="str">
            <v>骨科</v>
          </cell>
        </row>
        <row r="164">
          <cell r="G164" t="str">
            <v>骨科</v>
          </cell>
          <cell r="H164" t="str">
            <v>2022年</v>
          </cell>
        </row>
        <row r="164">
          <cell r="J164" t="str">
            <v>合格</v>
          </cell>
          <cell r="K164">
            <v>0</v>
          </cell>
          <cell r="L164">
            <v>0</v>
          </cell>
          <cell r="M164">
            <v>0</v>
          </cell>
          <cell r="N164">
            <v>160</v>
          </cell>
          <cell r="O164">
            <v>0</v>
          </cell>
          <cell r="P164">
            <v>3</v>
          </cell>
          <cell r="Q164">
            <v>0</v>
          </cell>
          <cell r="R164">
            <v>0</v>
          </cell>
          <cell r="S164">
            <v>0</v>
          </cell>
          <cell r="T164">
            <v>60</v>
          </cell>
          <cell r="U164">
            <v>100</v>
          </cell>
          <cell r="V164">
            <v>10</v>
          </cell>
          <cell r="W164">
            <v>80</v>
          </cell>
          <cell r="X164">
            <v>60</v>
          </cell>
          <cell r="Y164">
            <v>120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590</v>
          </cell>
          <cell r="AM164" t="str">
            <v>骨科</v>
          </cell>
        </row>
        <row r="165">
          <cell r="G165" t="str">
            <v>骨科</v>
          </cell>
          <cell r="H165" t="str">
            <v>2020年</v>
          </cell>
        </row>
        <row r="165">
          <cell r="J165" t="str">
            <v>合格</v>
          </cell>
          <cell r="K165">
            <v>0</v>
          </cell>
          <cell r="L165">
            <v>0</v>
          </cell>
          <cell r="M165">
            <v>0</v>
          </cell>
          <cell r="N165">
            <v>160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100</v>
          </cell>
          <cell r="V165">
            <v>10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100</v>
          </cell>
          <cell r="AB165">
            <v>150</v>
          </cell>
          <cell r="AC165">
            <v>100</v>
          </cell>
          <cell r="AD165">
            <v>0</v>
          </cell>
          <cell r="AE165">
            <v>0</v>
          </cell>
          <cell r="AF165">
            <v>-40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580</v>
          </cell>
          <cell r="AM165" t="str">
            <v>骨科</v>
          </cell>
        </row>
        <row r="166">
          <cell r="G166" t="str">
            <v>骨科</v>
          </cell>
          <cell r="H166" t="str">
            <v>2021年</v>
          </cell>
        </row>
        <row r="166">
          <cell r="J166" t="str">
            <v>合格</v>
          </cell>
          <cell r="K166">
            <v>0</v>
          </cell>
          <cell r="L166">
            <v>0</v>
          </cell>
          <cell r="M166">
            <v>0</v>
          </cell>
          <cell r="N166">
            <v>160</v>
          </cell>
          <cell r="O166">
            <v>0</v>
          </cell>
          <cell r="P166">
            <v>6</v>
          </cell>
          <cell r="Q166">
            <v>0</v>
          </cell>
          <cell r="R166">
            <v>0</v>
          </cell>
          <cell r="S166">
            <v>0</v>
          </cell>
          <cell r="T166">
            <v>120</v>
          </cell>
          <cell r="U166">
            <v>100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100</v>
          </cell>
          <cell r="AB166">
            <v>150</v>
          </cell>
          <cell r="AC166">
            <v>0</v>
          </cell>
          <cell r="AD166">
            <v>0</v>
          </cell>
          <cell r="AE166">
            <v>0</v>
          </cell>
          <cell r="AF166">
            <v>-60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570</v>
          </cell>
          <cell r="AM166" t="str">
            <v>骨科</v>
          </cell>
        </row>
        <row r="167">
          <cell r="G167" t="str">
            <v>骨科</v>
          </cell>
          <cell r="H167" t="str">
            <v>2022年</v>
          </cell>
        </row>
        <row r="167">
          <cell r="J167" t="str">
            <v>合格</v>
          </cell>
          <cell r="K167">
            <v>0</v>
          </cell>
          <cell r="L167">
            <v>0</v>
          </cell>
          <cell r="M167">
            <v>0</v>
          </cell>
          <cell r="N167">
            <v>160</v>
          </cell>
          <cell r="O167">
            <v>0</v>
          </cell>
          <cell r="P167">
            <v>1</v>
          </cell>
          <cell r="Q167">
            <v>0</v>
          </cell>
          <cell r="R167">
            <v>0</v>
          </cell>
          <cell r="S167">
            <v>0</v>
          </cell>
          <cell r="T167">
            <v>20</v>
          </cell>
          <cell r="U167">
            <v>100</v>
          </cell>
          <cell r="V167">
            <v>10</v>
          </cell>
          <cell r="W167">
            <v>60</v>
          </cell>
          <cell r="X167">
            <v>120</v>
          </cell>
          <cell r="Y167">
            <v>90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-60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500</v>
          </cell>
          <cell r="AM167" t="str">
            <v>骨科</v>
          </cell>
        </row>
        <row r="168">
          <cell r="G168" t="str">
            <v>骨科</v>
          </cell>
          <cell r="H168" t="str">
            <v>2022年</v>
          </cell>
        </row>
        <row r="168">
          <cell r="J168" t="str">
            <v>合格</v>
          </cell>
          <cell r="K168">
            <v>0</v>
          </cell>
          <cell r="L168">
            <v>0</v>
          </cell>
          <cell r="M168">
            <v>0</v>
          </cell>
          <cell r="N168">
            <v>160</v>
          </cell>
          <cell r="O168">
            <v>0</v>
          </cell>
          <cell r="P168">
            <v>6</v>
          </cell>
          <cell r="Q168">
            <v>4</v>
          </cell>
          <cell r="R168">
            <v>0</v>
          </cell>
          <cell r="S168">
            <v>0</v>
          </cell>
          <cell r="T168">
            <v>200</v>
          </cell>
          <cell r="U168">
            <v>100</v>
          </cell>
          <cell r="V168">
            <v>10</v>
          </cell>
          <cell r="W168">
            <v>20</v>
          </cell>
          <cell r="X168">
            <v>30</v>
          </cell>
          <cell r="Y168">
            <v>30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-60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490</v>
          </cell>
          <cell r="AM168" t="str">
            <v>骨科</v>
          </cell>
        </row>
        <row r="169">
          <cell r="G169" t="str">
            <v>骨科</v>
          </cell>
          <cell r="H169" t="str">
            <v>2022年</v>
          </cell>
        </row>
        <row r="169">
          <cell r="J169" t="str">
            <v>合格</v>
          </cell>
          <cell r="K169">
            <v>0</v>
          </cell>
          <cell r="L169">
            <v>0</v>
          </cell>
          <cell r="M169">
            <v>0</v>
          </cell>
          <cell r="N169">
            <v>120</v>
          </cell>
          <cell r="O169">
            <v>0</v>
          </cell>
          <cell r="P169">
            <v>3</v>
          </cell>
          <cell r="Q169">
            <v>0</v>
          </cell>
          <cell r="R169">
            <v>0</v>
          </cell>
          <cell r="S169">
            <v>0</v>
          </cell>
          <cell r="T169">
            <v>60</v>
          </cell>
          <cell r="U169">
            <v>100</v>
          </cell>
          <cell r="V169">
            <v>10</v>
          </cell>
          <cell r="W169">
            <v>80</v>
          </cell>
          <cell r="X169">
            <v>60</v>
          </cell>
          <cell r="Y169">
            <v>120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-60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490</v>
          </cell>
          <cell r="AM169" t="str">
            <v>骨科</v>
          </cell>
        </row>
        <row r="170">
          <cell r="G170" t="str">
            <v>骨科</v>
          </cell>
          <cell r="H170" t="str">
            <v>2022年</v>
          </cell>
        </row>
        <row r="170">
          <cell r="J170" t="str">
            <v>合格</v>
          </cell>
          <cell r="K170">
            <v>0</v>
          </cell>
          <cell r="L170">
            <v>0</v>
          </cell>
          <cell r="M170">
            <v>0</v>
          </cell>
          <cell r="N170">
            <v>160</v>
          </cell>
          <cell r="O170">
            <v>0</v>
          </cell>
          <cell r="P170">
            <v>3</v>
          </cell>
          <cell r="Q170">
            <v>1</v>
          </cell>
          <cell r="R170">
            <v>0</v>
          </cell>
          <cell r="S170">
            <v>0</v>
          </cell>
          <cell r="T170">
            <v>120</v>
          </cell>
          <cell r="U170">
            <v>100</v>
          </cell>
          <cell r="V170">
            <v>10</v>
          </cell>
          <cell r="W170">
            <v>20</v>
          </cell>
          <cell r="X170">
            <v>30</v>
          </cell>
          <cell r="Y170">
            <v>30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490</v>
          </cell>
          <cell r="AM170" t="str">
            <v>骨科</v>
          </cell>
        </row>
        <row r="171">
          <cell r="G171" t="str">
            <v>骨科</v>
          </cell>
          <cell r="H171" t="str">
            <v>2022年</v>
          </cell>
        </row>
        <row r="171">
          <cell r="J171" t="str">
            <v>合格</v>
          </cell>
          <cell r="K171">
            <v>0</v>
          </cell>
          <cell r="L171">
            <v>0</v>
          </cell>
          <cell r="M171">
            <v>0</v>
          </cell>
          <cell r="N171">
            <v>160</v>
          </cell>
          <cell r="O171">
            <v>0</v>
          </cell>
          <cell r="P171">
            <v>2</v>
          </cell>
          <cell r="Q171">
            <v>0</v>
          </cell>
          <cell r="R171">
            <v>0</v>
          </cell>
          <cell r="S171">
            <v>0</v>
          </cell>
          <cell r="T171">
            <v>40</v>
          </cell>
          <cell r="U171">
            <v>100</v>
          </cell>
          <cell r="V171">
            <v>0</v>
          </cell>
          <cell r="W171">
            <v>0</v>
          </cell>
          <cell r="X171">
            <v>120</v>
          </cell>
          <cell r="Y171">
            <v>60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-20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460</v>
          </cell>
          <cell r="AM171" t="str">
            <v>骨科</v>
          </cell>
        </row>
        <row r="172">
          <cell r="G172" t="str">
            <v>骨科</v>
          </cell>
          <cell r="H172" t="str">
            <v>2022年</v>
          </cell>
        </row>
        <row r="172">
          <cell r="J172" t="str">
            <v>合格</v>
          </cell>
          <cell r="K172">
            <v>0</v>
          </cell>
          <cell r="L172">
            <v>0</v>
          </cell>
          <cell r="M172">
            <v>0</v>
          </cell>
          <cell r="N172">
            <v>160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100</v>
          </cell>
          <cell r="V172">
            <v>10</v>
          </cell>
          <cell r="W172">
            <v>40</v>
          </cell>
          <cell r="X172">
            <v>30</v>
          </cell>
          <cell r="Y172">
            <v>60</v>
          </cell>
          <cell r="Z172">
            <v>40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20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460</v>
          </cell>
          <cell r="AM172" t="str">
            <v>骨科</v>
          </cell>
        </row>
        <row r="173">
          <cell r="G173" t="str">
            <v>骨科</v>
          </cell>
          <cell r="H173" t="str">
            <v>2022年</v>
          </cell>
        </row>
        <row r="173">
          <cell r="J173" t="str">
            <v>合格</v>
          </cell>
          <cell r="K173">
            <v>0</v>
          </cell>
          <cell r="L173">
            <v>0</v>
          </cell>
          <cell r="M173">
            <v>0</v>
          </cell>
          <cell r="N173">
            <v>160</v>
          </cell>
          <cell r="O173">
            <v>0</v>
          </cell>
          <cell r="P173">
            <v>2</v>
          </cell>
          <cell r="Q173">
            <v>4</v>
          </cell>
          <cell r="R173">
            <v>0</v>
          </cell>
          <cell r="S173">
            <v>0</v>
          </cell>
          <cell r="T173">
            <v>120</v>
          </cell>
          <cell r="U173">
            <v>100</v>
          </cell>
          <cell r="V173">
            <v>10</v>
          </cell>
          <cell r="W173">
            <v>0</v>
          </cell>
          <cell r="X173">
            <v>0</v>
          </cell>
          <cell r="Y173">
            <v>30</v>
          </cell>
          <cell r="Z173">
            <v>20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440</v>
          </cell>
          <cell r="AM173" t="str">
            <v>骨科</v>
          </cell>
        </row>
        <row r="174">
          <cell r="G174" t="str">
            <v>骨科</v>
          </cell>
          <cell r="H174" t="str">
            <v>2021年</v>
          </cell>
        </row>
        <row r="174">
          <cell r="J174" t="str">
            <v>合格</v>
          </cell>
          <cell r="K174">
            <v>0</v>
          </cell>
          <cell r="L174">
            <v>0</v>
          </cell>
          <cell r="M174">
            <v>0</v>
          </cell>
          <cell r="N174">
            <v>160</v>
          </cell>
          <cell r="O174">
            <v>0</v>
          </cell>
          <cell r="P174">
            <v>4</v>
          </cell>
          <cell r="Q174">
            <v>0</v>
          </cell>
          <cell r="R174">
            <v>0</v>
          </cell>
          <cell r="S174">
            <v>0</v>
          </cell>
          <cell r="T174">
            <v>80</v>
          </cell>
          <cell r="U174">
            <v>100</v>
          </cell>
          <cell r="V174">
            <v>0</v>
          </cell>
          <cell r="W174">
            <v>20</v>
          </cell>
          <cell r="X174">
            <v>0</v>
          </cell>
          <cell r="Y174">
            <v>30</v>
          </cell>
          <cell r="Z174">
            <v>0</v>
          </cell>
          <cell r="AA174">
            <v>100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-60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430</v>
          </cell>
          <cell r="AM174" t="str">
            <v>骨科</v>
          </cell>
        </row>
        <row r="175">
          <cell r="G175" t="str">
            <v>骨科</v>
          </cell>
          <cell r="H175" t="str">
            <v>2020年</v>
          </cell>
        </row>
        <row r="175">
          <cell r="J175" t="str">
            <v>合格</v>
          </cell>
          <cell r="K175">
            <v>0</v>
          </cell>
          <cell r="L175">
            <v>0</v>
          </cell>
          <cell r="M175">
            <v>0</v>
          </cell>
          <cell r="N175">
            <v>160</v>
          </cell>
          <cell r="O175">
            <v>0</v>
          </cell>
          <cell r="P175">
            <v>5</v>
          </cell>
          <cell r="Q175">
            <v>0</v>
          </cell>
          <cell r="R175">
            <v>0</v>
          </cell>
          <cell r="S175">
            <v>0</v>
          </cell>
          <cell r="T175">
            <v>100</v>
          </cell>
          <cell r="U175">
            <v>100</v>
          </cell>
          <cell r="V175">
            <v>10</v>
          </cell>
          <cell r="W175">
            <v>40</v>
          </cell>
          <cell r="X175">
            <v>30</v>
          </cell>
          <cell r="Y175">
            <v>0</v>
          </cell>
          <cell r="Z175">
            <v>40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-60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420</v>
          </cell>
          <cell r="AM175" t="str">
            <v>骨科</v>
          </cell>
        </row>
        <row r="176">
          <cell r="G176" t="str">
            <v>骨科</v>
          </cell>
          <cell r="H176" t="str">
            <v>2021年</v>
          </cell>
        </row>
        <row r="176">
          <cell r="J176" t="str">
            <v>合格</v>
          </cell>
          <cell r="K176">
            <v>0</v>
          </cell>
          <cell r="L176">
            <v>0</v>
          </cell>
          <cell r="M176">
            <v>0</v>
          </cell>
          <cell r="N176">
            <v>120</v>
          </cell>
          <cell r="O176">
            <v>0</v>
          </cell>
          <cell r="P176">
            <v>2</v>
          </cell>
          <cell r="Q176">
            <v>1</v>
          </cell>
          <cell r="R176">
            <v>0</v>
          </cell>
          <cell r="S176">
            <v>0</v>
          </cell>
          <cell r="T176">
            <v>100</v>
          </cell>
          <cell r="U176">
            <v>100</v>
          </cell>
          <cell r="V176">
            <v>10</v>
          </cell>
          <cell r="W176">
            <v>20</v>
          </cell>
          <cell r="X176">
            <v>60</v>
          </cell>
          <cell r="Y176">
            <v>30</v>
          </cell>
          <cell r="Z176">
            <v>20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-60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400</v>
          </cell>
          <cell r="AM176" t="str">
            <v>骨科</v>
          </cell>
        </row>
        <row r="177">
          <cell r="G177" t="str">
            <v>骨科</v>
          </cell>
          <cell r="H177" t="str">
            <v>2022年</v>
          </cell>
        </row>
        <row r="177">
          <cell r="J177" t="str">
            <v>合格</v>
          </cell>
          <cell r="K177">
            <v>0</v>
          </cell>
          <cell r="L177">
            <v>0</v>
          </cell>
          <cell r="M177">
            <v>0</v>
          </cell>
          <cell r="N177">
            <v>160</v>
          </cell>
          <cell r="O177">
            <v>0</v>
          </cell>
          <cell r="P177">
            <v>1</v>
          </cell>
          <cell r="Q177">
            <v>0</v>
          </cell>
          <cell r="R177">
            <v>0</v>
          </cell>
          <cell r="S177">
            <v>0</v>
          </cell>
          <cell r="T177">
            <v>20</v>
          </cell>
          <cell r="U177">
            <v>100</v>
          </cell>
          <cell r="V177">
            <v>10</v>
          </cell>
          <cell r="W177">
            <v>20</v>
          </cell>
          <cell r="X177">
            <v>120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-60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370</v>
          </cell>
          <cell r="AM177" t="str">
            <v>骨科</v>
          </cell>
        </row>
        <row r="178">
          <cell r="G178" t="str">
            <v>骨科</v>
          </cell>
          <cell r="H178" t="str">
            <v>2022年</v>
          </cell>
        </row>
        <row r="178">
          <cell r="J178" t="str">
            <v>合格</v>
          </cell>
          <cell r="K178">
            <v>0</v>
          </cell>
          <cell r="L178">
            <v>0</v>
          </cell>
          <cell r="M178">
            <v>0</v>
          </cell>
          <cell r="N178">
            <v>160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100</v>
          </cell>
          <cell r="V178">
            <v>10</v>
          </cell>
          <cell r="W178">
            <v>40</v>
          </cell>
          <cell r="X178">
            <v>30</v>
          </cell>
          <cell r="Y178">
            <v>60</v>
          </cell>
          <cell r="Z178">
            <v>20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-60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360</v>
          </cell>
          <cell r="AM178" t="str">
            <v>骨科</v>
          </cell>
        </row>
        <row r="179">
          <cell r="G179" t="str">
            <v>骨科</v>
          </cell>
          <cell r="H179" t="str">
            <v>2021年</v>
          </cell>
        </row>
        <row r="179">
          <cell r="J179" t="str">
            <v>合格</v>
          </cell>
          <cell r="K179">
            <v>0</v>
          </cell>
          <cell r="L179">
            <v>0</v>
          </cell>
          <cell r="M179">
            <v>0</v>
          </cell>
          <cell r="N179">
            <v>160</v>
          </cell>
          <cell r="O179">
            <v>0</v>
          </cell>
          <cell r="P179">
            <v>5</v>
          </cell>
          <cell r="Q179">
            <v>0</v>
          </cell>
          <cell r="R179">
            <v>0</v>
          </cell>
          <cell r="S179">
            <v>0</v>
          </cell>
          <cell r="T179">
            <v>100</v>
          </cell>
          <cell r="U179">
            <v>100</v>
          </cell>
          <cell r="V179">
            <v>10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-60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310</v>
          </cell>
          <cell r="AM179" t="str">
            <v>骨科</v>
          </cell>
        </row>
        <row r="180">
          <cell r="G180" t="str">
            <v>急诊科</v>
          </cell>
          <cell r="H180" t="str">
            <v>2020年</v>
          </cell>
        </row>
        <row r="180">
          <cell r="J180" t="str">
            <v>合格</v>
          </cell>
          <cell r="K180">
            <v>0</v>
          </cell>
          <cell r="L180">
            <v>0</v>
          </cell>
          <cell r="M180">
            <v>0</v>
          </cell>
          <cell r="N180">
            <v>160</v>
          </cell>
          <cell r="O180">
            <v>10</v>
          </cell>
          <cell r="P180">
            <v>0</v>
          </cell>
          <cell r="Q180">
            <v>0</v>
          </cell>
          <cell r="R180">
            <v>1</v>
          </cell>
          <cell r="S180">
            <v>0</v>
          </cell>
          <cell r="T180">
            <v>525</v>
          </cell>
          <cell r="U180">
            <v>100</v>
          </cell>
          <cell r="V180">
            <v>0</v>
          </cell>
          <cell r="W180">
            <v>20</v>
          </cell>
          <cell r="X180">
            <v>30</v>
          </cell>
          <cell r="Y180">
            <v>30</v>
          </cell>
          <cell r="Z180">
            <v>20</v>
          </cell>
          <cell r="AA180">
            <v>100</v>
          </cell>
          <cell r="AB180">
            <v>150</v>
          </cell>
          <cell r="AC180">
            <v>100</v>
          </cell>
          <cell r="AD180">
            <v>0</v>
          </cell>
          <cell r="AE180">
            <v>0</v>
          </cell>
          <cell r="AF180">
            <v>-60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1175</v>
          </cell>
          <cell r="AM180" t="str">
            <v>急诊科</v>
          </cell>
        </row>
        <row r="181">
          <cell r="G181" t="str">
            <v>急诊科</v>
          </cell>
          <cell r="H181" t="str">
            <v>2020年</v>
          </cell>
        </row>
        <row r="181">
          <cell r="J181" t="str">
            <v>合格</v>
          </cell>
          <cell r="K181">
            <v>0</v>
          </cell>
          <cell r="L181">
            <v>0</v>
          </cell>
          <cell r="M181">
            <v>0</v>
          </cell>
          <cell r="N181">
            <v>160</v>
          </cell>
          <cell r="O181">
            <v>0</v>
          </cell>
          <cell r="P181">
            <v>5</v>
          </cell>
          <cell r="Q181">
            <v>5</v>
          </cell>
          <cell r="R181">
            <v>1</v>
          </cell>
          <cell r="S181">
            <v>0</v>
          </cell>
          <cell r="T181">
            <v>225</v>
          </cell>
          <cell r="U181">
            <v>100</v>
          </cell>
          <cell r="V181">
            <v>10</v>
          </cell>
          <cell r="W181">
            <v>60</v>
          </cell>
          <cell r="X181">
            <v>60</v>
          </cell>
          <cell r="Y181">
            <v>60</v>
          </cell>
          <cell r="Z181">
            <v>20</v>
          </cell>
          <cell r="AA181">
            <v>100</v>
          </cell>
          <cell r="AB181">
            <v>150</v>
          </cell>
          <cell r="AC181">
            <v>100</v>
          </cell>
          <cell r="AD181">
            <v>20</v>
          </cell>
          <cell r="AE181">
            <v>60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1125</v>
          </cell>
          <cell r="AM181" t="str">
            <v>急诊科</v>
          </cell>
        </row>
        <row r="182">
          <cell r="G182" t="str">
            <v>急诊科</v>
          </cell>
          <cell r="H182" t="str">
            <v>2021年</v>
          </cell>
        </row>
        <row r="182">
          <cell r="J182" t="str">
            <v>合格</v>
          </cell>
          <cell r="K182">
            <v>0</v>
          </cell>
          <cell r="L182">
            <v>0</v>
          </cell>
          <cell r="M182">
            <v>0</v>
          </cell>
          <cell r="N182">
            <v>160</v>
          </cell>
          <cell r="O182">
            <v>0</v>
          </cell>
          <cell r="P182">
            <v>2</v>
          </cell>
          <cell r="Q182">
            <v>5</v>
          </cell>
          <cell r="R182">
            <v>1</v>
          </cell>
          <cell r="S182">
            <v>0</v>
          </cell>
          <cell r="T182">
            <v>165</v>
          </cell>
          <cell r="U182">
            <v>100</v>
          </cell>
          <cell r="V182">
            <v>10</v>
          </cell>
          <cell r="W182">
            <v>80</v>
          </cell>
          <cell r="X182">
            <v>60</v>
          </cell>
          <cell r="Y182">
            <v>30</v>
          </cell>
          <cell r="Z182">
            <v>60</v>
          </cell>
          <cell r="AA182">
            <v>100</v>
          </cell>
          <cell r="AB182">
            <v>150</v>
          </cell>
          <cell r="AC182">
            <v>100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1015</v>
          </cell>
          <cell r="AM182" t="str">
            <v>急诊科</v>
          </cell>
        </row>
        <row r="183">
          <cell r="G183" t="str">
            <v>急诊科</v>
          </cell>
          <cell r="H183" t="str">
            <v>2021年</v>
          </cell>
        </row>
        <row r="183">
          <cell r="J183" t="str">
            <v>合格</v>
          </cell>
          <cell r="K183">
            <v>0</v>
          </cell>
          <cell r="L183">
            <v>0</v>
          </cell>
          <cell r="M183">
            <v>0</v>
          </cell>
          <cell r="N183">
            <v>160</v>
          </cell>
          <cell r="O183">
            <v>0</v>
          </cell>
          <cell r="P183">
            <v>6</v>
          </cell>
          <cell r="Q183">
            <v>5</v>
          </cell>
          <cell r="R183">
            <v>0</v>
          </cell>
          <cell r="S183">
            <v>0</v>
          </cell>
          <cell r="T183">
            <v>220</v>
          </cell>
          <cell r="U183">
            <v>100</v>
          </cell>
          <cell r="V183">
            <v>10</v>
          </cell>
          <cell r="W183">
            <v>20</v>
          </cell>
          <cell r="X183">
            <v>60</v>
          </cell>
          <cell r="Y183">
            <v>60</v>
          </cell>
          <cell r="Z183">
            <v>20</v>
          </cell>
          <cell r="AA183">
            <v>100</v>
          </cell>
          <cell r="AB183">
            <v>150</v>
          </cell>
          <cell r="AC183">
            <v>100</v>
          </cell>
          <cell r="AD183">
            <v>0</v>
          </cell>
          <cell r="AE183">
            <v>0</v>
          </cell>
          <cell r="AF183">
            <v>-40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960</v>
          </cell>
          <cell r="AM183" t="str">
            <v>急诊科</v>
          </cell>
        </row>
        <row r="184">
          <cell r="G184" t="str">
            <v>急诊科</v>
          </cell>
          <cell r="H184" t="str">
            <v>2021年</v>
          </cell>
        </row>
        <row r="184">
          <cell r="J184" t="str">
            <v>合格</v>
          </cell>
          <cell r="K184">
            <v>0</v>
          </cell>
          <cell r="L184">
            <v>0</v>
          </cell>
          <cell r="M184">
            <v>0</v>
          </cell>
          <cell r="N184">
            <v>160</v>
          </cell>
          <cell r="O184">
            <v>0</v>
          </cell>
          <cell r="P184">
            <v>2</v>
          </cell>
          <cell r="Q184">
            <v>6</v>
          </cell>
          <cell r="R184">
            <v>0</v>
          </cell>
          <cell r="S184">
            <v>0</v>
          </cell>
          <cell r="T184">
            <v>160</v>
          </cell>
          <cell r="U184">
            <v>100</v>
          </cell>
          <cell r="V184">
            <v>10</v>
          </cell>
          <cell r="W184">
            <v>80</v>
          </cell>
          <cell r="X184">
            <v>30</v>
          </cell>
          <cell r="Y184">
            <v>60</v>
          </cell>
          <cell r="Z184">
            <v>20</v>
          </cell>
          <cell r="AA184">
            <v>100</v>
          </cell>
          <cell r="AB184">
            <v>150</v>
          </cell>
          <cell r="AC184">
            <v>100</v>
          </cell>
          <cell r="AD184">
            <v>0</v>
          </cell>
          <cell r="AE184">
            <v>0</v>
          </cell>
          <cell r="AF184">
            <v>-20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950</v>
          </cell>
          <cell r="AM184" t="str">
            <v>急诊科</v>
          </cell>
        </row>
        <row r="185">
          <cell r="G185" t="str">
            <v>急诊科</v>
          </cell>
          <cell r="H185" t="str">
            <v>2020年</v>
          </cell>
        </row>
        <row r="185">
          <cell r="J185" t="str">
            <v>合格</v>
          </cell>
          <cell r="K185">
            <v>0</v>
          </cell>
          <cell r="L185">
            <v>0</v>
          </cell>
          <cell r="M185">
            <v>0</v>
          </cell>
          <cell r="N185">
            <v>160</v>
          </cell>
          <cell r="O185">
            <v>0</v>
          </cell>
          <cell r="P185">
            <v>5</v>
          </cell>
          <cell r="Q185">
            <v>5</v>
          </cell>
          <cell r="R185">
            <v>0</v>
          </cell>
          <cell r="S185">
            <v>0</v>
          </cell>
          <cell r="T185">
            <v>200</v>
          </cell>
          <cell r="U185">
            <v>100</v>
          </cell>
          <cell r="V185">
            <v>10</v>
          </cell>
          <cell r="W185">
            <v>20</v>
          </cell>
          <cell r="X185">
            <v>30</v>
          </cell>
          <cell r="Y185">
            <v>60</v>
          </cell>
          <cell r="Z185">
            <v>20</v>
          </cell>
          <cell r="AA185">
            <v>100</v>
          </cell>
          <cell r="AB185">
            <v>150</v>
          </cell>
          <cell r="AC185">
            <v>100</v>
          </cell>
          <cell r="AD185">
            <v>0</v>
          </cell>
          <cell r="AE185">
            <v>0</v>
          </cell>
          <cell r="AF185">
            <v>-20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930</v>
          </cell>
          <cell r="AM185" t="str">
            <v>急诊科</v>
          </cell>
        </row>
        <row r="186">
          <cell r="G186" t="str">
            <v>急诊科</v>
          </cell>
          <cell r="H186" t="str">
            <v>2021年</v>
          </cell>
        </row>
        <row r="186">
          <cell r="J186" t="str">
            <v>合格</v>
          </cell>
          <cell r="K186">
            <v>0</v>
          </cell>
          <cell r="L186">
            <v>0</v>
          </cell>
          <cell r="M186">
            <v>0</v>
          </cell>
          <cell r="N186">
            <v>160</v>
          </cell>
          <cell r="O186">
            <v>0</v>
          </cell>
          <cell r="P186">
            <v>4</v>
          </cell>
          <cell r="Q186">
            <v>0</v>
          </cell>
          <cell r="R186">
            <v>0</v>
          </cell>
          <cell r="S186">
            <v>0</v>
          </cell>
          <cell r="T186">
            <v>80</v>
          </cell>
          <cell r="U186">
            <v>100</v>
          </cell>
          <cell r="V186">
            <v>10</v>
          </cell>
          <cell r="W186">
            <v>80</v>
          </cell>
          <cell r="X186">
            <v>60</v>
          </cell>
          <cell r="Y186">
            <v>60</v>
          </cell>
          <cell r="Z186">
            <v>0</v>
          </cell>
          <cell r="AA186">
            <v>100</v>
          </cell>
          <cell r="AB186">
            <v>150</v>
          </cell>
          <cell r="AC186">
            <v>100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900</v>
          </cell>
          <cell r="AM186" t="str">
            <v>急诊科</v>
          </cell>
        </row>
        <row r="187">
          <cell r="G187" t="str">
            <v>急诊科</v>
          </cell>
          <cell r="H187" t="str">
            <v>2021年</v>
          </cell>
        </row>
        <row r="187">
          <cell r="J187" t="str">
            <v>合格</v>
          </cell>
          <cell r="K187">
            <v>0</v>
          </cell>
          <cell r="L187">
            <v>0</v>
          </cell>
          <cell r="M187">
            <v>0</v>
          </cell>
          <cell r="N187">
            <v>160</v>
          </cell>
          <cell r="O187">
            <v>0</v>
          </cell>
          <cell r="P187">
            <v>4</v>
          </cell>
          <cell r="Q187">
            <v>1</v>
          </cell>
          <cell r="R187">
            <v>0</v>
          </cell>
          <cell r="S187">
            <v>0</v>
          </cell>
          <cell r="T187">
            <v>100</v>
          </cell>
          <cell r="U187">
            <v>100</v>
          </cell>
          <cell r="V187">
            <v>10</v>
          </cell>
          <cell r="W187">
            <v>40</v>
          </cell>
          <cell r="X187">
            <v>60</v>
          </cell>
          <cell r="Y187">
            <v>30</v>
          </cell>
          <cell r="Z187">
            <v>0</v>
          </cell>
          <cell r="AA187">
            <v>100</v>
          </cell>
          <cell r="AB187">
            <v>150</v>
          </cell>
          <cell r="AC187">
            <v>100</v>
          </cell>
          <cell r="AD187">
            <v>0</v>
          </cell>
          <cell r="AE187">
            <v>20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870</v>
          </cell>
          <cell r="AM187" t="str">
            <v>急诊科</v>
          </cell>
        </row>
        <row r="188">
          <cell r="G188" t="str">
            <v>急诊科</v>
          </cell>
          <cell r="H188" t="str">
            <v>2020年</v>
          </cell>
        </row>
        <row r="188">
          <cell r="J188" t="str">
            <v>合格</v>
          </cell>
          <cell r="K188">
            <v>0</v>
          </cell>
          <cell r="L188">
            <v>0</v>
          </cell>
          <cell r="M188">
            <v>0</v>
          </cell>
          <cell r="N188">
            <v>160</v>
          </cell>
          <cell r="O188">
            <v>0</v>
          </cell>
          <cell r="P188">
            <v>4</v>
          </cell>
          <cell r="Q188">
            <v>1</v>
          </cell>
          <cell r="R188">
            <v>0</v>
          </cell>
          <cell r="S188">
            <v>0</v>
          </cell>
          <cell r="T188">
            <v>100</v>
          </cell>
          <cell r="U188">
            <v>100</v>
          </cell>
          <cell r="V188">
            <v>10</v>
          </cell>
          <cell r="W188">
            <v>40</v>
          </cell>
          <cell r="X188">
            <v>60</v>
          </cell>
          <cell r="Y188">
            <v>60</v>
          </cell>
          <cell r="Z188">
            <v>20</v>
          </cell>
          <cell r="AA188">
            <v>100</v>
          </cell>
          <cell r="AB188">
            <v>150</v>
          </cell>
          <cell r="AC188">
            <v>100</v>
          </cell>
          <cell r="AD188">
            <v>0</v>
          </cell>
          <cell r="AE188">
            <v>0</v>
          </cell>
          <cell r="AF188">
            <v>-60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840</v>
          </cell>
          <cell r="AM188" t="str">
            <v>急诊科</v>
          </cell>
        </row>
        <row r="189">
          <cell r="G189" t="str">
            <v>急诊科</v>
          </cell>
          <cell r="H189" t="str">
            <v>2020年</v>
          </cell>
        </row>
        <row r="189">
          <cell r="J189" t="str">
            <v>合格</v>
          </cell>
          <cell r="K189">
            <v>0</v>
          </cell>
          <cell r="L189">
            <v>0</v>
          </cell>
          <cell r="M189">
            <v>0</v>
          </cell>
          <cell r="N189">
            <v>160</v>
          </cell>
          <cell r="O189">
            <v>0</v>
          </cell>
          <cell r="P189">
            <v>3</v>
          </cell>
          <cell r="Q189">
            <v>2</v>
          </cell>
          <cell r="R189">
            <v>0</v>
          </cell>
          <cell r="S189">
            <v>1</v>
          </cell>
          <cell r="T189">
            <v>125</v>
          </cell>
          <cell r="U189">
            <v>100</v>
          </cell>
          <cell r="V189">
            <v>0</v>
          </cell>
          <cell r="W189">
            <v>20</v>
          </cell>
          <cell r="X189">
            <v>60</v>
          </cell>
          <cell r="Y189">
            <v>60</v>
          </cell>
          <cell r="Z189">
            <v>20</v>
          </cell>
          <cell r="AA189">
            <v>100</v>
          </cell>
          <cell r="AB189">
            <v>150</v>
          </cell>
          <cell r="AC189">
            <v>100</v>
          </cell>
          <cell r="AD189">
            <v>0</v>
          </cell>
          <cell r="AE189">
            <v>0</v>
          </cell>
          <cell r="AF189">
            <v>-60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835</v>
          </cell>
          <cell r="AM189" t="str">
            <v>急诊科</v>
          </cell>
        </row>
        <row r="190">
          <cell r="G190" t="str">
            <v>急诊科</v>
          </cell>
          <cell r="H190" t="str">
            <v>2020年</v>
          </cell>
        </row>
        <row r="190">
          <cell r="J190" t="str">
            <v>合格</v>
          </cell>
          <cell r="K190">
            <v>0</v>
          </cell>
          <cell r="L190">
            <v>0</v>
          </cell>
          <cell r="M190">
            <v>0</v>
          </cell>
          <cell r="N190">
            <v>160</v>
          </cell>
          <cell r="O190">
            <v>0</v>
          </cell>
          <cell r="P190">
            <v>7</v>
          </cell>
          <cell r="Q190">
            <v>5</v>
          </cell>
          <cell r="R190">
            <v>0</v>
          </cell>
          <cell r="S190">
            <v>0</v>
          </cell>
          <cell r="T190">
            <v>240</v>
          </cell>
          <cell r="U190">
            <v>100</v>
          </cell>
          <cell r="V190">
            <v>0</v>
          </cell>
          <cell r="W190">
            <v>40</v>
          </cell>
          <cell r="X190">
            <v>30</v>
          </cell>
          <cell r="Y190">
            <v>30</v>
          </cell>
          <cell r="Z190">
            <v>20</v>
          </cell>
          <cell r="AA190">
            <v>100</v>
          </cell>
          <cell r="AB190">
            <v>150</v>
          </cell>
          <cell r="AC190">
            <v>0</v>
          </cell>
          <cell r="AD190">
            <v>0</v>
          </cell>
          <cell r="AE190">
            <v>0</v>
          </cell>
          <cell r="AF190">
            <v>-60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810</v>
          </cell>
          <cell r="AM190" t="str">
            <v>急诊科</v>
          </cell>
        </row>
        <row r="191">
          <cell r="G191" t="str">
            <v>急诊科</v>
          </cell>
          <cell r="H191" t="str">
            <v>2021年</v>
          </cell>
        </row>
        <row r="191">
          <cell r="J191" t="str">
            <v>合格</v>
          </cell>
          <cell r="K191">
            <v>0</v>
          </cell>
          <cell r="L191">
            <v>0</v>
          </cell>
          <cell r="M191">
            <v>0</v>
          </cell>
          <cell r="N191">
            <v>120</v>
          </cell>
          <cell r="O191">
            <v>0</v>
          </cell>
          <cell r="P191">
            <v>1</v>
          </cell>
          <cell r="Q191">
            <v>0</v>
          </cell>
          <cell r="R191">
            <v>0</v>
          </cell>
          <cell r="S191">
            <v>1</v>
          </cell>
          <cell r="T191">
            <v>45</v>
          </cell>
          <cell r="U191">
            <v>100</v>
          </cell>
          <cell r="V191">
            <v>10</v>
          </cell>
          <cell r="W191">
            <v>60</v>
          </cell>
          <cell r="X191">
            <v>30</v>
          </cell>
          <cell r="Y191">
            <v>90</v>
          </cell>
          <cell r="Z191">
            <v>0</v>
          </cell>
          <cell r="AA191">
            <v>100</v>
          </cell>
          <cell r="AB191">
            <v>150</v>
          </cell>
          <cell r="AC191">
            <v>100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805</v>
          </cell>
          <cell r="AM191" t="str">
            <v>急诊科</v>
          </cell>
        </row>
        <row r="192">
          <cell r="G192" t="str">
            <v>急诊科</v>
          </cell>
          <cell r="H192" t="str">
            <v>2021年</v>
          </cell>
        </row>
        <row r="192">
          <cell r="J192" t="str">
            <v>合格</v>
          </cell>
          <cell r="K192">
            <v>0</v>
          </cell>
          <cell r="L192">
            <v>0</v>
          </cell>
          <cell r="M192">
            <v>0</v>
          </cell>
          <cell r="N192">
            <v>140</v>
          </cell>
          <cell r="O192">
            <v>0</v>
          </cell>
          <cell r="P192">
            <v>1</v>
          </cell>
          <cell r="Q192">
            <v>0</v>
          </cell>
          <cell r="R192">
            <v>0</v>
          </cell>
          <cell r="S192">
            <v>0</v>
          </cell>
          <cell r="T192">
            <v>20</v>
          </cell>
          <cell r="U192">
            <v>100</v>
          </cell>
          <cell r="V192">
            <v>10</v>
          </cell>
          <cell r="W192">
            <v>80</v>
          </cell>
          <cell r="X192">
            <v>30</v>
          </cell>
          <cell r="Y192">
            <v>30</v>
          </cell>
          <cell r="Z192">
            <v>0</v>
          </cell>
          <cell r="AA192">
            <v>100</v>
          </cell>
          <cell r="AB192">
            <v>150</v>
          </cell>
          <cell r="AC192">
            <v>100</v>
          </cell>
          <cell r="AD192">
            <v>0</v>
          </cell>
          <cell r="AE192">
            <v>0</v>
          </cell>
          <cell r="AF192">
            <v>-60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700</v>
          </cell>
          <cell r="AM192" t="str">
            <v>急诊科</v>
          </cell>
        </row>
        <row r="193">
          <cell r="G193" t="str">
            <v>急诊科</v>
          </cell>
          <cell r="H193" t="str">
            <v>2020年</v>
          </cell>
        </row>
        <row r="193">
          <cell r="J193" t="str">
            <v>合格</v>
          </cell>
          <cell r="K193">
            <v>0</v>
          </cell>
          <cell r="L193">
            <v>0</v>
          </cell>
          <cell r="M193">
            <v>0</v>
          </cell>
          <cell r="N193">
            <v>160</v>
          </cell>
          <cell r="O193">
            <v>0</v>
          </cell>
          <cell r="P193">
            <v>5</v>
          </cell>
          <cell r="Q193">
            <v>6</v>
          </cell>
          <cell r="R193">
            <v>1</v>
          </cell>
          <cell r="S193">
            <v>0</v>
          </cell>
          <cell r="T193">
            <v>245</v>
          </cell>
          <cell r="U193">
            <v>100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100</v>
          </cell>
          <cell r="AB193">
            <v>150</v>
          </cell>
          <cell r="AC193">
            <v>0</v>
          </cell>
          <cell r="AD193">
            <v>0</v>
          </cell>
          <cell r="AE193">
            <v>0</v>
          </cell>
          <cell r="AF193">
            <v>-60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695</v>
          </cell>
          <cell r="AM193" t="str">
            <v>急诊科</v>
          </cell>
        </row>
        <row r="194">
          <cell r="G194" t="str">
            <v>急诊科</v>
          </cell>
          <cell r="H194" t="str">
            <v>2020年</v>
          </cell>
        </row>
        <row r="194">
          <cell r="J194" t="str">
            <v>合格</v>
          </cell>
          <cell r="K194">
            <v>0</v>
          </cell>
          <cell r="L194">
            <v>0</v>
          </cell>
          <cell r="M194">
            <v>0</v>
          </cell>
          <cell r="N194">
            <v>120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100</v>
          </cell>
          <cell r="V194">
            <v>10</v>
          </cell>
          <cell r="W194">
            <v>0</v>
          </cell>
          <cell r="X194">
            <v>0</v>
          </cell>
          <cell r="Y194">
            <v>90</v>
          </cell>
          <cell r="Z194">
            <v>0</v>
          </cell>
          <cell r="AA194">
            <v>100</v>
          </cell>
          <cell r="AB194">
            <v>150</v>
          </cell>
          <cell r="AC194">
            <v>100</v>
          </cell>
          <cell r="AD194">
            <v>0</v>
          </cell>
          <cell r="AE194">
            <v>20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690</v>
          </cell>
          <cell r="AM194" t="str">
            <v>急诊科</v>
          </cell>
        </row>
        <row r="195">
          <cell r="G195" t="str">
            <v>急诊科</v>
          </cell>
          <cell r="H195" t="str">
            <v>2020年</v>
          </cell>
        </row>
        <row r="195">
          <cell r="J195" t="str">
            <v>合格</v>
          </cell>
          <cell r="K195">
            <v>0</v>
          </cell>
          <cell r="L195">
            <v>0</v>
          </cell>
          <cell r="M195">
            <v>0</v>
          </cell>
          <cell r="N195">
            <v>160</v>
          </cell>
          <cell r="O195">
            <v>0</v>
          </cell>
          <cell r="P195">
            <v>4</v>
          </cell>
          <cell r="Q195">
            <v>3</v>
          </cell>
          <cell r="R195">
            <v>1</v>
          </cell>
          <cell r="S195">
            <v>0</v>
          </cell>
          <cell r="T195">
            <v>165</v>
          </cell>
          <cell r="U195">
            <v>100</v>
          </cell>
          <cell r="V195">
            <v>0</v>
          </cell>
          <cell r="W195">
            <v>20</v>
          </cell>
          <cell r="X195">
            <v>30</v>
          </cell>
          <cell r="Y195">
            <v>30</v>
          </cell>
          <cell r="Z195">
            <v>20</v>
          </cell>
          <cell r="AA195">
            <v>100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-60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565</v>
          </cell>
          <cell r="AM195" t="str">
            <v>急诊科</v>
          </cell>
        </row>
        <row r="196">
          <cell r="G196" t="str">
            <v>急诊科</v>
          </cell>
          <cell r="H196" t="str">
            <v>2021年</v>
          </cell>
        </row>
        <row r="196">
          <cell r="J196" t="str">
            <v>合格</v>
          </cell>
          <cell r="K196">
            <v>0</v>
          </cell>
          <cell r="L196">
            <v>0</v>
          </cell>
          <cell r="M196">
            <v>0</v>
          </cell>
          <cell r="N196">
            <v>160</v>
          </cell>
          <cell r="O196">
            <v>3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150</v>
          </cell>
          <cell r="U196">
            <v>100</v>
          </cell>
          <cell r="V196">
            <v>10</v>
          </cell>
          <cell r="W196">
            <v>40</v>
          </cell>
          <cell r="X196">
            <v>0</v>
          </cell>
          <cell r="Y196">
            <v>0</v>
          </cell>
          <cell r="Z196">
            <v>0</v>
          </cell>
          <cell r="AA196">
            <v>100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-60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500</v>
          </cell>
          <cell r="AM196" t="str">
            <v>急诊科</v>
          </cell>
        </row>
        <row r="197">
          <cell r="G197" t="str">
            <v>急诊科</v>
          </cell>
          <cell r="H197" t="str">
            <v>2020年</v>
          </cell>
        </row>
        <row r="197">
          <cell r="J197" t="str">
            <v>合格</v>
          </cell>
          <cell r="K197">
            <v>0</v>
          </cell>
          <cell r="L197">
            <v>0</v>
          </cell>
          <cell r="M197">
            <v>0</v>
          </cell>
          <cell r="N197">
            <v>160</v>
          </cell>
          <cell r="O197">
            <v>0</v>
          </cell>
          <cell r="P197">
            <v>6</v>
          </cell>
          <cell r="Q197">
            <v>2</v>
          </cell>
          <cell r="R197">
            <v>1</v>
          </cell>
          <cell r="S197">
            <v>0</v>
          </cell>
          <cell r="T197">
            <v>185</v>
          </cell>
          <cell r="U197">
            <v>100</v>
          </cell>
          <cell r="V197">
            <v>10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100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-60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495</v>
          </cell>
          <cell r="AM197" t="str">
            <v>急诊科</v>
          </cell>
        </row>
        <row r="198">
          <cell r="G198" t="str">
            <v>急诊科</v>
          </cell>
          <cell r="H198" t="str">
            <v>2022年</v>
          </cell>
        </row>
        <row r="198">
          <cell r="J198" t="str">
            <v>合格</v>
          </cell>
          <cell r="K198">
            <v>0</v>
          </cell>
          <cell r="L198">
            <v>0</v>
          </cell>
          <cell r="M198">
            <v>0</v>
          </cell>
          <cell r="N198">
            <v>160</v>
          </cell>
          <cell r="O198" t="str">
            <v>0.0</v>
          </cell>
          <cell r="P198">
            <v>4</v>
          </cell>
          <cell r="Q198">
            <v>1</v>
          </cell>
          <cell r="R198">
            <v>0</v>
          </cell>
          <cell r="S198">
            <v>0</v>
          </cell>
          <cell r="T198">
            <v>100</v>
          </cell>
          <cell r="U198">
            <v>100</v>
          </cell>
          <cell r="V198">
            <v>10</v>
          </cell>
          <cell r="W198">
            <v>40</v>
          </cell>
          <cell r="X198">
            <v>60</v>
          </cell>
          <cell r="Y198">
            <v>60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-60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470</v>
          </cell>
          <cell r="AM198" t="str">
            <v>急诊科</v>
          </cell>
        </row>
        <row r="199">
          <cell r="G199" t="str">
            <v>急诊科</v>
          </cell>
          <cell r="H199" t="str">
            <v>2022年</v>
          </cell>
        </row>
        <row r="199">
          <cell r="J199" t="str">
            <v>合格</v>
          </cell>
          <cell r="K199">
            <v>0</v>
          </cell>
          <cell r="L199">
            <v>0</v>
          </cell>
          <cell r="M199">
            <v>0</v>
          </cell>
          <cell r="N199">
            <v>160</v>
          </cell>
          <cell r="O199">
            <v>0</v>
          </cell>
          <cell r="P199">
            <v>5</v>
          </cell>
          <cell r="Q199">
            <v>1</v>
          </cell>
          <cell r="R199">
            <v>0</v>
          </cell>
          <cell r="S199">
            <v>0</v>
          </cell>
          <cell r="T199">
            <v>120</v>
          </cell>
          <cell r="U199">
            <v>100</v>
          </cell>
          <cell r="V199">
            <v>0</v>
          </cell>
          <cell r="W199">
            <v>40</v>
          </cell>
          <cell r="X199">
            <v>60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-20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460</v>
          </cell>
          <cell r="AM199" t="str">
            <v>急诊科</v>
          </cell>
        </row>
        <row r="200">
          <cell r="G200" t="str">
            <v>急诊科</v>
          </cell>
          <cell r="H200" t="str">
            <v>2022年</v>
          </cell>
        </row>
        <row r="200">
          <cell r="J200" t="str">
            <v>合格</v>
          </cell>
          <cell r="K200">
            <v>0</v>
          </cell>
          <cell r="L200">
            <v>0</v>
          </cell>
          <cell r="M200">
            <v>0</v>
          </cell>
          <cell r="N200">
            <v>160</v>
          </cell>
          <cell r="O200">
            <v>0</v>
          </cell>
          <cell r="P200">
            <v>4</v>
          </cell>
          <cell r="Q200">
            <v>1</v>
          </cell>
          <cell r="R200">
            <v>0</v>
          </cell>
          <cell r="S200">
            <v>0</v>
          </cell>
          <cell r="T200">
            <v>100</v>
          </cell>
          <cell r="U200">
            <v>100</v>
          </cell>
          <cell r="V200">
            <v>10</v>
          </cell>
          <cell r="W200">
            <v>60</v>
          </cell>
          <cell r="X200">
            <v>30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20</v>
          </cell>
          <cell r="AF200">
            <v>-20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460</v>
          </cell>
          <cell r="AM200" t="str">
            <v>急诊科</v>
          </cell>
        </row>
        <row r="201">
          <cell r="G201" t="str">
            <v>急诊科</v>
          </cell>
          <cell r="H201" t="str">
            <v>2022年</v>
          </cell>
        </row>
        <row r="201">
          <cell r="J201" t="str">
            <v>合格</v>
          </cell>
          <cell r="K201">
            <v>0</v>
          </cell>
          <cell r="L201">
            <v>0</v>
          </cell>
          <cell r="M201">
            <v>0</v>
          </cell>
          <cell r="N201">
            <v>160</v>
          </cell>
          <cell r="O201">
            <v>0</v>
          </cell>
          <cell r="P201">
            <v>5</v>
          </cell>
          <cell r="Q201">
            <v>1</v>
          </cell>
          <cell r="R201">
            <v>0</v>
          </cell>
          <cell r="S201">
            <v>0</v>
          </cell>
          <cell r="T201">
            <v>120</v>
          </cell>
          <cell r="U201">
            <v>100</v>
          </cell>
          <cell r="V201">
            <v>10</v>
          </cell>
          <cell r="W201">
            <v>60</v>
          </cell>
          <cell r="X201">
            <v>60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-60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450</v>
          </cell>
          <cell r="AM201" t="str">
            <v>急诊科</v>
          </cell>
        </row>
        <row r="202">
          <cell r="G202" t="str">
            <v>急诊科</v>
          </cell>
          <cell r="H202" t="str">
            <v>2022年</v>
          </cell>
        </row>
        <row r="202">
          <cell r="J202" t="str">
            <v>合格</v>
          </cell>
          <cell r="K202">
            <v>0</v>
          </cell>
          <cell r="L202">
            <v>0</v>
          </cell>
          <cell r="M202">
            <v>0</v>
          </cell>
          <cell r="N202">
            <v>160</v>
          </cell>
          <cell r="O202">
            <v>0</v>
          </cell>
          <cell r="P202">
            <v>4</v>
          </cell>
          <cell r="Q202">
            <v>2</v>
          </cell>
          <cell r="R202">
            <v>0</v>
          </cell>
          <cell r="S202">
            <v>0</v>
          </cell>
          <cell r="T202">
            <v>120</v>
          </cell>
          <cell r="U202">
            <v>100</v>
          </cell>
          <cell r="V202">
            <v>0</v>
          </cell>
          <cell r="W202">
            <v>40</v>
          </cell>
          <cell r="X202">
            <v>0</v>
          </cell>
          <cell r="Y202">
            <v>30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450</v>
          </cell>
          <cell r="AM202" t="str">
            <v>急诊科</v>
          </cell>
        </row>
        <row r="203">
          <cell r="G203" t="str">
            <v>急诊科</v>
          </cell>
          <cell r="H203" t="str">
            <v>2022年</v>
          </cell>
        </row>
        <row r="203">
          <cell r="J203" t="str">
            <v>合格</v>
          </cell>
          <cell r="K203">
            <v>0</v>
          </cell>
          <cell r="L203">
            <v>0</v>
          </cell>
          <cell r="M203">
            <v>0</v>
          </cell>
          <cell r="N203">
            <v>160</v>
          </cell>
          <cell r="O203">
            <v>0</v>
          </cell>
          <cell r="P203">
            <v>4</v>
          </cell>
          <cell r="Q203">
            <v>0</v>
          </cell>
          <cell r="R203">
            <v>0</v>
          </cell>
          <cell r="S203">
            <v>0</v>
          </cell>
          <cell r="T203">
            <v>80</v>
          </cell>
          <cell r="U203">
            <v>100</v>
          </cell>
          <cell r="V203">
            <v>0</v>
          </cell>
          <cell r="W203">
            <v>40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-60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320</v>
          </cell>
          <cell r="AM203" t="str">
            <v>急诊科</v>
          </cell>
        </row>
        <row r="204">
          <cell r="G204" t="str">
            <v>急诊科</v>
          </cell>
          <cell r="H204" t="str">
            <v>2022年</v>
          </cell>
        </row>
        <row r="204">
          <cell r="J204" t="str">
            <v>合格</v>
          </cell>
          <cell r="K204">
            <v>0</v>
          </cell>
          <cell r="L204">
            <v>0</v>
          </cell>
          <cell r="M204">
            <v>0</v>
          </cell>
          <cell r="N204">
            <v>80</v>
          </cell>
          <cell r="O204">
            <v>0</v>
          </cell>
          <cell r="P204">
            <v>1</v>
          </cell>
          <cell r="Q204">
            <v>2</v>
          </cell>
          <cell r="R204">
            <v>0</v>
          </cell>
          <cell r="S204">
            <v>0</v>
          </cell>
          <cell r="T204">
            <v>60</v>
          </cell>
          <cell r="U204">
            <v>100</v>
          </cell>
          <cell r="V204">
            <v>10</v>
          </cell>
          <cell r="W204">
            <v>20</v>
          </cell>
          <cell r="X204">
            <v>30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-60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240</v>
          </cell>
          <cell r="AM204" t="str">
            <v>急诊科</v>
          </cell>
        </row>
        <row r="205">
          <cell r="G205" t="str">
            <v>检验医学科</v>
          </cell>
          <cell r="H205" t="str">
            <v>2022年</v>
          </cell>
        </row>
        <row r="205">
          <cell r="J205" t="str">
            <v>合格</v>
          </cell>
          <cell r="K205">
            <v>0</v>
          </cell>
          <cell r="L205">
            <v>0</v>
          </cell>
          <cell r="M205">
            <v>0</v>
          </cell>
          <cell r="N205">
            <v>160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100</v>
          </cell>
          <cell r="V205">
            <v>0</v>
          </cell>
          <cell r="W205">
            <v>80</v>
          </cell>
          <cell r="X205">
            <v>60</v>
          </cell>
          <cell r="Y205">
            <v>120</v>
          </cell>
          <cell r="Z205">
            <v>0</v>
          </cell>
          <cell r="AA205">
            <v>100</v>
          </cell>
          <cell r="AB205">
            <v>150</v>
          </cell>
          <cell r="AC205">
            <v>0</v>
          </cell>
          <cell r="AD205">
            <v>20</v>
          </cell>
          <cell r="AE205">
            <v>80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870</v>
          </cell>
          <cell r="AM205" t="str">
            <v>检验医学科</v>
          </cell>
        </row>
        <row r="206">
          <cell r="G206" t="str">
            <v>检验医学科</v>
          </cell>
          <cell r="H206" t="str">
            <v>2021年</v>
          </cell>
        </row>
        <row r="206">
          <cell r="J206" t="str">
            <v>合格</v>
          </cell>
          <cell r="K206">
            <v>0</v>
          </cell>
          <cell r="L206">
            <v>0</v>
          </cell>
          <cell r="M206">
            <v>0</v>
          </cell>
          <cell r="N206">
            <v>160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100</v>
          </cell>
          <cell r="V206">
            <v>0</v>
          </cell>
          <cell r="W206">
            <v>80</v>
          </cell>
          <cell r="X206">
            <v>60</v>
          </cell>
          <cell r="Y206">
            <v>120</v>
          </cell>
          <cell r="Z206">
            <v>0</v>
          </cell>
          <cell r="AA206">
            <v>100</v>
          </cell>
          <cell r="AB206">
            <v>150</v>
          </cell>
          <cell r="AC206">
            <v>0</v>
          </cell>
          <cell r="AD206">
            <v>20</v>
          </cell>
          <cell r="AE206">
            <v>80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870</v>
          </cell>
          <cell r="AM206" t="str">
            <v>检验医学科</v>
          </cell>
        </row>
        <row r="207">
          <cell r="G207" t="str">
            <v>检验医学科</v>
          </cell>
          <cell r="H207" t="str">
            <v>2021年</v>
          </cell>
        </row>
        <row r="207">
          <cell r="J207" t="str">
            <v>合格</v>
          </cell>
          <cell r="K207">
            <v>0</v>
          </cell>
          <cell r="L207">
            <v>0</v>
          </cell>
          <cell r="M207">
            <v>0</v>
          </cell>
          <cell r="N207">
            <v>160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100</v>
          </cell>
          <cell r="V207">
            <v>0</v>
          </cell>
          <cell r="W207">
            <v>80</v>
          </cell>
          <cell r="X207">
            <v>60</v>
          </cell>
          <cell r="Y207">
            <v>120</v>
          </cell>
          <cell r="Z207">
            <v>0</v>
          </cell>
          <cell r="AA207">
            <v>100</v>
          </cell>
          <cell r="AB207">
            <v>150</v>
          </cell>
          <cell r="AC207">
            <v>0</v>
          </cell>
          <cell r="AD207">
            <v>20</v>
          </cell>
          <cell r="AE207">
            <v>80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870</v>
          </cell>
          <cell r="AM207" t="str">
            <v>检验医学科</v>
          </cell>
        </row>
        <row r="208">
          <cell r="G208" t="str">
            <v>检验医学科</v>
          </cell>
          <cell r="H208" t="str">
            <v>2021年</v>
          </cell>
        </row>
        <row r="208">
          <cell r="J208" t="str">
            <v>合格</v>
          </cell>
          <cell r="K208">
            <v>0</v>
          </cell>
          <cell r="L208">
            <v>0</v>
          </cell>
          <cell r="M208">
            <v>0</v>
          </cell>
          <cell r="N208">
            <v>160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100</v>
          </cell>
          <cell r="V208">
            <v>0</v>
          </cell>
          <cell r="W208">
            <v>80</v>
          </cell>
          <cell r="X208">
            <v>60</v>
          </cell>
          <cell r="Y208">
            <v>120</v>
          </cell>
          <cell r="Z208">
            <v>0</v>
          </cell>
          <cell r="AA208">
            <v>100</v>
          </cell>
          <cell r="AB208">
            <v>150</v>
          </cell>
          <cell r="AC208">
            <v>0</v>
          </cell>
          <cell r="AD208">
            <v>0</v>
          </cell>
          <cell r="AE208">
            <v>80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850</v>
          </cell>
          <cell r="AM208" t="str">
            <v>检验医学科</v>
          </cell>
        </row>
        <row r="209">
          <cell r="G209" t="str">
            <v>检验医学科</v>
          </cell>
          <cell r="H209" t="str">
            <v>2021年</v>
          </cell>
        </row>
        <row r="209">
          <cell r="J209" t="str">
            <v>合格</v>
          </cell>
          <cell r="K209">
            <v>0</v>
          </cell>
          <cell r="L209">
            <v>0</v>
          </cell>
          <cell r="M209">
            <v>0</v>
          </cell>
          <cell r="N209">
            <v>160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100</v>
          </cell>
          <cell r="V209">
            <v>0</v>
          </cell>
          <cell r="W209">
            <v>80</v>
          </cell>
          <cell r="X209">
            <v>60</v>
          </cell>
          <cell r="Y209">
            <v>120</v>
          </cell>
          <cell r="Z209">
            <v>0</v>
          </cell>
          <cell r="AA209">
            <v>100</v>
          </cell>
          <cell r="AB209">
            <v>150</v>
          </cell>
          <cell r="AC209">
            <v>0</v>
          </cell>
          <cell r="AD209">
            <v>0</v>
          </cell>
          <cell r="AE209">
            <v>80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850</v>
          </cell>
          <cell r="AM209" t="str">
            <v>检验医学科</v>
          </cell>
        </row>
        <row r="210">
          <cell r="G210" t="str">
            <v>检验医学科</v>
          </cell>
          <cell r="H210" t="str">
            <v>2021年</v>
          </cell>
        </row>
        <row r="210">
          <cell r="J210" t="str">
            <v>合格</v>
          </cell>
          <cell r="K210">
            <v>0</v>
          </cell>
          <cell r="L210">
            <v>0</v>
          </cell>
          <cell r="M210">
            <v>0</v>
          </cell>
          <cell r="N210">
            <v>160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100</v>
          </cell>
          <cell r="V210">
            <v>0</v>
          </cell>
          <cell r="W210">
            <v>80</v>
          </cell>
          <cell r="X210">
            <v>60</v>
          </cell>
          <cell r="Y210">
            <v>120</v>
          </cell>
          <cell r="Z210">
            <v>0</v>
          </cell>
          <cell r="AA210">
            <v>100</v>
          </cell>
          <cell r="AB210">
            <v>150</v>
          </cell>
          <cell r="AC210">
            <v>0</v>
          </cell>
          <cell r="AD210">
            <v>0</v>
          </cell>
          <cell r="AE210">
            <v>80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850</v>
          </cell>
          <cell r="AM210" t="str">
            <v>检验医学科</v>
          </cell>
        </row>
        <row r="211">
          <cell r="G211" t="str">
            <v>检验医学科</v>
          </cell>
          <cell r="H211" t="str">
            <v>2021年</v>
          </cell>
        </row>
        <row r="211">
          <cell r="J211" t="str">
            <v>合格</v>
          </cell>
          <cell r="K211">
            <v>0</v>
          </cell>
          <cell r="L211">
            <v>0</v>
          </cell>
          <cell r="M211">
            <v>0</v>
          </cell>
          <cell r="N211">
            <v>160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100</v>
          </cell>
          <cell r="V211">
            <v>0</v>
          </cell>
          <cell r="W211">
            <v>80</v>
          </cell>
          <cell r="X211">
            <v>60</v>
          </cell>
          <cell r="Y211">
            <v>120</v>
          </cell>
          <cell r="Z211">
            <v>0</v>
          </cell>
          <cell r="AA211">
            <v>100</v>
          </cell>
          <cell r="AB211">
            <v>150</v>
          </cell>
          <cell r="AC211">
            <v>0</v>
          </cell>
          <cell r="AD211">
            <v>0</v>
          </cell>
          <cell r="AE211">
            <v>80</v>
          </cell>
          <cell r="AF211">
            <v>-20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830</v>
          </cell>
          <cell r="AM211" t="str">
            <v>检验医学科</v>
          </cell>
        </row>
        <row r="212">
          <cell r="G212" t="str">
            <v>检验医学科</v>
          </cell>
          <cell r="H212" t="str">
            <v>2021年</v>
          </cell>
        </row>
        <row r="212">
          <cell r="J212" t="str">
            <v>合格</v>
          </cell>
          <cell r="K212">
            <v>0</v>
          </cell>
          <cell r="L212">
            <v>0</v>
          </cell>
          <cell r="M212">
            <v>0</v>
          </cell>
          <cell r="N212">
            <v>160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100</v>
          </cell>
          <cell r="V212">
            <v>0</v>
          </cell>
          <cell r="W212">
            <v>80</v>
          </cell>
          <cell r="X212">
            <v>60</v>
          </cell>
          <cell r="Y212">
            <v>120</v>
          </cell>
          <cell r="Z212">
            <v>0</v>
          </cell>
          <cell r="AA212">
            <v>100</v>
          </cell>
          <cell r="AB212">
            <v>150</v>
          </cell>
          <cell r="AC212">
            <v>0</v>
          </cell>
          <cell r="AD212">
            <v>0</v>
          </cell>
          <cell r="AE212">
            <v>80</v>
          </cell>
          <cell r="AF212">
            <v>-40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810</v>
          </cell>
          <cell r="AM212" t="str">
            <v>检验医学科</v>
          </cell>
        </row>
        <row r="213">
          <cell r="G213" t="str">
            <v>检验医学科</v>
          </cell>
          <cell r="H213" t="str">
            <v>2021年</v>
          </cell>
        </row>
        <row r="213">
          <cell r="J213" t="str">
            <v>合格</v>
          </cell>
          <cell r="K213">
            <v>0</v>
          </cell>
          <cell r="L213">
            <v>0</v>
          </cell>
          <cell r="M213">
            <v>0</v>
          </cell>
          <cell r="N213">
            <v>160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100</v>
          </cell>
          <cell r="V213">
            <v>0</v>
          </cell>
          <cell r="W213">
            <v>60</v>
          </cell>
          <cell r="X213">
            <v>30</v>
          </cell>
          <cell r="Y213">
            <v>120</v>
          </cell>
          <cell r="Z213">
            <v>0</v>
          </cell>
          <cell r="AA213">
            <v>100</v>
          </cell>
          <cell r="AB213">
            <v>150</v>
          </cell>
          <cell r="AC213">
            <v>0</v>
          </cell>
          <cell r="AD213">
            <v>20</v>
          </cell>
          <cell r="AE213">
            <v>80</v>
          </cell>
          <cell r="AF213">
            <v>-20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800</v>
          </cell>
          <cell r="AM213" t="str">
            <v>检验医学科</v>
          </cell>
        </row>
        <row r="214">
          <cell r="G214" t="str">
            <v>检验医学科</v>
          </cell>
          <cell r="H214" t="str">
            <v>2021年</v>
          </cell>
        </row>
        <row r="214">
          <cell r="J214" t="str">
            <v>合格</v>
          </cell>
          <cell r="K214">
            <v>0</v>
          </cell>
          <cell r="L214">
            <v>0</v>
          </cell>
          <cell r="M214">
            <v>0</v>
          </cell>
          <cell r="N214">
            <v>160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100</v>
          </cell>
          <cell r="V214">
            <v>0</v>
          </cell>
          <cell r="W214">
            <v>80</v>
          </cell>
          <cell r="X214">
            <v>60</v>
          </cell>
          <cell r="Y214">
            <v>120</v>
          </cell>
          <cell r="Z214">
            <v>0</v>
          </cell>
          <cell r="AA214">
            <v>100</v>
          </cell>
          <cell r="AB214">
            <v>150</v>
          </cell>
          <cell r="AC214">
            <v>0</v>
          </cell>
          <cell r="AD214">
            <v>0</v>
          </cell>
          <cell r="AE214">
            <v>80</v>
          </cell>
          <cell r="AF214">
            <v>-60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790</v>
          </cell>
          <cell r="AM214" t="str">
            <v>检验医学科</v>
          </cell>
        </row>
        <row r="215">
          <cell r="G215" t="str">
            <v>检验医学科</v>
          </cell>
          <cell r="H215" t="str">
            <v>2020年</v>
          </cell>
        </row>
        <row r="215">
          <cell r="J215" t="str">
            <v>合格</v>
          </cell>
          <cell r="K215">
            <v>0</v>
          </cell>
          <cell r="L215">
            <v>0</v>
          </cell>
          <cell r="M215">
            <v>0</v>
          </cell>
          <cell r="N215">
            <v>160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100</v>
          </cell>
          <cell r="V215">
            <v>0</v>
          </cell>
          <cell r="W215">
            <v>40</v>
          </cell>
          <cell r="X215">
            <v>0</v>
          </cell>
          <cell r="Y215">
            <v>120</v>
          </cell>
          <cell r="Z215">
            <v>0</v>
          </cell>
          <cell r="AA215">
            <v>100</v>
          </cell>
          <cell r="AB215">
            <v>150</v>
          </cell>
          <cell r="AC215">
            <v>0</v>
          </cell>
          <cell r="AD215">
            <v>0</v>
          </cell>
          <cell r="AE215">
            <v>0</v>
          </cell>
          <cell r="AF215">
            <v>-20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650</v>
          </cell>
          <cell r="AM215" t="str">
            <v>检验医学科</v>
          </cell>
        </row>
        <row r="216">
          <cell r="G216" t="str">
            <v>检验医学科</v>
          </cell>
          <cell r="H216" t="str">
            <v>2022年</v>
          </cell>
        </row>
        <row r="216">
          <cell r="J216" t="str">
            <v>合格</v>
          </cell>
          <cell r="K216">
            <v>0</v>
          </cell>
          <cell r="L216">
            <v>0</v>
          </cell>
          <cell r="M216">
            <v>0</v>
          </cell>
          <cell r="N216">
            <v>160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100</v>
          </cell>
          <cell r="V216">
            <v>0</v>
          </cell>
          <cell r="W216">
            <v>80</v>
          </cell>
          <cell r="X216">
            <v>60</v>
          </cell>
          <cell r="Y216">
            <v>120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80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600</v>
          </cell>
          <cell r="AM216" t="str">
            <v>检验医学科</v>
          </cell>
        </row>
        <row r="217">
          <cell r="G217" t="str">
            <v>检验医学科</v>
          </cell>
          <cell r="H217" t="str">
            <v>2020年</v>
          </cell>
        </row>
        <row r="217">
          <cell r="J217" t="str">
            <v>合格</v>
          </cell>
          <cell r="K217">
            <v>0</v>
          </cell>
          <cell r="L217">
            <v>0</v>
          </cell>
          <cell r="M217">
            <v>0</v>
          </cell>
          <cell r="N217">
            <v>160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100</v>
          </cell>
          <cell r="V217">
            <v>0</v>
          </cell>
          <cell r="W217">
            <v>40</v>
          </cell>
          <cell r="X217">
            <v>30</v>
          </cell>
          <cell r="Y217">
            <v>60</v>
          </cell>
          <cell r="Z217">
            <v>0</v>
          </cell>
          <cell r="AA217">
            <v>100</v>
          </cell>
          <cell r="AB217">
            <v>150</v>
          </cell>
          <cell r="AC217">
            <v>0</v>
          </cell>
          <cell r="AD217">
            <v>0</v>
          </cell>
          <cell r="AE217">
            <v>0</v>
          </cell>
          <cell r="AF217">
            <v>-60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580</v>
          </cell>
          <cell r="AM217" t="str">
            <v>检验医学科</v>
          </cell>
        </row>
        <row r="218">
          <cell r="G218" t="str">
            <v>检验医学科</v>
          </cell>
          <cell r="H218" t="str">
            <v>2020年</v>
          </cell>
        </row>
        <row r="218">
          <cell r="J218" t="str">
            <v>合格</v>
          </cell>
          <cell r="K218">
            <v>0</v>
          </cell>
          <cell r="L218">
            <v>0</v>
          </cell>
          <cell r="M218">
            <v>0</v>
          </cell>
          <cell r="N218">
            <v>160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100</v>
          </cell>
          <cell r="V218">
            <v>0</v>
          </cell>
          <cell r="W218">
            <v>40</v>
          </cell>
          <cell r="X218">
            <v>30</v>
          </cell>
          <cell r="Y218">
            <v>60</v>
          </cell>
          <cell r="Z218">
            <v>0</v>
          </cell>
          <cell r="AA218">
            <v>100</v>
          </cell>
          <cell r="AB218">
            <v>150</v>
          </cell>
          <cell r="AC218">
            <v>0</v>
          </cell>
          <cell r="AD218">
            <v>0</v>
          </cell>
          <cell r="AE218">
            <v>0</v>
          </cell>
          <cell r="AF218">
            <v>-60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580</v>
          </cell>
          <cell r="AM218" t="str">
            <v>检验医学科</v>
          </cell>
        </row>
        <row r="219">
          <cell r="G219" t="str">
            <v>检验医学科</v>
          </cell>
          <cell r="H219" t="str">
            <v>2020年</v>
          </cell>
        </row>
        <row r="219">
          <cell r="J219" t="str">
            <v>合格</v>
          </cell>
          <cell r="K219">
            <v>0</v>
          </cell>
          <cell r="L219">
            <v>0</v>
          </cell>
          <cell r="M219">
            <v>0</v>
          </cell>
          <cell r="N219">
            <v>160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100</v>
          </cell>
          <cell r="V219">
            <v>0</v>
          </cell>
          <cell r="W219">
            <v>40</v>
          </cell>
          <cell r="X219">
            <v>30</v>
          </cell>
          <cell r="Y219">
            <v>60</v>
          </cell>
          <cell r="Z219">
            <v>0</v>
          </cell>
          <cell r="AA219">
            <v>100</v>
          </cell>
          <cell r="AB219">
            <v>150</v>
          </cell>
          <cell r="AC219">
            <v>0</v>
          </cell>
          <cell r="AD219">
            <v>0</v>
          </cell>
          <cell r="AE219">
            <v>0</v>
          </cell>
          <cell r="AF219">
            <v>-60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580</v>
          </cell>
          <cell r="AM219" t="str">
            <v>检验医学科</v>
          </cell>
        </row>
        <row r="220">
          <cell r="G220" t="str">
            <v>检验医学科</v>
          </cell>
          <cell r="H220" t="str">
            <v>2022年</v>
          </cell>
        </row>
        <row r="220">
          <cell r="J220" t="str">
            <v>合格</v>
          </cell>
          <cell r="K220">
            <v>0</v>
          </cell>
          <cell r="L220">
            <v>0</v>
          </cell>
          <cell r="M220">
            <v>0</v>
          </cell>
          <cell r="N220">
            <v>160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100</v>
          </cell>
          <cell r="V220">
            <v>0</v>
          </cell>
          <cell r="W220">
            <v>80</v>
          </cell>
          <cell r="X220">
            <v>60</v>
          </cell>
          <cell r="Y220">
            <v>120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</v>
          </cell>
          <cell r="AF220">
            <v>-20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560</v>
          </cell>
          <cell r="AM220" t="str">
            <v>检验医学科</v>
          </cell>
        </row>
        <row r="221">
          <cell r="G221" t="str">
            <v>检验医学科</v>
          </cell>
          <cell r="H221" t="str">
            <v>2022年</v>
          </cell>
        </row>
        <row r="221">
          <cell r="J221" t="str">
            <v>合格</v>
          </cell>
          <cell r="K221">
            <v>0</v>
          </cell>
          <cell r="L221">
            <v>0</v>
          </cell>
          <cell r="M221">
            <v>0</v>
          </cell>
          <cell r="N221">
            <v>160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100</v>
          </cell>
          <cell r="V221">
            <v>0</v>
          </cell>
          <cell r="W221">
            <v>80</v>
          </cell>
          <cell r="X221">
            <v>60</v>
          </cell>
          <cell r="Y221">
            <v>120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40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560</v>
          </cell>
          <cell r="AM221" t="str">
            <v>检验医学科</v>
          </cell>
        </row>
        <row r="222">
          <cell r="G222" t="str">
            <v>检验医学科</v>
          </cell>
          <cell r="H222" t="str">
            <v>2022年</v>
          </cell>
        </row>
        <row r="222">
          <cell r="J222" t="str">
            <v>合格</v>
          </cell>
          <cell r="K222">
            <v>0</v>
          </cell>
          <cell r="L222">
            <v>0</v>
          </cell>
          <cell r="M222">
            <v>0</v>
          </cell>
          <cell r="N222">
            <v>160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100</v>
          </cell>
          <cell r="V222">
            <v>0</v>
          </cell>
          <cell r="W222">
            <v>80</v>
          </cell>
          <cell r="X222">
            <v>60</v>
          </cell>
          <cell r="Y222">
            <v>120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80</v>
          </cell>
          <cell r="AF222">
            <v>-60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540</v>
          </cell>
          <cell r="AM222" t="str">
            <v>检验医学科</v>
          </cell>
        </row>
        <row r="223">
          <cell r="G223" t="str">
            <v>检验医学科</v>
          </cell>
          <cell r="H223" t="str">
            <v>2022年</v>
          </cell>
        </row>
        <row r="223">
          <cell r="J223" t="str">
            <v>合格</v>
          </cell>
          <cell r="K223">
            <v>0</v>
          </cell>
          <cell r="L223">
            <v>0</v>
          </cell>
          <cell r="M223">
            <v>0</v>
          </cell>
          <cell r="N223">
            <v>160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100</v>
          </cell>
          <cell r="V223">
            <v>0</v>
          </cell>
          <cell r="W223">
            <v>80</v>
          </cell>
          <cell r="X223">
            <v>60</v>
          </cell>
          <cell r="Y223">
            <v>120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80</v>
          </cell>
          <cell r="AF223">
            <v>-60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540</v>
          </cell>
          <cell r="AM223" t="str">
            <v>检验医学科</v>
          </cell>
        </row>
        <row r="224">
          <cell r="G224" t="str">
            <v>检验医学科</v>
          </cell>
          <cell r="H224" t="str">
            <v>2022年</v>
          </cell>
        </row>
        <row r="224">
          <cell r="J224" t="str">
            <v>合格</v>
          </cell>
          <cell r="K224">
            <v>0</v>
          </cell>
          <cell r="L224">
            <v>0</v>
          </cell>
          <cell r="M224">
            <v>0</v>
          </cell>
          <cell r="N224">
            <v>160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100</v>
          </cell>
          <cell r="V224">
            <v>0</v>
          </cell>
          <cell r="W224">
            <v>80</v>
          </cell>
          <cell r="X224">
            <v>60</v>
          </cell>
          <cell r="Y224">
            <v>120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20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540</v>
          </cell>
          <cell r="AM224" t="str">
            <v>检验医学科</v>
          </cell>
        </row>
        <row r="225">
          <cell r="G225" t="str">
            <v>检验医学科</v>
          </cell>
          <cell r="H225" t="str">
            <v>2020年</v>
          </cell>
        </row>
        <row r="225">
          <cell r="J225" t="str">
            <v>合格</v>
          </cell>
          <cell r="K225">
            <v>0</v>
          </cell>
          <cell r="L225">
            <v>0</v>
          </cell>
          <cell r="M225">
            <v>0</v>
          </cell>
          <cell r="N225">
            <v>160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100</v>
          </cell>
          <cell r="V225">
            <v>0</v>
          </cell>
          <cell r="W225">
            <v>20</v>
          </cell>
          <cell r="X225">
            <v>0</v>
          </cell>
          <cell r="Y225">
            <v>30</v>
          </cell>
          <cell r="Z225">
            <v>0</v>
          </cell>
          <cell r="AA225">
            <v>100</v>
          </cell>
          <cell r="AB225">
            <v>150</v>
          </cell>
          <cell r="AC225">
            <v>0</v>
          </cell>
          <cell r="AD225">
            <v>0</v>
          </cell>
          <cell r="AE225">
            <v>0</v>
          </cell>
          <cell r="AF225">
            <v>-60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500</v>
          </cell>
          <cell r="AM225" t="str">
            <v>检验医学科</v>
          </cell>
        </row>
        <row r="226">
          <cell r="G226" t="str">
            <v>检验医学科</v>
          </cell>
          <cell r="H226" t="str">
            <v>2022年</v>
          </cell>
        </row>
        <row r="226">
          <cell r="J226" t="str">
            <v>合格</v>
          </cell>
          <cell r="K226">
            <v>0</v>
          </cell>
          <cell r="L226">
            <v>0</v>
          </cell>
          <cell r="M226">
            <v>0</v>
          </cell>
          <cell r="N226">
            <v>160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  <cell r="W226">
            <v>80</v>
          </cell>
          <cell r="X226">
            <v>60</v>
          </cell>
          <cell r="Y226">
            <v>120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-60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460</v>
          </cell>
          <cell r="AM226" t="str">
            <v>检验医学科</v>
          </cell>
        </row>
        <row r="227">
          <cell r="G227" t="str">
            <v>检验医学科</v>
          </cell>
          <cell r="H227" t="str">
            <v>2022年</v>
          </cell>
        </row>
        <row r="227">
          <cell r="J227" t="str">
            <v>合格</v>
          </cell>
          <cell r="K227">
            <v>0</v>
          </cell>
          <cell r="L227">
            <v>0</v>
          </cell>
          <cell r="M227">
            <v>0</v>
          </cell>
          <cell r="N227">
            <v>160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100</v>
          </cell>
          <cell r="V227">
            <v>0</v>
          </cell>
          <cell r="W227">
            <v>80</v>
          </cell>
          <cell r="X227">
            <v>60</v>
          </cell>
          <cell r="Y227">
            <v>90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20</v>
          </cell>
          <cell r="AF227">
            <v>-60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450</v>
          </cell>
          <cell r="AM227" t="str">
            <v>检验医学科</v>
          </cell>
        </row>
        <row r="228">
          <cell r="G228" t="str">
            <v>精神科</v>
          </cell>
          <cell r="H228" t="str">
            <v>2021年</v>
          </cell>
        </row>
        <row r="228">
          <cell r="J228" t="str">
            <v>合格</v>
          </cell>
          <cell r="K228">
            <v>0</v>
          </cell>
          <cell r="L228">
            <v>0</v>
          </cell>
          <cell r="M228">
            <v>0</v>
          </cell>
          <cell r="N228">
            <v>160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1</v>
          </cell>
          <cell r="T228">
            <v>25</v>
          </cell>
          <cell r="U228">
            <v>100</v>
          </cell>
          <cell r="V228">
            <v>10</v>
          </cell>
          <cell r="W228">
            <v>80</v>
          </cell>
          <cell r="X228">
            <v>60</v>
          </cell>
          <cell r="Y228">
            <v>120</v>
          </cell>
          <cell r="Z228">
            <v>80</v>
          </cell>
          <cell r="AA228">
            <v>100</v>
          </cell>
          <cell r="AB228">
            <v>150</v>
          </cell>
          <cell r="AC228">
            <v>100</v>
          </cell>
          <cell r="AD228">
            <v>20</v>
          </cell>
          <cell r="AE228">
            <v>60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1065</v>
          </cell>
          <cell r="AM228" t="str">
            <v>精神科</v>
          </cell>
        </row>
        <row r="229">
          <cell r="G229" t="str">
            <v>精神科</v>
          </cell>
          <cell r="H229" t="str">
            <v>2020年</v>
          </cell>
        </row>
        <row r="229">
          <cell r="J229" t="str">
            <v>合格</v>
          </cell>
          <cell r="K229">
            <v>0</v>
          </cell>
          <cell r="L229">
            <v>0</v>
          </cell>
          <cell r="M229">
            <v>0</v>
          </cell>
          <cell r="N229">
            <v>160</v>
          </cell>
          <cell r="O229">
            <v>0</v>
          </cell>
          <cell r="P229">
            <v>1</v>
          </cell>
          <cell r="Q229">
            <v>1</v>
          </cell>
          <cell r="R229">
            <v>0</v>
          </cell>
          <cell r="S229">
            <v>0</v>
          </cell>
          <cell r="T229">
            <v>40</v>
          </cell>
          <cell r="U229">
            <v>100</v>
          </cell>
          <cell r="V229">
            <v>10</v>
          </cell>
          <cell r="W229">
            <v>60</v>
          </cell>
          <cell r="X229">
            <v>60</v>
          </cell>
          <cell r="Y229">
            <v>120</v>
          </cell>
          <cell r="Z229">
            <v>80</v>
          </cell>
          <cell r="AA229">
            <v>100</v>
          </cell>
          <cell r="AB229">
            <v>150</v>
          </cell>
          <cell r="AC229">
            <v>100</v>
          </cell>
          <cell r="AD229">
            <v>0</v>
          </cell>
          <cell r="AE229">
            <v>0</v>
          </cell>
          <cell r="AF229">
            <v>-60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920</v>
          </cell>
          <cell r="AM229" t="str">
            <v>精神科</v>
          </cell>
        </row>
        <row r="230">
          <cell r="G230" t="str">
            <v>精神科</v>
          </cell>
          <cell r="H230" t="str">
            <v>2021年</v>
          </cell>
          <cell r="I230" t="str">
            <v> </v>
          </cell>
          <cell r="J230" t="str">
            <v>合格</v>
          </cell>
          <cell r="K230">
            <v>0</v>
          </cell>
          <cell r="L230">
            <v>0</v>
          </cell>
          <cell r="M230">
            <v>0</v>
          </cell>
          <cell r="N230">
            <v>160</v>
          </cell>
          <cell r="O230">
            <v>0</v>
          </cell>
          <cell r="P230">
            <v>2</v>
          </cell>
          <cell r="Q230">
            <v>1</v>
          </cell>
          <cell r="R230">
            <v>0</v>
          </cell>
          <cell r="S230">
            <v>0</v>
          </cell>
          <cell r="T230">
            <v>60</v>
          </cell>
          <cell r="U230">
            <v>100</v>
          </cell>
          <cell r="V230">
            <v>10</v>
          </cell>
          <cell r="W230">
            <v>60</v>
          </cell>
          <cell r="X230">
            <v>60</v>
          </cell>
          <cell r="Y230">
            <v>120</v>
          </cell>
          <cell r="Z230">
            <v>60</v>
          </cell>
          <cell r="AA230">
            <v>100</v>
          </cell>
          <cell r="AB230">
            <v>150</v>
          </cell>
          <cell r="AC230">
            <v>100</v>
          </cell>
          <cell r="AD230">
            <v>0</v>
          </cell>
          <cell r="AE230">
            <v>0</v>
          </cell>
          <cell r="AF230">
            <v>-60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920</v>
          </cell>
          <cell r="AM230" t="str">
            <v>精神科</v>
          </cell>
        </row>
        <row r="231">
          <cell r="G231" t="str">
            <v>精神科</v>
          </cell>
          <cell r="H231" t="str">
            <v>2021年</v>
          </cell>
        </row>
        <row r="231">
          <cell r="J231" t="str">
            <v>合格</v>
          </cell>
          <cell r="K231">
            <v>0</v>
          </cell>
          <cell r="L231">
            <v>0</v>
          </cell>
          <cell r="M231">
            <v>0</v>
          </cell>
          <cell r="N231">
            <v>160</v>
          </cell>
          <cell r="O231">
            <v>0</v>
          </cell>
          <cell r="P231">
            <v>3</v>
          </cell>
          <cell r="Q231">
            <v>0</v>
          </cell>
          <cell r="R231">
            <v>0</v>
          </cell>
          <cell r="S231">
            <v>0</v>
          </cell>
          <cell r="T231">
            <v>60</v>
          </cell>
          <cell r="U231">
            <v>100</v>
          </cell>
          <cell r="V231">
            <v>10</v>
          </cell>
          <cell r="W231">
            <v>80</v>
          </cell>
          <cell r="X231">
            <v>60</v>
          </cell>
          <cell r="Y231">
            <v>90</v>
          </cell>
          <cell r="Z231">
            <v>20</v>
          </cell>
          <cell r="AA231">
            <v>100</v>
          </cell>
          <cell r="AB231">
            <v>150</v>
          </cell>
          <cell r="AC231">
            <v>100</v>
          </cell>
          <cell r="AD231">
            <v>0</v>
          </cell>
          <cell r="AE231">
            <v>20</v>
          </cell>
          <cell r="AF231">
            <v>-40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910</v>
          </cell>
          <cell r="AM231" t="str">
            <v>精神科</v>
          </cell>
        </row>
        <row r="232">
          <cell r="G232" t="str">
            <v>精神科</v>
          </cell>
          <cell r="H232" t="str">
            <v>2020年</v>
          </cell>
        </row>
        <row r="232">
          <cell r="J232" t="str">
            <v>合格</v>
          </cell>
          <cell r="K232">
            <v>0</v>
          </cell>
          <cell r="L232">
            <v>0</v>
          </cell>
          <cell r="M232">
            <v>0</v>
          </cell>
          <cell r="N232">
            <v>160</v>
          </cell>
          <cell r="O232">
            <v>0</v>
          </cell>
          <cell r="P232">
            <v>1</v>
          </cell>
          <cell r="Q232">
            <v>1</v>
          </cell>
          <cell r="R232">
            <v>0</v>
          </cell>
          <cell r="S232">
            <v>0</v>
          </cell>
          <cell r="T232">
            <v>40</v>
          </cell>
          <cell r="U232">
            <v>100</v>
          </cell>
          <cell r="V232">
            <v>10</v>
          </cell>
          <cell r="W232">
            <v>80</v>
          </cell>
          <cell r="X232">
            <v>60</v>
          </cell>
          <cell r="Y232">
            <v>90</v>
          </cell>
          <cell r="Z232">
            <v>20</v>
          </cell>
          <cell r="AA232">
            <v>100</v>
          </cell>
          <cell r="AB232">
            <v>150</v>
          </cell>
          <cell r="AC232">
            <v>100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910</v>
          </cell>
          <cell r="AM232" t="str">
            <v>精神科</v>
          </cell>
        </row>
        <row r="233">
          <cell r="G233" t="str">
            <v>精神科</v>
          </cell>
          <cell r="H233" t="str">
            <v>2021年</v>
          </cell>
        </row>
        <row r="233">
          <cell r="J233" t="str">
            <v>合格</v>
          </cell>
          <cell r="K233">
            <v>0</v>
          </cell>
          <cell r="L233">
            <v>0</v>
          </cell>
          <cell r="M233">
            <v>0</v>
          </cell>
          <cell r="N233">
            <v>160</v>
          </cell>
          <cell r="O233">
            <v>0</v>
          </cell>
          <cell r="P233">
            <v>2</v>
          </cell>
          <cell r="Q233">
            <v>0</v>
          </cell>
          <cell r="R233">
            <v>0</v>
          </cell>
          <cell r="S233">
            <v>0</v>
          </cell>
          <cell r="T233">
            <v>40</v>
          </cell>
          <cell r="U233">
            <v>100</v>
          </cell>
          <cell r="V233">
            <v>10</v>
          </cell>
          <cell r="W233">
            <v>80</v>
          </cell>
          <cell r="X233">
            <v>60</v>
          </cell>
          <cell r="Y233">
            <v>120</v>
          </cell>
          <cell r="Z233">
            <v>20</v>
          </cell>
          <cell r="AA233">
            <v>100</v>
          </cell>
          <cell r="AB233">
            <v>150</v>
          </cell>
          <cell r="AC233">
            <v>100</v>
          </cell>
          <cell r="AD233">
            <v>0</v>
          </cell>
          <cell r="AE233">
            <v>0</v>
          </cell>
          <cell r="AF233">
            <v>-60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880</v>
          </cell>
          <cell r="AM233" t="str">
            <v>精神科</v>
          </cell>
        </row>
        <row r="234">
          <cell r="G234" t="str">
            <v>精神科</v>
          </cell>
          <cell r="H234" t="str">
            <v>2020年</v>
          </cell>
        </row>
        <row r="234">
          <cell r="J234" t="str">
            <v>合格</v>
          </cell>
          <cell r="K234">
            <v>0</v>
          </cell>
          <cell r="L234">
            <v>0</v>
          </cell>
          <cell r="M234">
            <v>0</v>
          </cell>
          <cell r="N234">
            <v>160</v>
          </cell>
          <cell r="O234">
            <v>0</v>
          </cell>
          <cell r="P234">
            <v>3</v>
          </cell>
          <cell r="Q234">
            <v>0</v>
          </cell>
          <cell r="R234">
            <v>0</v>
          </cell>
          <cell r="S234">
            <v>0</v>
          </cell>
          <cell r="T234">
            <v>60</v>
          </cell>
          <cell r="U234">
            <v>100</v>
          </cell>
          <cell r="V234">
            <v>10</v>
          </cell>
          <cell r="W234">
            <v>40</v>
          </cell>
          <cell r="X234">
            <v>30</v>
          </cell>
          <cell r="Y234">
            <v>120</v>
          </cell>
          <cell r="Z234">
            <v>0</v>
          </cell>
          <cell r="AA234">
            <v>100</v>
          </cell>
          <cell r="AB234">
            <v>150</v>
          </cell>
          <cell r="AC234">
            <v>100</v>
          </cell>
          <cell r="AD234">
            <v>0</v>
          </cell>
          <cell r="AE234">
            <v>20</v>
          </cell>
          <cell r="AF234">
            <v>-60</v>
          </cell>
          <cell r="AG234">
            <v>0</v>
          </cell>
          <cell r="AH234">
            <v>0</v>
          </cell>
          <cell r="AI234">
            <v>0</v>
          </cell>
          <cell r="AJ234">
            <v>50</v>
          </cell>
          <cell r="AK234">
            <v>0</v>
          </cell>
          <cell r="AL234">
            <v>880</v>
          </cell>
          <cell r="AM234" t="str">
            <v>精神科</v>
          </cell>
        </row>
        <row r="235">
          <cell r="G235" t="str">
            <v>精神科</v>
          </cell>
          <cell r="H235" t="str">
            <v>2022年</v>
          </cell>
        </row>
        <row r="235">
          <cell r="J235" t="str">
            <v>合格</v>
          </cell>
          <cell r="K235">
            <v>0</v>
          </cell>
          <cell r="L235">
            <v>0</v>
          </cell>
          <cell r="M235">
            <v>0</v>
          </cell>
          <cell r="N235">
            <v>160</v>
          </cell>
          <cell r="O235">
            <v>0</v>
          </cell>
          <cell r="P235">
            <v>2</v>
          </cell>
          <cell r="Q235">
            <v>1</v>
          </cell>
          <cell r="R235">
            <v>0</v>
          </cell>
          <cell r="S235">
            <v>0</v>
          </cell>
          <cell r="T235">
            <v>60</v>
          </cell>
          <cell r="U235">
            <v>100</v>
          </cell>
          <cell r="V235">
            <v>10</v>
          </cell>
          <cell r="W235">
            <v>60</v>
          </cell>
          <cell r="X235">
            <v>60</v>
          </cell>
          <cell r="Y235">
            <v>60</v>
          </cell>
          <cell r="Z235">
            <v>20</v>
          </cell>
          <cell r="AA235">
            <v>100</v>
          </cell>
          <cell r="AB235">
            <v>150</v>
          </cell>
          <cell r="AC235">
            <v>100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880</v>
          </cell>
          <cell r="AM235" t="str">
            <v>精神科</v>
          </cell>
        </row>
        <row r="236">
          <cell r="G236" t="str">
            <v>精神科</v>
          </cell>
          <cell r="H236" t="str">
            <v>2020年</v>
          </cell>
        </row>
        <row r="236">
          <cell r="J236" t="str">
            <v>合格</v>
          </cell>
          <cell r="K236">
            <v>0</v>
          </cell>
          <cell r="L236">
            <v>0</v>
          </cell>
          <cell r="M236">
            <v>0</v>
          </cell>
          <cell r="N236">
            <v>160</v>
          </cell>
          <cell r="O236">
            <v>0</v>
          </cell>
          <cell r="P236">
            <v>2</v>
          </cell>
          <cell r="Q236">
            <v>0</v>
          </cell>
          <cell r="R236">
            <v>1</v>
          </cell>
          <cell r="S236">
            <v>0</v>
          </cell>
          <cell r="T236">
            <v>65</v>
          </cell>
          <cell r="U236">
            <v>100</v>
          </cell>
          <cell r="V236">
            <v>0</v>
          </cell>
          <cell r="W236">
            <v>40</v>
          </cell>
          <cell r="X236">
            <v>60</v>
          </cell>
          <cell r="Y236">
            <v>90</v>
          </cell>
          <cell r="Z236">
            <v>0</v>
          </cell>
          <cell r="AA236">
            <v>100</v>
          </cell>
          <cell r="AB236">
            <v>150</v>
          </cell>
          <cell r="AC236">
            <v>100</v>
          </cell>
          <cell r="AD236">
            <v>0</v>
          </cell>
          <cell r="AE236">
            <v>0</v>
          </cell>
          <cell r="AF236">
            <v>-60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805</v>
          </cell>
          <cell r="AM236" t="str">
            <v>精神科</v>
          </cell>
        </row>
        <row r="237">
          <cell r="G237" t="str">
            <v>精神科</v>
          </cell>
          <cell r="H237" t="str">
            <v>2021年</v>
          </cell>
        </row>
        <row r="237">
          <cell r="J237" t="str">
            <v>合格</v>
          </cell>
          <cell r="K237">
            <v>0</v>
          </cell>
          <cell r="L237">
            <v>0</v>
          </cell>
          <cell r="M237">
            <v>0</v>
          </cell>
          <cell r="N237">
            <v>160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100</v>
          </cell>
          <cell r="V237">
            <v>10</v>
          </cell>
          <cell r="W237">
            <v>80</v>
          </cell>
          <cell r="X237">
            <v>60</v>
          </cell>
          <cell r="Y237">
            <v>90</v>
          </cell>
          <cell r="Z237">
            <v>0</v>
          </cell>
          <cell r="AA237">
            <v>100</v>
          </cell>
          <cell r="AB237">
            <v>150</v>
          </cell>
          <cell r="AC237">
            <v>100</v>
          </cell>
          <cell r="AD237">
            <v>0</v>
          </cell>
          <cell r="AE237">
            <v>0</v>
          </cell>
          <cell r="AF237">
            <v>-60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790</v>
          </cell>
          <cell r="AM237" t="str">
            <v>精神科</v>
          </cell>
        </row>
        <row r="238">
          <cell r="G238" t="str">
            <v>精神科</v>
          </cell>
          <cell r="H238" t="str">
            <v>2021年</v>
          </cell>
        </row>
        <row r="238">
          <cell r="J238" t="str">
            <v>合格</v>
          </cell>
          <cell r="K238">
            <v>0</v>
          </cell>
          <cell r="L238">
            <v>0</v>
          </cell>
          <cell r="M238">
            <v>0</v>
          </cell>
          <cell r="N238">
            <v>160</v>
          </cell>
          <cell r="O238">
            <v>0</v>
          </cell>
          <cell r="P238">
            <v>2</v>
          </cell>
          <cell r="Q238">
            <v>0</v>
          </cell>
          <cell r="R238">
            <v>0</v>
          </cell>
          <cell r="S238">
            <v>0</v>
          </cell>
          <cell r="T238">
            <v>40</v>
          </cell>
          <cell r="U238">
            <v>100</v>
          </cell>
          <cell r="V238">
            <v>10</v>
          </cell>
          <cell r="W238">
            <v>80</v>
          </cell>
          <cell r="X238">
            <v>60</v>
          </cell>
          <cell r="Y238">
            <v>120</v>
          </cell>
          <cell r="Z238">
            <v>20</v>
          </cell>
          <cell r="AA238">
            <v>100</v>
          </cell>
          <cell r="AB238">
            <v>150</v>
          </cell>
          <cell r="AC238">
            <v>0</v>
          </cell>
          <cell r="AD238">
            <v>0</v>
          </cell>
          <cell r="AE238">
            <v>0</v>
          </cell>
          <cell r="AF238">
            <v>-60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780</v>
          </cell>
          <cell r="AM238" t="str">
            <v>精神科</v>
          </cell>
        </row>
        <row r="239">
          <cell r="G239" t="str">
            <v>精神科</v>
          </cell>
          <cell r="H239" t="str">
            <v>2022年</v>
          </cell>
        </row>
        <row r="239">
          <cell r="J239" t="str">
            <v>合格</v>
          </cell>
          <cell r="K239">
            <v>0</v>
          </cell>
          <cell r="L239">
            <v>0</v>
          </cell>
          <cell r="M239">
            <v>0</v>
          </cell>
          <cell r="N239">
            <v>160</v>
          </cell>
          <cell r="O239">
            <v>0</v>
          </cell>
          <cell r="P239">
            <v>2</v>
          </cell>
          <cell r="Q239">
            <v>1</v>
          </cell>
          <cell r="R239">
            <v>0</v>
          </cell>
          <cell r="S239">
            <v>0</v>
          </cell>
          <cell r="T239">
            <v>60</v>
          </cell>
          <cell r="U239">
            <v>100</v>
          </cell>
          <cell r="V239">
            <v>10</v>
          </cell>
          <cell r="W239">
            <v>80</v>
          </cell>
          <cell r="X239">
            <v>60</v>
          </cell>
          <cell r="Y239">
            <v>120</v>
          </cell>
          <cell r="Z239">
            <v>80</v>
          </cell>
          <cell r="AA239">
            <v>0</v>
          </cell>
          <cell r="AB239">
            <v>0</v>
          </cell>
          <cell r="AC239">
            <v>0</v>
          </cell>
          <cell r="AD239">
            <v>40</v>
          </cell>
          <cell r="AE239">
            <v>60</v>
          </cell>
          <cell r="AF239">
            <v>-20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750</v>
          </cell>
          <cell r="AM239" t="str">
            <v>精神科</v>
          </cell>
        </row>
        <row r="240">
          <cell r="G240" t="str">
            <v>精神科</v>
          </cell>
          <cell r="H240" t="str">
            <v>2022年</v>
          </cell>
        </row>
        <row r="240">
          <cell r="J240" t="str">
            <v>合格</v>
          </cell>
          <cell r="K240">
            <v>0</v>
          </cell>
          <cell r="L240">
            <v>0</v>
          </cell>
          <cell r="M240">
            <v>0</v>
          </cell>
          <cell r="N240">
            <v>160</v>
          </cell>
          <cell r="O240">
            <v>0</v>
          </cell>
          <cell r="P240">
            <v>2</v>
          </cell>
          <cell r="Q240">
            <v>1</v>
          </cell>
          <cell r="R240">
            <v>0</v>
          </cell>
          <cell r="S240">
            <v>0</v>
          </cell>
          <cell r="T240">
            <v>60</v>
          </cell>
          <cell r="U240">
            <v>100</v>
          </cell>
          <cell r="V240">
            <v>10</v>
          </cell>
          <cell r="W240">
            <v>80</v>
          </cell>
          <cell r="X240">
            <v>60</v>
          </cell>
          <cell r="Y240">
            <v>120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590</v>
          </cell>
          <cell r="AM240" t="str">
            <v>精神科</v>
          </cell>
        </row>
        <row r="241">
          <cell r="G241" t="str">
            <v>精神科</v>
          </cell>
          <cell r="H241" t="str">
            <v>2022年</v>
          </cell>
        </row>
        <row r="241">
          <cell r="J241" t="str">
            <v>合格</v>
          </cell>
          <cell r="K241">
            <v>0</v>
          </cell>
          <cell r="L241">
            <v>0</v>
          </cell>
          <cell r="M241">
            <v>0</v>
          </cell>
          <cell r="N241">
            <v>160</v>
          </cell>
          <cell r="O241">
            <v>0</v>
          </cell>
          <cell r="P241">
            <v>3</v>
          </cell>
          <cell r="Q241">
            <v>2</v>
          </cell>
          <cell r="R241">
            <v>0</v>
          </cell>
          <cell r="S241">
            <v>0</v>
          </cell>
          <cell r="T241">
            <v>100</v>
          </cell>
          <cell r="U241">
            <v>100</v>
          </cell>
          <cell r="V241">
            <v>10</v>
          </cell>
          <cell r="W241">
            <v>60</v>
          </cell>
          <cell r="X241">
            <v>60</v>
          </cell>
          <cell r="Y241">
            <v>60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40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590</v>
          </cell>
          <cell r="AM241" t="str">
            <v>精神科</v>
          </cell>
        </row>
        <row r="242">
          <cell r="G242" t="str">
            <v>精神科</v>
          </cell>
          <cell r="H242" t="str">
            <v>2020年</v>
          </cell>
        </row>
        <row r="242">
          <cell r="J242" t="str">
            <v>合格</v>
          </cell>
          <cell r="K242">
            <v>0</v>
          </cell>
          <cell r="L242">
            <v>0</v>
          </cell>
          <cell r="M242">
            <v>0</v>
          </cell>
          <cell r="N242">
            <v>160</v>
          </cell>
          <cell r="O242">
            <v>0</v>
          </cell>
          <cell r="P242">
            <v>1</v>
          </cell>
          <cell r="Q242">
            <v>1</v>
          </cell>
          <cell r="R242">
            <v>0</v>
          </cell>
          <cell r="S242">
            <v>0</v>
          </cell>
          <cell r="T242">
            <v>40</v>
          </cell>
          <cell r="U242">
            <v>100</v>
          </cell>
          <cell r="V242">
            <v>10</v>
          </cell>
          <cell r="W242">
            <v>60</v>
          </cell>
          <cell r="X242">
            <v>30</v>
          </cell>
          <cell r="Y242">
            <v>90</v>
          </cell>
          <cell r="Z242">
            <v>0</v>
          </cell>
          <cell r="AA242">
            <v>100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-60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530</v>
          </cell>
          <cell r="AM242" t="str">
            <v>精神科</v>
          </cell>
        </row>
        <row r="243">
          <cell r="G243" t="str">
            <v>精神科</v>
          </cell>
          <cell r="H243" t="str">
            <v>2020年</v>
          </cell>
        </row>
        <row r="243">
          <cell r="J243" t="str">
            <v>合格</v>
          </cell>
          <cell r="K243">
            <v>0</v>
          </cell>
          <cell r="L243">
            <v>0</v>
          </cell>
          <cell r="M243">
            <v>0</v>
          </cell>
          <cell r="N243">
            <v>160</v>
          </cell>
          <cell r="O243">
            <v>0</v>
          </cell>
          <cell r="P243">
            <v>2</v>
          </cell>
          <cell r="Q243">
            <v>0</v>
          </cell>
          <cell r="R243">
            <v>0</v>
          </cell>
          <cell r="S243">
            <v>0</v>
          </cell>
          <cell r="T243">
            <v>40</v>
          </cell>
          <cell r="U243">
            <v>100</v>
          </cell>
          <cell r="V243">
            <v>0</v>
          </cell>
          <cell r="W243">
            <v>20</v>
          </cell>
          <cell r="X243">
            <v>30</v>
          </cell>
          <cell r="Y243">
            <v>90</v>
          </cell>
          <cell r="Z243">
            <v>20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-60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400</v>
          </cell>
          <cell r="AM243" t="str">
            <v>精神科</v>
          </cell>
        </row>
        <row r="244">
          <cell r="G244" t="str">
            <v>精神科</v>
          </cell>
          <cell r="H244" t="str">
            <v>2022年</v>
          </cell>
        </row>
        <row r="244">
          <cell r="J244" t="str">
            <v>合格</v>
          </cell>
          <cell r="K244">
            <v>0</v>
          </cell>
          <cell r="L244">
            <v>0</v>
          </cell>
          <cell r="M244">
            <v>0</v>
          </cell>
          <cell r="N244">
            <v>160</v>
          </cell>
          <cell r="O244">
            <v>0</v>
          </cell>
          <cell r="P244">
            <v>2</v>
          </cell>
          <cell r="Q244">
            <v>2</v>
          </cell>
          <cell r="R244">
            <v>1</v>
          </cell>
          <cell r="S244">
            <v>0</v>
          </cell>
          <cell r="T244">
            <v>105</v>
          </cell>
          <cell r="U244">
            <v>100</v>
          </cell>
          <cell r="V244">
            <v>0</v>
          </cell>
          <cell r="W244">
            <v>20</v>
          </cell>
          <cell r="X244">
            <v>0</v>
          </cell>
          <cell r="Y244">
            <v>30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-60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355</v>
          </cell>
          <cell r="AM244" t="str">
            <v>精神科</v>
          </cell>
        </row>
        <row r="245">
          <cell r="G245" t="str">
            <v>康复医学科</v>
          </cell>
          <cell r="H245" t="str">
            <v>2021年</v>
          </cell>
        </row>
        <row r="245">
          <cell r="J245" t="str">
            <v>合格</v>
          </cell>
          <cell r="K245">
            <v>0</v>
          </cell>
          <cell r="L245">
            <v>0</v>
          </cell>
          <cell r="M245">
            <v>0</v>
          </cell>
          <cell r="N245">
            <v>160</v>
          </cell>
          <cell r="O245">
            <v>0</v>
          </cell>
          <cell r="P245">
            <v>2</v>
          </cell>
          <cell r="Q245">
            <v>1</v>
          </cell>
          <cell r="R245">
            <v>0</v>
          </cell>
          <cell r="S245">
            <v>0</v>
          </cell>
          <cell r="T245">
            <v>60</v>
          </cell>
          <cell r="U245">
            <v>100</v>
          </cell>
          <cell r="V245">
            <v>10</v>
          </cell>
          <cell r="W245">
            <v>80</v>
          </cell>
          <cell r="X245">
            <v>60</v>
          </cell>
          <cell r="Y245">
            <v>120</v>
          </cell>
          <cell r="Z245">
            <v>0</v>
          </cell>
          <cell r="AA245">
            <v>100</v>
          </cell>
          <cell r="AB245">
            <v>150</v>
          </cell>
          <cell r="AC245">
            <v>100</v>
          </cell>
          <cell r="AD245">
            <v>0</v>
          </cell>
          <cell r="AE245">
            <v>20</v>
          </cell>
          <cell r="AF245">
            <v>-20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940</v>
          </cell>
          <cell r="AM245" t="str">
            <v>康复医学科</v>
          </cell>
        </row>
        <row r="246">
          <cell r="G246" t="str">
            <v>康复医学科</v>
          </cell>
          <cell r="H246" t="str">
            <v>2021年</v>
          </cell>
        </row>
        <row r="246">
          <cell r="J246" t="str">
            <v>合格</v>
          </cell>
          <cell r="K246">
            <v>0</v>
          </cell>
          <cell r="L246">
            <v>0</v>
          </cell>
          <cell r="M246">
            <v>0</v>
          </cell>
          <cell r="N246">
            <v>160</v>
          </cell>
          <cell r="O246">
            <v>0</v>
          </cell>
          <cell r="P246">
            <v>3</v>
          </cell>
          <cell r="Q246">
            <v>0</v>
          </cell>
          <cell r="R246">
            <v>0</v>
          </cell>
          <cell r="S246">
            <v>0</v>
          </cell>
          <cell r="T246">
            <v>60</v>
          </cell>
          <cell r="U246">
            <v>100</v>
          </cell>
          <cell r="V246">
            <v>10</v>
          </cell>
          <cell r="W246">
            <v>80</v>
          </cell>
          <cell r="X246">
            <v>60</v>
          </cell>
          <cell r="Y246">
            <v>120</v>
          </cell>
          <cell r="Z246">
            <v>0</v>
          </cell>
          <cell r="AA246">
            <v>100</v>
          </cell>
          <cell r="AB246">
            <v>150</v>
          </cell>
          <cell r="AC246">
            <v>100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940</v>
          </cell>
          <cell r="AM246" t="str">
            <v>康复医学科</v>
          </cell>
        </row>
        <row r="247">
          <cell r="G247" t="str">
            <v>康复医学科</v>
          </cell>
          <cell r="H247" t="str">
            <v>2021年</v>
          </cell>
        </row>
        <row r="247">
          <cell r="J247" t="str">
            <v>合格</v>
          </cell>
          <cell r="K247">
            <v>0</v>
          </cell>
          <cell r="L247">
            <v>0</v>
          </cell>
          <cell r="M247">
            <v>0</v>
          </cell>
          <cell r="N247">
            <v>120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100</v>
          </cell>
          <cell r="V247">
            <v>10</v>
          </cell>
          <cell r="W247">
            <v>80</v>
          </cell>
          <cell r="X247">
            <v>120</v>
          </cell>
          <cell r="Y247">
            <v>120</v>
          </cell>
          <cell r="Z247">
            <v>0</v>
          </cell>
          <cell r="AA247">
            <v>100</v>
          </cell>
          <cell r="AB247">
            <v>150</v>
          </cell>
          <cell r="AC247">
            <v>100</v>
          </cell>
          <cell r="AD247">
            <v>0</v>
          </cell>
          <cell r="AE247">
            <v>20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920</v>
          </cell>
          <cell r="AM247" t="str">
            <v>康复医学科</v>
          </cell>
        </row>
        <row r="248">
          <cell r="G248" t="str">
            <v>康复医学科</v>
          </cell>
          <cell r="H248" t="str">
            <v>2021年</v>
          </cell>
        </row>
        <row r="248">
          <cell r="J248" t="str">
            <v>合格</v>
          </cell>
          <cell r="K248">
            <v>0</v>
          </cell>
          <cell r="L248">
            <v>0</v>
          </cell>
          <cell r="M248">
            <v>0</v>
          </cell>
          <cell r="N248">
            <v>160</v>
          </cell>
          <cell r="O248">
            <v>0</v>
          </cell>
          <cell r="P248">
            <v>1</v>
          </cell>
          <cell r="Q248">
            <v>0</v>
          </cell>
          <cell r="R248">
            <v>1</v>
          </cell>
          <cell r="S248">
            <v>1</v>
          </cell>
          <cell r="T248">
            <v>70</v>
          </cell>
          <cell r="U248">
            <v>100</v>
          </cell>
          <cell r="V248">
            <v>10</v>
          </cell>
          <cell r="W248">
            <v>80</v>
          </cell>
          <cell r="X248">
            <v>60</v>
          </cell>
          <cell r="Y248">
            <v>120</v>
          </cell>
          <cell r="Z248">
            <v>0</v>
          </cell>
          <cell r="AA248">
            <v>100</v>
          </cell>
          <cell r="AB248">
            <v>150</v>
          </cell>
          <cell r="AC248">
            <v>100</v>
          </cell>
          <cell r="AD248">
            <v>0</v>
          </cell>
          <cell r="AE248">
            <v>20</v>
          </cell>
          <cell r="AF248">
            <v>-60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910</v>
          </cell>
          <cell r="AM248" t="str">
            <v>康复医学科</v>
          </cell>
        </row>
        <row r="249">
          <cell r="G249" t="str">
            <v>康复医学科</v>
          </cell>
          <cell r="H249" t="str">
            <v>2020年</v>
          </cell>
        </row>
        <row r="249">
          <cell r="J249" t="str">
            <v>合格</v>
          </cell>
          <cell r="K249">
            <v>0</v>
          </cell>
          <cell r="L249">
            <v>0</v>
          </cell>
          <cell r="M249">
            <v>0</v>
          </cell>
          <cell r="N249">
            <v>160</v>
          </cell>
          <cell r="O249">
            <v>0</v>
          </cell>
          <cell r="P249">
            <v>2</v>
          </cell>
          <cell r="Q249">
            <v>1</v>
          </cell>
          <cell r="R249">
            <v>0</v>
          </cell>
          <cell r="S249">
            <v>0</v>
          </cell>
          <cell r="T249">
            <v>60</v>
          </cell>
          <cell r="U249">
            <v>100</v>
          </cell>
          <cell r="V249">
            <v>10</v>
          </cell>
          <cell r="W249">
            <v>80</v>
          </cell>
          <cell r="X249">
            <v>60</v>
          </cell>
          <cell r="Y249">
            <v>120</v>
          </cell>
          <cell r="Z249">
            <v>0</v>
          </cell>
          <cell r="AA249">
            <v>100</v>
          </cell>
          <cell r="AB249">
            <v>150</v>
          </cell>
          <cell r="AC249">
            <v>100</v>
          </cell>
          <cell r="AD249">
            <v>0</v>
          </cell>
          <cell r="AE249">
            <v>0</v>
          </cell>
          <cell r="AF249">
            <v>-60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880</v>
          </cell>
          <cell r="AM249" t="str">
            <v>康复医学科</v>
          </cell>
        </row>
        <row r="250">
          <cell r="G250" t="str">
            <v>康复医学科</v>
          </cell>
          <cell r="H250" t="str">
            <v>2021年</v>
          </cell>
        </row>
        <row r="250">
          <cell r="J250" t="str">
            <v>合格</v>
          </cell>
          <cell r="K250">
            <v>0</v>
          </cell>
          <cell r="L250">
            <v>0</v>
          </cell>
          <cell r="M250">
            <v>0</v>
          </cell>
          <cell r="N250">
            <v>160</v>
          </cell>
          <cell r="O250">
            <v>0</v>
          </cell>
          <cell r="P250">
            <v>2</v>
          </cell>
          <cell r="Q250">
            <v>1</v>
          </cell>
          <cell r="R250">
            <v>0</v>
          </cell>
          <cell r="S250">
            <v>0</v>
          </cell>
          <cell r="T250">
            <v>60</v>
          </cell>
          <cell r="U250">
            <v>100</v>
          </cell>
          <cell r="V250">
            <v>10</v>
          </cell>
          <cell r="W250">
            <v>80</v>
          </cell>
          <cell r="X250">
            <v>60</v>
          </cell>
          <cell r="Y250">
            <v>120</v>
          </cell>
          <cell r="Z250">
            <v>0</v>
          </cell>
          <cell r="AA250">
            <v>100</v>
          </cell>
          <cell r="AB250">
            <v>150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840</v>
          </cell>
          <cell r="AM250" t="str">
            <v>康复医学科</v>
          </cell>
        </row>
        <row r="251">
          <cell r="G251" t="str">
            <v>康复医学科</v>
          </cell>
          <cell r="H251" t="str">
            <v>2020年</v>
          </cell>
        </row>
        <row r="251">
          <cell r="J251" t="str">
            <v>合格</v>
          </cell>
          <cell r="K251">
            <v>0</v>
          </cell>
          <cell r="L251">
            <v>0</v>
          </cell>
          <cell r="M251">
            <v>0</v>
          </cell>
          <cell r="N251">
            <v>160</v>
          </cell>
          <cell r="O251">
            <v>0</v>
          </cell>
          <cell r="P251">
            <v>1</v>
          </cell>
          <cell r="Q251">
            <v>1</v>
          </cell>
          <cell r="R251">
            <v>0</v>
          </cell>
          <cell r="S251">
            <v>0</v>
          </cell>
          <cell r="T251">
            <v>40</v>
          </cell>
          <cell r="U251">
            <v>100</v>
          </cell>
          <cell r="V251">
            <v>10</v>
          </cell>
          <cell r="W251">
            <v>60</v>
          </cell>
          <cell r="X251">
            <v>30</v>
          </cell>
          <cell r="Y251">
            <v>90</v>
          </cell>
          <cell r="Z251">
            <v>0</v>
          </cell>
          <cell r="AA251">
            <v>100</v>
          </cell>
          <cell r="AB251">
            <v>150</v>
          </cell>
          <cell r="AC251">
            <v>100</v>
          </cell>
          <cell r="AD251">
            <v>0</v>
          </cell>
          <cell r="AE251">
            <v>20</v>
          </cell>
          <cell r="AF251">
            <v>-60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800</v>
          </cell>
          <cell r="AM251" t="str">
            <v>康复医学科</v>
          </cell>
        </row>
        <row r="252">
          <cell r="G252" t="str">
            <v>康复医学科</v>
          </cell>
          <cell r="H252" t="str">
            <v>2020年</v>
          </cell>
        </row>
        <row r="252">
          <cell r="J252" t="str">
            <v>合格</v>
          </cell>
          <cell r="K252">
            <v>0</v>
          </cell>
          <cell r="L252">
            <v>0</v>
          </cell>
          <cell r="M252">
            <v>0</v>
          </cell>
          <cell r="N252">
            <v>160</v>
          </cell>
          <cell r="O252">
            <v>0</v>
          </cell>
          <cell r="P252">
            <v>1</v>
          </cell>
          <cell r="Q252">
            <v>1</v>
          </cell>
          <cell r="R252">
            <v>0</v>
          </cell>
          <cell r="S252">
            <v>0</v>
          </cell>
          <cell r="T252">
            <v>40</v>
          </cell>
          <cell r="U252">
            <v>100</v>
          </cell>
          <cell r="V252">
            <v>10</v>
          </cell>
          <cell r="W252">
            <v>60</v>
          </cell>
          <cell r="X252">
            <v>30</v>
          </cell>
          <cell r="Y252">
            <v>90</v>
          </cell>
          <cell r="Z252">
            <v>0</v>
          </cell>
          <cell r="AA252">
            <v>100</v>
          </cell>
          <cell r="AB252">
            <v>150</v>
          </cell>
          <cell r="AC252">
            <v>100</v>
          </cell>
          <cell r="AD252">
            <v>0</v>
          </cell>
          <cell r="AE252">
            <v>0</v>
          </cell>
          <cell r="AF252">
            <v>-60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780</v>
          </cell>
          <cell r="AM252" t="str">
            <v>康复医学科</v>
          </cell>
        </row>
        <row r="253">
          <cell r="G253" t="str">
            <v>康复医学科</v>
          </cell>
          <cell r="H253" t="str">
            <v>2020年</v>
          </cell>
        </row>
        <row r="253">
          <cell r="J253" t="str">
            <v>合格</v>
          </cell>
          <cell r="K253">
            <v>0</v>
          </cell>
          <cell r="L253">
            <v>0</v>
          </cell>
          <cell r="M253">
            <v>0</v>
          </cell>
          <cell r="N253">
            <v>160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0</v>
          </cell>
          <cell r="T253">
            <v>40</v>
          </cell>
          <cell r="U253">
            <v>100</v>
          </cell>
          <cell r="V253">
            <v>10</v>
          </cell>
          <cell r="W253">
            <v>60</v>
          </cell>
          <cell r="X253">
            <v>30</v>
          </cell>
          <cell r="Y253">
            <v>90</v>
          </cell>
          <cell r="Z253">
            <v>0</v>
          </cell>
          <cell r="AA253">
            <v>100</v>
          </cell>
          <cell r="AB253">
            <v>150</v>
          </cell>
          <cell r="AC253">
            <v>100</v>
          </cell>
          <cell r="AD253">
            <v>0</v>
          </cell>
          <cell r="AE253">
            <v>0</v>
          </cell>
          <cell r="AF253">
            <v>-60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780</v>
          </cell>
          <cell r="AM253" t="str">
            <v>康复医学科</v>
          </cell>
        </row>
        <row r="254">
          <cell r="G254" t="str">
            <v>康复医学科</v>
          </cell>
          <cell r="H254" t="str">
            <v>2020年</v>
          </cell>
        </row>
        <row r="254">
          <cell r="J254" t="str">
            <v>合格</v>
          </cell>
          <cell r="K254">
            <v>0</v>
          </cell>
          <cell r="L254">
            <v>0</v>
          </cell>
          <cell r="M254">
            <v>0</v>
          </cell>
          <cell r="N254">
            <v>160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100</v>
          </cell>
          <cell r="V254">
            <v>10</v>
          </cell>
          <cell r="W254">
            <v>60</v>
          </cell>
          <cell r="X254">
            <v>30</v>
          </cell>
          <cell r="Y254">
            <v>90</v>
          </cell>
          <cell r="Z254">
            <v>0</v>
          </cell>
          <cell r="AA254">
            <v>100</v>
          </cell>
          <cell r="AB254">
            <v>150</v>
          </cell>
          <cell r="AC254">
            <v>100</v>
          </cell>
          <cell r="AD254">
            <v>0</v>
          </cell>
          <cell r="AE254">
            <v>0</v>
          </cell>
          <cell r="AF254">
            <v>-60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740</v>
          </cell>
          <cell r="AM254" t="str">
            <v>康复医学科</v>
          </cell>
        </row>
        <row r="255">
          <cell r="G255" t="str">
            <v>康复医学科</v>
          </cell>
          <cell r="H255" t="str">
            <v>2020年</v>
          </cell>
        </row>
        <row r="255">
          <cell r="J255" t="str">
            <v>合格</v>
          </cell>
          <cell r="K255">
            <v>0</v>
          </cell>
          <cell r="L255">
            <v>0</v>
          </cell>
          <cell r="M255">
            <v>0</v>
          </cell>
          <cell r="N255">
            <v>160</v>
          </cell>
          <cell r="O255">
            <v>0</v>
          </cell>
          <cell r="P255">
            <v>2</v>
          </cell>
          <cell r="Q255">
            <v>1</v>
          </cell>
          <cell r="R255">
            <v>0</v>
          </cell>
          <cell r="S255">
            <v>0</v>
          </cell>
          <cell r="T255">
            <v>60</v>
          </cell>
          <cell r="U255">
            <v>100</v>
          </cell>
          <cell r="V255">
            <v>10</v>
          </cell>
          <cell r="W255">
            <v>80</v>
          </cell>
          <cell r="X255">
            <v>60</v>
          </cell>
          <cell r="Y255">
            <v>120</v>
          </cell>
          <cell r="Z255">
            <v>0</v>
          </cell>
          <cell r="AA255">
            <v>100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-60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630</v>
          </cell>
          <cell r="AM255" t="str">
            <v>康复医学科</v>
          </cell>
        </row>
        <row r="256">
          <cell r="G256" t="str">
            <v>康复医学科</v>
          </cell>
          <cell r="H256" t="str">
            <v>2022年</v>
          </cell>
        </row>
        <row r="256">
          <cell r="J256" t="str">
            <v>合格</v>
          </cell>
          <cell r="K256">
            <v>0</v>
          </cell>
          <cell r="L256">
            <v>0</v>
          </cell>
          <cell r="M256">
            <v>0</v>
          </cell>
          <cell r="N256">
            <v>120</v>
          </cell>
          <cell r="O256">
            <v>0</v>
          </cell>
          <cell r="P256">
            <v>2</v>
          </cell>
          <cell r="Q256">
            <v>1</v>
          </cell>
          <cell r="R256">
            <v>0</v>
          </cell>
          <cell r="S256">
            <v>0</v>
          </cell>
          <cell r="T256">
            <v>60</v>
          </cell>
          <cell r="U256">
            <v>100</v>
          </cell>
          <cell r="V256">
            <v>10</v>
          </cell>
          <cell r="W256">
            <v>80</v>
          </cell>
          <cell r="X256">
            <v>60</v>
          </cell>
          <cell r="Y256">
            <v>120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550</v>
          </cell>
          <cell r="AM256" t="str">
            <v>康复医学科</v>
          </cell>
        </row>
        <row r="257">
          <cell r="G257" t="str">
            <v>康复医学科</v>
          </cell>
          <cell r="H257" t="str">
            <v>2022年</v>
          </cell>
        </row>
        <row r="257">
          <cell r="J257" t="str">
            <v>合格</v>
          </cell>
          <cell r="K257">
            <v>0</v>
          </cell>
          <cell r="L257">
            <v>0</v>
          </cell>
          <cell r="M257">
            <v>0</v>
          </cell>
          <cell r="N257">
            <v>160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100</v>
          </cell>
          <cell r="V257">
            <v>10</v>
          </cell>
          <cell r="W257">
            <v>80</v>
          </cell>
          <cell r="X257">
            <v>60</v>
          </cell>
          <cell r="Y257">
            <v>120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530</v>
          </cell>
          <cell r="AM257" t="str">
            <v>康复医学科</v>
          </cell>
        </row>
        <row r="258">
          <cell r="G258" t="str">
            <v>康复医学科</v>
          </cell>
          <cell r="H258" t="str">
            <v>2022年</v>
          </cell>
        </row>
        <row r="258">
          <cell r="J258" t="str">
            <v>合格</v>
          </cell>
          <cell r="K258">
            <v>0</v>
          </cell>
          <cell r="L258">
            <v>0</v>
          </cell>
          <cell r="M258">
            <v>0</v>
          </cell>
          <cell r="N258">
            <v>120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100</v>
          </cell>
          <cell r="V258">
            <v>10</v>
          </cell>
          <cell r="W258">
            <v>80</v>
          </cell>
          <cell r="X258">
            <v>120</v>
          </cell>
          <cell r="Y258">
            <v>120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-40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510</v>
          </cell>
          <cell r="AM258" t="str">
            <v>康复医学科</v>
          </cell>
        </row>
        <row r="259">
          <cell r="G259" t="str">
            <v>康复医学科</v>
          </cell>
          <cell r="H259" t="str">
            <v>2022年</v>
          </cell>
        </row>
        <row r="259">
          <cell r="J259" t="str">
            <v>合格</v>
          </cell>
          <cell r="K259">
            <v>0</v>
          </cell>
          <cell r="L259">
            <v>0</v>
          </cell>
          <cell r="M259">
            <v>0</v>
          </cell>
          <cell r="N259">
            <v>120</v>
          </cell>
          <cell r="O259">
            <v>0</v>
          </cell>
          <cell r="P259">
            <v>2</v>
          </cell>
          <cell r="Q259">
            <v>1</v>
          </cell>
          <cell r="R259">
            <v>0</v>
          </cell>
          <cell r="S259">
            <v>0</v>
          </cell>
          <cell r="T259">
            <v>60</v>
          </cell>
          <cell r="U259">
            <v>100</v>
          </cell>
          <cell r="V259">
            <v>10</v>
          </cell>
          <cell r="W259">
            <v>80</v>
          </cell>
          <cell r="X259">
            <v>60</v>
          </cell>
          <cell r="Y259">
            <v>120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-60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490</v>
          </cell>
          <cell r="AM259" t="str">
            <v>康复医学科</v>
          </cell>
        </row>
        <row r="260">
          <cell r="G260" t="str">
            <v>康复医学科</v>
          </cell>
          <cell r="H260" t="str">
            <v>2020年</v>
          </cell>
        </row>
        <row r="260">
          <cell r="J260" t="str">
            <v>合格</v>
          </cell>
          <cell r="K260">
            <v>0</v>
          </cell>
          <cell r="L260">
            <v>0</v>
          </cell>
          <cell r="M260">
            <v>0</v>
          </cell>
          <cell r="N260">
            <v>120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100</v>
          </cell>
          <cell r="V260">
            <v>10</v>
          </cell>
          <cell r="W260">
            <v>80</v>
          </cell>
          <cell r="X260">
            <v>120</v>
          </cell>
          <cell r="Y260">
            <v>120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-60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490</v>
          </cell>
          <cell r="AM260" t="str">
            <v>康复医学科</v>
          </cell>
        </row>
        <row r="261">
          <cell r="G261" t="str">
            <v>康复医学科</v>
          </cell>
          <cell r="H261" t="str">
            <v>2022年</v>
          </cell>
        </row>
        <row r="261">
          <cell r="J261" t="str">
            <v>合格</v>
          </cell>
          <cell r="K261">
            <v>0</v>
          </cell>
          <cell r="L261">
            <v>0</v>
          </cell>
          <cell r="M261">
            <v>0</v>
          </cell>
          <cell r="N261">
            <v>120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100</v>
          </cell>
          <cell r="V261">
            <v>10</v>
          </cell>
          <cell r="W261">
            <v>80</v>
          </cell>
          <cell r="X261">
            <v>60</v>
          </cell>
          <cell r="Y261">
            <v>120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490</v>
          </cell>
          <cell r="AM261" t="str">
            <v>康复医学科</v>
          </cell>
        </row>
        <row r="262">
          <cell r="G262" t="str">
            <v>康复医学科</v>
          </cell>
          <cell r="H262" t="str">
            <v>2020年</v>
          </cell>
        </row>
        <row r="262">
          <cell r="J262" t="str">
            <v>合格</v>
          </cell>
          <cell r="K262">
            <v>0</v>
          </cell>
          <cell r="L262">
            <v>0</v>
          </cell>
          <cell r="M262">
            <v>0</v>
          </cell>
          <cell r="N262">
            <v>120</v>
          </cell>
          <cell r="O262">
            <v>0</v>
          </cell>
          <cell r="P262">
            <v>1</v>
          </cell>
          <cell r="Q262">
            <v>1</v>
          </cell>
          <cell r="R262">
            <v>0</v>
          </cell>
          <cell r="S262">
            <v>0</v>
          </cell>
          <cell r="T262">
            <v>40</v>
          </cell>
          <cell r="U262">
            <v>85.7142857142857</v>
          </cell>
          <cell r="V262">
            <v>10</v>
          </cell>
          <cell r="W262">
            <v>60</v>
          </cell>
          <cell r="X262">
            <v>30</v>
          </cell>
          <cell r="Y262">
            <v>90</v>
          </cell>
          <cell r="Z262">
            <v>0</v>
          </cell>
          <cell r="AA262">
            <v>100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-60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475.714285714286</v>
          </cell>
          <cell r="AM262" t="str">
            <v>康复医学科</v>
          </cell>
        </row>
        <row r="263">
          <cell r="G263" t="str">
            <v>康复医学科</v>
          </cell>
          <cell r="H263" t="str">
            <v>2022年</v>
          </cell>
        </row>
        <row r="263">
          <cell r="J263" t="str">
            <v>合格</v>
          </cell>
          <cell r="K263">
            <v>0</v>
          </cell>
          <cell r="L263">
            <v>0</v>
          </cell>
          <cell r="M263">
            <v>0</v>
          </cell>
          <cell r="N263">
            <v>160</v>
          </cell>
          <cell r="O263">
            <v>0</v>
          </cell>
          <cell r="P263">
            <v>4</v>
          </cell>
          <cell r="Q263">
            <v>1</v>
          </cell>
          <cell r="R263">
            <v>0</v>
          </cell>
          <cell r="S263">
            <v>0</v>
          </cell>
          <cell r="T263">
            <v>100</v>
          </cell>
          <cell r="U263">
            <v>100</v>
          </cell>
          <cell r="V263">
            <v>10</v>
          </cell>
          <cell r="W263">
            <v>60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430</v>
          </cell>
          <cell r="AM263" t="str">
            <v>康复医学科</v>
          </cell>
        </row>
        <row r="264">
          <cell r="G264" t="str">
            <v>口腔科</v>
          </cell>
          <cell r="H264" t="str">
            <v>2020年</v>
          </cell>
        </row>
        <row r="264">
          <cell r="J264" t="str">
            <v>合格</v>
          </cell>
          <cell r="K264">
            <v>0</v>
          </cell>
          <cell r="L264">
            <v>0</v>
          </cell>
          <cell r="M264">
            <v>0</v>
          </cell>
          <cell r="N264">
            <v>120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0</v>
          </cell>
          <cell r="T264">
            <v>75</v>
          </cell>
          <cell r="U264">
            <v>100</v>
          </cell>
          <cell r="V264" t="str">
            <v>10</v>
          </cell>
          <cell r="W264" t="str">
            <v>80</v>
          </cell>
          <cell r="X264" t="str">
            <v>60</v>
          </cell>
          <cell r="Y264" t="str">
            <v>0</v>
          </cell>
          <cell r="Z264" t="str">
            <v>0</v>
          </cell>
          <cell r="AA264">
            <v>100</v>
          </cell>
          <cell r="AB264">
            <v>150</v>
          </cell>
          <cell r="AC264">
            <v>100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645</v>
          </cell>
          <cell r="AM264" t="str">
            <v>口腔科</v>
          </cell>
        </row>
        <row r="265">
          <cell r="G265" t="str">
            <v>口腔科</v>
          </cell>
          <cell r="H265" t="str">
            <v>2021年</v>
          </cell>
        </row>
        <row r="265">
          <cell r="J265" t="str">
            <v>合格</v>
          </cell>
          <cell r="K265">
            <v>0</v>
          </cell>
          <cell r="L265">
            <v>0</v>
          </cell>
          <cell r="M265">
            <v>0</v>
          </cell>
          <cell r="N265">
            <v>120</v>
          </cell>
          <cell r="O265">
            <v>0</v>
          </cell>
          <cell r="P265">
            <v>1</v>
          </cell>
          <cell r="Q265">
            <v>1</v>
          </cell>
          <cell r="R265">
            <v>0</v>
          </cell>
          <cell r="S265">
            <v>0</v>
          </cell>
          <cell r="T265">
            <v>40</v>
          </cell>
          <cell r="U265">
            <v>100</v>
          </cell>
          <cell r="V265" t="str">
            <v>10</v>
          </cell>
          <cell r="W265" t="str">
            <v>80</v>
          </cell>
          <cell r="X265" t="str">
            <v>60</v>
          </cell>
          <cell r="Y265" t="str">
            <v>0</v>
          </cell>
          <cell r="Z265" t="str">
            <v>0</v>
          </cell>
          <cell r="AA265">
            <v>100</v>
          </cell>
          <cell r="AB265">
            <v>150</v>
          </cell>
          <cell r="AC265">
            <v>0</v>
          </cell>
          <cell r="AD265">
            <v>0</v>
          </cell>
          <cell r="AE265">
            <v>20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530</v>
          </cell>
          <cell r="AM265" t="str">
            <v>口腔科</v>
          </cell>
        </row>
        <row r="266">
          <cell r="G266" t="str">
            <v>口腔科</v>
          </cell>
          <cell r="H266" t="str">
            <v>2022年</v>
          </cell>
        </row>
        <row r="266">
          <cell r="J266" t="str">
            <v>合格</v>
          </cell>
          <cell r="K266">
            <v>0</v>
          </cell>
          <cell r="L266">
            <v>0</v>
          </cell>
          <cell r="M266">
            <v>0</v>
          </cell>
          <cell r="N266">
            <v>120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0</v>
          </cell>
          <cell r="T266">
            <v>40</v>
          </cell>
          <cell r="U266">
            <v>100</v>
          </cell>
          <cell r="V266" t="str">
            <v>10</v>
          </cell>
          <cell r="W266" t="str">
            <v>40</v>
          </cell>
          <cell r="X266" t="str">
            <v>30</v>
          </cell>
          <cell r="Y266" t="str">
            <v>0</v>
          </cell>
          <cell r="Z266" t="str">
            <v>0</v>
          </cell>
          <cell r="AA266">
            <v>100</v>
          </cell>
          <cell r="AB266">
            <v>150</v>
          </cell>
          <cell r="AC266">
            <v>0</v>
          </cell>
          <cell r="AD266">
            <v>0</v>
          </cell>
          <cell r="AE266">
            <v>0</v>
          </cell>
          <cell r="AF266">
            <v>-20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490</v>
          </cell>
          <cell r="AM266" t="str">
            <v>口腔科</v>
          </cell>
        </row>
        <row r="267">
          <cell r="G267" t="str">
            <v>口腔科</v>
          </cell>
          <cell r="H267" t="str">
            <v>2022年</v>
          </cell>
        </row>
        <row r="267">
          <cell r="J267" t="str">
            <v>合格</v>
          </cell>
          <cell r="K267">
            <v>0</v>
          </cell>
          <cell r="L267">
            <v>0</v>
          </cell>
          <cell r="M267">
            <v>0</v>
          </cell>
          <cell r="N267">
            <v>120</v>
          </cell>
          <cell r="O267">
            <v>0</v>
          </cell>
          <cell r="P267">
            <v>1</v>
          </cell>
          <cell r="Q267">
            <v>1</v>
          </cell>
          <cell r="R267">
            <v>0</v>
          </cell>
          <cell r="S267">
            <v>0</v>
          </cell>
          <cell r="T267">
            <v>40</v>
          </cell>
          <cell r="U267">
            <v>100</v>
          </cell>
          <cell r="V267" t="str">
            <v>10</v>
          </cell>
          <cell r="W267" t="str">
            <v>60</v>
          </cell>
          <cell r="X267" t="str">
            <v>30</v>
          </cell>
          <cell r="Y267" t="str">
            <v>0</v>
          </cell>
          <cell r="Z267" t="str">
            <v>0</v>
          </cell>
          <cell r="AA267">
            <v>100</v>
          </cell>
          <cell r="AB267">
            <v>150</v>
          </cell>
          <cell r="AC267">
            <v>0</v>
          </cell>
          <cell r="AD267">
            <v>0</v>
          </cell>
          <cell r="AE267">
            <v>0</v>
          </cell>
          <cell r="AF267">
            <v>-20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490</v>
          </cell>
          <cell r="AM267" t="str">
            <v>口腔科</v>
          </cell>
        </row>
        <row r="268">
          <cell r="G268" t="str">
            <v>口腔科</v>
          </cell>
          <cell r="H268" t="str">
            <v>2020年</v>
          </cell>
        </row>
        <row r="268">
          <cell r="J268" t="str">
            <v>合格</v>
          </cell>
          <cell r="K268">
            <v>0</v>
          </cell>
          <cell r="L268">
            <v>0</v>
          </cell>
          <cell r="M268">
            <v>0</v>
          </cell>
          <cell r="N268">
            <v>160</v>
          </cell>
          <cell r="O268">
            <v>0</v>
          </cell>
          <cell r="P268">
            <v>0</v>
          </cell>
          <cell r="Q268">
            <v>1</v>
          </cell>
          <cell r="R268">
            <v>0</v>
          </cell>
          <cell r="S268">
            <v>0</v>
          </cell>
          <cell r="T268">
            <v>20</v>
          </cell>
          <cell r="U268">
            <v>100</v>
          </cell>
          <cell r="V268" t="str">
            <v>10</v>
          </cell>
          <cell r="W268" t="str">
            <v>80</v>
          </cell>
          <cell r="X268" t="str">
            <v>60</v>
          </cell>
          <cell r="Y268" t="str">
            <v>0</v>
          </cell>
          <cell r="Z268" t="str">
            <v>0</v>
          </cell>
          <cell r="AA268">
            <v>100</v>
          </cell>
          <cell r="AB268">
            <v>150</v>
          </cell>
          <cell r="AC268">
            <v>0</v>
          </cell>
          <cell r="AD268">
            <v>0</v>
          </cell>
          <cell r="AE268">
            <v>0</v>
          </cell>
          <cell r="AF268">
            <v>-60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470</v>
          </cell>
          <cell r="AM268" t="str">
            <v>口腔科</v>
          </cell>
        </row>
        <row r="269">
          <cell r="G269" t="str">
            <v>口腔科</v>
          </cell>
          <cell r="H269" t="str">
            <v>2021年</v>
          </cell>
        </row>
        <row r="269">
          <cell r="J269" t="str">
            <v>合格</v>
          </cell>
          <cell r="K269">
            <v>0</v>
          </cell>
          <cell r="L269">
            <v>0</v>
          </cell>
          <cell r="M269">
            <v>0</v>
          </cell>
          <cell r="N269">
            <v>120</v>
          </cell>
          <cell r="O269">
            <v>0</v>
          </cell>
          <cell r="P269">
            <v>2</v>
          </cell>
          <cell r="Q269">
            <v>0</v>
          </cell>
          <cell r="R269">
            <v>0</v>
          </cell>
          <cell r="S269">
            <v>0</v>
          </cell>
          <cell r="T269">
            <v>40</v>
          </cell>
          <cell r="U269">
            <v>100</v>
          </cell>
          <cell r="V269" t="str">
            <v>10</v>
          </cell>
          <cell r="W269" t="str">
            <v>80</v>
          </cell>
          <cell r="X269" t="str">
            <v>60</v>
          </cell>
          <cell r="Y269" t="str">
            <v>0</v>
          </cell>
          <cell r="Z269" t="str">
            <v>0</v>
          </cell>
          <cell r="AA269">
            <v>100</v>
          </cell>
          <cell r="AB269">
            <v>150</v>
          </cell>
          <cell r="AC269">
            <v>0</v>
          </cell>
          <cell r="AD269">
            <v>0</v>
          </cell>
          <cell r="AE269">
            <v>20</v>
          </cell>
          <cell r="AF269">
            <v>-60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470</v>
          </cell>
          <cell r="AM269" t="str">
            <v>口腔科</v>
          </cell>
        </row>
        <row r="270">
          <cell r="G270" t="str">
            <v>口腔科</v>
          </cell>
          <cell r="H270" t="str">
            <v>2022年</v>
          </cell>
        </row>
        <row r="270">
          <cell r="J270" t="str">
            <v>合格</v>
          </cell>
          <cell r="K270">
            <v>0</v>
          </cell>
          <cell r="L270">
            <v>0</v>
          </cell>
          <cell r="M270">
            <v>0</v>
          </cell>
          <cell r="N270">
            <v>120</v>
          </cell>
          <cell r="O270">
            <v>0</v>
          </cell>
          <cell r="P270">
            <v>1</v>
          </cell>
          <cell r="Q270">
            <v>1</v>
          </cell>
          <cell r="R270">
            <v>0</v>
          </cell>
          <cell r="S270">
            <v>0</v>
          </cell>
          <cell r="T270">
            <v>40</v>
          </cell>
          <cell r="U270">
            <v>100</v>
          </cell>
          <cell r="V270" t="str">
            <v>10</v>
          </cell>
          <cell r="W270" t="str">
            <v>80</v>
          </cell>
          <cell r="X270" t="str">
            <v>60</v>
          </cell>
          <cell r="Y270" t="str">
            <v>0</v>
          </cell>
          <cell r="Z270" t="str">
            <v>0</v>
          </cell>
          <cell r="AA270">
            <v>100</v>
          </cell>
          <cell r="AB270">
            <v>150</v>
          </cell>
          <cell r="AC270">
            <v>0</v>
          </cell>
          <cell r="AD270">
            <v>0</v>
          </cell>
          <cell r="AE270">
            <v>0</v>
          </cell>
          <cell r="AF270">
            <v>-60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450</v>
          </cell>
          <cell r="AM270" t="str">
            <v>口腔科</v>
          </cell>
        </row>
        <row r="271">
          <cell r="G271" t="str">
            <v>口腔科</v>
          </cell>
          <cell r="H271" t="str">
            <v>2022年</v>
          </cell>
        </row>
        <row r="271">
          <cell r="J271" t="str">
            <v>合格</v>
          </cell>
          <cell r="K271">
            <v>0</v>
          </cell>
          <cell r="L271">
            <v>0</v>
          </cell>
          <cell r="M271">
            <v>0</v>
          </cell>
          <cell r="N271">
            <v>120</v>
          </cell>
          <cell r="O271">
            <v>0</v>
          </cell>
          <cell r="P271">
            <v>2</v>
          </cell>
          <cell r="Q271">
            <v>0</v>
          </cell>
          <cell r="R271">
            <v>0</v>
          </cell>
          <cell r="S271">
            <v>0</v>
          </cell>
          <cell r="T271">
            <v>40</v>
          </cell>
          <cell r="U271">
            <v>100</v>
          </cell>
          <cell r="V271" t="str">
            <v>10</v>
          </cell>
          <cell r="W271" t="str">
            <v>80</v>
          </cell>
          <cell r="X271" t="str">
            <v>60</v>
          </cell>
          <cell r="Y271" t="str">
            <v>0</v>
          </cell>
          <cell r="Z271" t="str">
            <v>0</v>
          </cell>
          <cell r="AA271">
            <v>100</v>
          </cell>
          <cell r="AB271">
            <v>150</v>
          </cell>
          <cell r="AC271">
            <v>0</v>
          </cell>
          <cell r="AD271">
            <v>0</v>
          </cell>
          <cell r="AE271">
            <v>0</v>
          </cell>
          <cell r="AF271">
            <v>-60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450</v>
          </cell>
          <cell r="AM271" t="str">
            <v>口腔科</v>
          </cell>
        </row>
        <row r="272">
          <cell r="G272" t="str">
            <v>口腔科</v>
          </cell>
          <cell r="H272" t="str">
            <v>2020年</v>
          </cell>
        </row>
        <row r="272">
          <cell r="J272" t="str">
            <v>合格</v>
          </cell>
          <cell r="K272">
            <v>0</v>
          </cell>
          <cell r="L272">
            <v>0</v>
          </cell>
          <cell r="M272">
            <v>0</v>
          </cell>
          <cell r="N272">
            <v>120</v>
          </cell>
          <cell r="O272">
            <v>0</v>
          </cell>
          <cell r="P272">
            <v>1</v>
          </cell>
          <cell r="Q272">
            <v>0</v>
          </cell>
          <cell r="R272">
            <v>0</v>
          </cell>
          <cell r="S272">
            <v>0</v>
          </cell>
          <cell r="T272">
            <v>20</v>
          </cell>
          <cell r="U272">
            <v>100</v>
          </cell>
          <cell r="V272" t="str">
            <v>10</v>
          </cell>
          <cell r="W272" t="str">
            <v>80</v>
          </cell>
          <cell r="X272" t="str">
            <v>60</v>
          </cell>
          <cell r="Y272" t="str">
            <v>0</v>
          </cell>
          <cell r="Z272" t="str">
            <v>0</v>
          </cell>
          <cell r="AA272">
            <v>100</v>
          </cell>
          <cell r="AB272">
            <v>150</v>
          </cell>
          <cell r="AC272">
            <v>0</v>
          </cell>
          <cell r="AD272">
            <v>0</v>
          </cell>
          <cell r="AE272">
            <v>0</v>
          </cell>
          <cell r="AF272">
            <v>-60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430</v>
          </cell>
          <cell r="AM272" t="str">
            <v>口腔科</v>
          </cell>
        </row>
        <row r="273">
          <cell r="G273" t="str">
            <v>口腔科</v>
          </cell>
          <cell r="H273" t="str">
            <v>2020年</v>
          </cell>
        </row>
        <row r="273">
          <cell r="J273" t="str">
            <v>合格</v>
          </cell>
          <cell r="K273">
            <v>0</v>
          </cell>
          <cell r="L273">
            <v>0</v>
          </cell>
          <cell r="M273">
            <v>0</v>
          </cell>
          <cell r="N273">
            <v>120</v>
          </cell>
          <cell r="O273">
            <v>0</v>
          </cell>
          <cell r="P273">
            <v>1</v>
          </cell>
          <cell r="Q273">
            <v>0</v>
          </cell>
          <cell r="R273">
            <v>0</v>
          </cell>
          <cell r="S273">
            <v>0</v>
          </cell>
          <cell r="T273">
            <v>20</v>
          </cell>
          <cell r="U273">
            <v>100</v>
          </cell>
          <cell r="V273" t="str">
            <v>10</v>
          </cell>
          <cell r="W273" t="str">
            <v>20</v>
          </cell>
          <cell r="X273" t="str">
            <v>30</v>
          </cell>
          <cell r="Y273" t="str">
            <v>0</v>
          </cell>
          <cell r="Z273" t="str">
            <v>0</v>
          </cell>
          <cell r="AA273">
            <v>100</v>
          </cell>
          <cell r="AB273">
            <v>150</v>
          </cell>
          <cell r="AC273">
            <v>0</v>
          </cell>
          <cell r="AD273">
            <v>0</v>
          </cell>
          <cell r="AE273">
            <v>0</v>
          </cell>
          <cell r="AF273">
            <v>-60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430</v>
          </cell>
          <cell r="AM273" t="str">
            <v>口腔科</v>
          </cell>
        </row>
        <row r="274">
          <cell r="G274" t="str">
            <v>口腔科</v>
          </cell>
          <cell r="H274" t="str">
            <v>2020年</v>
          </cell>
        </row>
        <row r="274">
          <cell r="J274" t="str">
            <v>合格</v>
          </cell>
          <cell r="K274">
            <v>0</v>
          </cell>
          <cell r="L274">
            <v>0</v>
          </cell>
          <cell r="M274">
            <v>0</v>
          </cell>
          <cell r="N274">
            <v>120</v>
          </cell>
          <cell r="O274">
            <v>0</v>
          </cell>
          <cell r="P274">
            <v>0</v>
          </cell>
          <cell r="Q274">
            <v>1</v>
          </cell>
          <cell r="R274">
            <v>0</v>
          </cell>
          <cell r="S274">
            <v>0</v>
          </cell>
          <cell r="T274">
            <v>20</v>
          </cell>
          <cell r="U274">
            <v>100</v>
          </cell>
          <cell r="V274" t="str">
            <v>0</v>
          </cell>
          <cell r="W274" t="str">
            <v>20</v>
          </cell>
          <cell r="X274" t="str">
            <v>60</v>
          </cell>
          <cell r="Y274" t="str">
            <v>0</v>
          </cell>
          <cell r="Z274" t="str">
            <v>0</v>
          </cell>
          <cell r="AA274">
            <v>100</v>
          </cell>
          <cell r="AB274">
            <v>150</v>
          </cell>
          <cell r="AC274">
            <v>0</v>
          </cell>
          <cell r="AD274">
            <v>0</v>
          </cell>
          <cell r="AE274">
            <v>0</v>
          </cell>
          <cell r="AF274">
            <v>-60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430</v>
          </cell>
          <cell r="AM274" t="str">
            <v>口腔科</v>
          </cell>
        </row>
        <row r="275">
          <cell r="G275" t="str">
            <v>口腔科</v>
          </cell>
          <cell r="H275" t="str">
            <v>2020年</v>
          </cell>
        </row>
        <row r="275">
          <cell r="J275" t="str">
            <v>合格</v>
          </cell>
          <cell r="K275">
            <v>0</v>
          </cell>
          <cell r="L275">
            <v>0</v>
          </cell>
          <cell r="M275">
            <v>0</v>
          </cell>
          <cell r="N275">
            <v>120</v>
          </cell>
          <cell r="O275">
            <v>0</v>
          </cell>
          <cell r="P275">
            <v>1</v>
          </cell>
          <cell r="Q275">
            <v>0</v>
          </cell>
          <cell r="R275">
            <v>0</v>
          </cell>
          <cell r="S275">
            <v>0</v>
          </cell>
          <cell r="T275">
            <v>20</v>
          </cell>
          <cell r="U275">
            <v>100</v>
          </cell>
          <cell r="V275" t="str">
            <v>0</v>
          </cell>
          <cell r="W275" t="str">
            <v>20</v>
          </cell>
          <cell r="X275" t="str">
            <v>30</v>
          </cell>
          <cell r="Y275" t="str">
            <v>0</v>
          </cell>
          <cell r="Z275" t="str">
            <v>0</v>
          </cell>
          <cell r="AA275">
            <v>100</v>
          </cell>
          <cell r="AB275">
            <v>150</v>
          </cell>
          <cell r="AC275">
            <v>0</v>
          </cell>
          <cell r="AD275">
            <v>0</v>
          </cell>
          <cell r="AE275">
            <v>0</v>
          </cell>
          <cell r="AF275">
            <v>-60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430</v>
          </cell>
          <cell r="AM275" t="str">
            <v>口腔科</v>
          </cell>
        </row>
        <row r="276">
          <cell r="G276" t="str">
            <v>口腔科</v>
          </cell>
          <cell r="H276" t="str">
            <v>2020年</v>
          </cell>
        </row>
        <row r="276">
          <cell r="J276" t="str">
            <v>合格</v>
          </cell>
          <cell r="K276">
            <v>0</v>
          </cell>
          <cell r="L276">
            <v>0</v>
          </cell>
          <cell r="M276">
            <v>0</v>
          </cell>
          <cell r="N276">
            <v>120</v>
          </cell>
          <cell r="O276">
            <v>0</v>
          </cell>
          <cell r="P276">
            <v>1</v>
          </cell>
          <cell r="Q276">
            <v>0</v>
          </cell>
          <cell r="R276">
            <v>0</v>
          </cell>
          <cell r="S276">
            <v>0</v>
          </cell>
          <cell r="T276">
            <v>20</v>
          </cell>
          <cell r="U276">
            <v>100</v>
          </cell>
          <cell r="V276" t="str">
            <v>10</v>
          </cell>
          <cell r="W276" t="str">
            <v>80</v>
          </cell>
          <cell r="X276" t="str">
            <v>60</v>
          </cell>
          <cell r="Y276" t="str">
            <v>0</v>
          </cell>
          <cell r="Z276" t="str">
            <v>0</v>
          </cell>
          <cell r="AA276">
            <v>100</v>
          </cell>
          <cell r="AB276">
            <v>150</v>
          </cell>
          <cell r="AC276">
            <v>0</v>
          </cell>
          <cell r="AD276">
            <v>0</v>
          </cell>
          <cell r="AE276">
            <v>0</v>
          </cell>
          <cell r="AF276">
            <v>-60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430</v>
          </cell>
          <cell r="AM276" t="str">
            <v>口腔科</v>
          </cell>
        </row>
        <row r="277">
          <cell r="G277" t="str">
            <v>口腔科</v>
          </cell>
          <cell r="H277" t="str">
            <v>2022年</v>
          </cell>
        </row>
        <row r="277">
          <cell r="J277" t="str">
            <v>合格</v>
          </cell>
          <cell r="K277">
            <v>0</v>
          </cell>
          <cell r="L277">
            <v>0</v>
          </cell>
          <cell r="M277">
            <v>0</v>
          </cell>
          <cell r="N277">
            <v>120</v>
          </cell>
          <cell r="O277">
            <v>0</v>
          </cell>
          <cell r="P277">
            <v>1</v>
          </cell>
          <cell r="Q277">
            <v>1</v>
          </cell>
          <cell r="R277">
            <v>0</v>
          </cell>
          <cell r="S277">
            <v>0</v>
          </cell>
          <cell r="T277">
            <v>40</v>
          </cell>
          <cell r="U277">
            <v>100</v>
          </cell>
          <cell r="V277" t="str">
            <v>10</v>
          </cell>
          <cell r="W277" t="str">
            <v>80</v>
          </cell>
          <cell r="X277" t="str">
            <v>30</v>
          </cell>
          <cell r="Y277" t="str">
            <v>0</v>
          </cell>
          <cell r="Z277" t="str">
            <v>0</v>
          </cell>
          <cell r="AA277">
            <v>100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360</v>
          </cell>
          <cell r="AM277" t="str">
            <v>口腔科</v>
          </cell>
        </row>
        <row r="278">
          <cell r="G278" t="str">
            <v>口腔科</v>
          </cell>
          <cell r="H278" t="str">
            <v>2020年</v>
          </cell>
        </row>
        <row r="278">
          <cell r="J278" t="str">
            <v>合格</v>
          </cell>
          <cell r="K278">
            <v>0</v>
          </cell>
          <cell r="L278">
            <v>0</v>
          </cell>
          <cell r="M278">
            <v>0</v>
          </cell>
          <cell r="N278">
            <v>160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100</v>
          </cell>
          <cell r="V278" t="str">
            <v>10</v>
          </cell>
          <cell r="W278" t="str">
            <v>60</v>
          </cell>
          <cell r="X278" t="str">
            <v>60</v>
          </cell>
          <cell r="Y278" t="str">
            <v>0</v>
          </cell>
          <cell r="Z278" t="str">
            <v>0</v>
          </cell>
          <cell r="AA278">
            <v>100</v>
          </cell>
          <cell r="AB278">
            <v>0</v>
          </cell>
          <cell r="AC278">
            <v>0</v>
          </cell>
          <cell r="AD278">
            <v>0</v>
          </cell>
          <cell r="AE278">
            <v>20</v>
          </cell>
          <cell r="AF278">
            <v>-40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340</v>
          </cell>
          <cell r="AM278" t="str">
            <v>口腔科</v>
          </cell>
        </row>
        <row r="279">
          <cell r="G279" t="str">
            <v>口腔科</v>
          </cell>
          <cell r="H279" t="str">
            <v>2020年</v>
          </cell>
        </row>
        <row r="279">
          <cell r="J279" t="str">
            <v>合格</v>
          </cell>
          <cell r="K279">
            <v>0</v>
          </cell>
          <cell r="L279">
            <v>0</v>
          </cell>
          <cell r="M279">
            <v>0</v>
          </cell>
          <cell r="N279">
            <v>120</v>
          </cell>
          <cell r="O279">
            <v>0</v>
          </cell>
          <cell r="P279">
            <v>0</v>
          </cell>
          <cell r="Q279">
            <v>0</v>
          </cell>
          <cell r="R279">
            <v>1</v>
          </cell>
          <cell r="S279">
            <v>0</v>
          </cell>
          <cell r="T279">
            <v>25</v>
          </cell>
          <cell r="U279">
            <v>100</v>
          </cell>
          <cell r="V279" t="str">
            <v>0</v>
          </cell>
          <cell r="W279" t="str">
            <v>20</v>
          </cell>
          <cell r="X279" t="str">
            <v>30</v>
          </cell>
          <cell r="Y279" t="str">
            <v>0</v>
          </cell>
          <cell r="Z279" t="str">
            <v>0</v>
          </cell>
          <cell r="AA279">
            <v>100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-20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325</v>
          </cell>
          <cell r="AM279" t="str">
            <v>口腔科</v>
          </cell>
        </row>
        <row r="280">
          <cell r="G280" t="str">
            <v>口腔科</v>
          </cell>
          <cell r="H280" t="str">
            <v>2021年</v>
          </cell>
        </row>
        <row r="280">
          <cell r="J280" t="str">
            <v>合格</v>
          </cell>
          <cell r="K280">
            <v>0</v>
          </cell>
          <cell r="L280">
            <v>0</v>
          </cell>
          <cell r="M280">
            <v>0</v>
          </cell>
          <cell r="N280">
            <v>120</v>
          </cell>
          <cell r="O280">
            <v>0</v>
          </cell>
          <cell r="P280">
            <v>1</v>
          </cell>
          <cell r="Q280">
            <v>0</v>
          </cell>
          <cell r="R280">
            <v>0</v>
          </cell>
          <cell r="S280">
            <v>0</v>
          </cell>
          <cell r="T280">
            <v>20</v>
          </cell>
          <cell r="U280">
            <v>100</v>
          </cell>
          <cell r="V280" t="str">
            <v>10</v>
          </cell>
          <cell r="W280" t="str">
            <v>80</v>
          </cell>
          <cell r="X280" t="str">
            <v>30</v>
          </cell>
          <cell r="Y280" t="str">
            <v>0</v>
          </cell>
          <cell r="Z280" t="str">
            <v>0</v>
          </cell>
          <cell r="AA280">
            <v>100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-20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320</v>
          </cell>
          <cell r="AM280" t="str">
            <v>口腔科</v>
          </cell>
        </row>
        <row r="281">
          <cell r="G281" t="str">
            <v>口腔科</v>
          </cell>
          <cell r="H281" t="str">
            <v>2021年</v>
          </cell>
        </row>
        <row r="281">
          <cell r="J281" t="str">
            <v>合格</v>
          </cell>
          <cell r="K281">
            <v>0</v>
          </cell>
          <cell r="L281">
            <v>0</v>
          </cell>
          <cell r="M281">
            <v>0</v>
          </cell>
          <cell r="N281">
            <v>120</v>
          </cell>
          <cell r="O281">
            <v>0</v>
          </cell>
          <cell r="P281">
            <v>1</v>
          </cell>
          <cell r="Q281">
            <v>1</v>
          </cell>
          <cell r="R281">
            <v>0</v>
          </cell>
          <cell r="S281">
            <v>0</v>
          </cell>
          <cell r="T281">
            <v>40</v>
          </cell>
          <cell r="U281">
            <v>100</v>
          </cell>
          <cell r="V281" t="str">
            <v>10</v>
          </cell>
          <cell r="W281" t="str">
            <v>80</v>
          </cell>
          <cell r="X281" t="str">
            <v>60</v>
          </cell>
          <cell r="Y281" t="str">
            <v>0</v>
          </cell>
          <cell r="Z281" t="str">
            <v>0</v>
          </cell>
          <cell r="AA281">
            <v>100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-60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300</v>
          </cell>
          <cell r="AM281" t="str">
            <v>口腔科</v>
          </cell>
        </row>
        <row r="282">
          <cell r="G282" t="str">
            <v>口腔科</v>
          </cell>
          <cell r="H282" t="str">
            <v>2021年</v>
          </cell>
        </row>
        <row r="282">
          <cell r="J282" t="str">
            <v>合格</v>
          </cell>
          <cell r="K282">
            <v>0</v>
          </cell>
          <cell r="L282">
            <v>0</v>
          </cell>
          <cell r="M282">
            <v>0</v>
          </cell>
          <cell r="N282">
            <v>120</v>
          </cell>
          <cell r="O282">
            <v>0</v>
          </cell>
          <cell r="P282">
            <v>1</v>
          </cell>
          <cell r="Q282">
            <v>1</v>
          </cell>
          <cell r="R282">
            <v>0</v>
          </cell>
          <cell r="S282">
            <v>0</v>
          </cell>
          <cell r="T282">
            <v>40</v>
          </cell>
          <cell r="U282">
            <v>100</v>
          </cell>
          <cell r="V282" t="str">
            <v>10</v>
          </cell>
          <cell r="W282" t="str">
            <v>80</v>
          </cell>
          <cell r="X282" t="str">
            <v>60</v>
          </cell>
          <cell r="Y282" t="str">
            <v>0</v>
          </cell>
          <cell r="Z282" t="str">
            <v>0</v>
          </cell>
          <cell r="AA282">
            <v>100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-60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300</v>
          </cell>
          <cell r="AM282" t="str">
            <v>口腔科</v>
          </cell>
        </row>
        <row r="283">
          <cell r="G283" t="str">
            <v>口腔科</v>
          </cell>
          <cell r="H283" t="str">
            <v>2021年</v>
          </cell>
        </row>
        <row r="283">
          <cell r="J283" t="str">
            <v>合格</v>
          </cell>
          <cell r="K283">
            <v>0</v>
          </cell>
          <cell r="L283">
            <v>0</v>
          </cell>
          <cell r="M283">
            <v>0</v>
          </cell>
          <cell r="N283">
            <v>120</v>
          </cell>
          <cell r="O283">
            <v>0</v>
          </cell>
          <cell r="P283">
            <v>2</v>
          </cell>
          <cell r="Q283">
            <v>0</v>
          </cell>
          <cell r="R283">
            <v>0</v>
          </cell>
          <cell r="S283">
            <v>0</v>
          </cell>
          <cell r="T283">
            <v>40</v>
          </cell>
          <cell r="U283">
            <v>100</v>
          </cell>
          <cell r="V283" t="str">
            <v>10</v>
          </cell>
          <cell r="W283" t="str">
            <v>80</v>
          </cell>
          <cell r="X283" t="str">
            <v>30</v>
          </cell>
          <cell r="Y283" t="str">
            <v>0</v>
          </cell>
          <cell r="Z283" t="str">
            <v>0</v>
          </cell>
          <cell r="AA283">
            <v>100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-60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300</v>
          </cell>
          <cell r="AM283" t="str">
            <v>口腔科</v>
          </cell>
        </row>
        <row r="284">
          <cell r="G284" t="str">
            <v>口腔科</v>
          </cell>
          <cell r="H284" t="str">
            <v>2021年</v>
          </cell>
        </row>
        <row r="284">
          <cell r="J284" t="str">
            <v>合格</v>
          </cell>
          <cell r="K284">
            <v>0</v>
          </cell>
          <cell r="L284">
            <v>0</v>
          </cell>
          <cell r="M284">
            <v>0</v>
          </cell>
          <cell r="N284">
            <v>120</v>
          </cell>
          <cell r="O284">
            <v>0</v>
          </cell>
          <cell r="P284">
            <v>2</v>
          </cell>
          <cell r="Q284">
            <v>0</v>
          </cell>
          <cell r="R284">
            <v>0</v>
          </cell>
          <cell r="S284">
            <v>0</v>
          </cell>
          <cell r="T284">
            <v>40</v>
          </cell>
          <cell r="U284">
            <v>100</v>
          </cell>
          <cell r="V284" t="str">
            <v>0</v>
          </cell>
          <cell r="W284" t="str">
            <v>60</v>
          </cell>
          <cell r="X284" t="str">
            <v>60</v>
          </cell>
          <cell r="Y284" t="str">
            <v>0</v>
          </cell>
          <cell r="Z284" t="str">
            <v>0</v>
          </cell>
          <cell r="AA284">
            <v>100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-60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300</v>
          </cell>
          <cell r="AM284" t="str">
            <v>口腔科</v>
          </cell>
        </row>
        <row r="285">
          <cell r="G285" t="str">
            <v>口腔科</v>
          </cell>
          <cell r="H285" t="str">
            <v>2021年</v>
          </cell>
        </row>
        <row r="285">
          <cell r="J285" t="str">
            <v>合格</v>
          </cell>
          <cell r="K285">
            <v>0</v>
          </cell>
          <cell r="L285">
            <v>0</v>
          </cell>
          <cell r="M285">
            <v>0</v>
          </cell>
          <cell r="N285">
            <v>120</v>
          </cell>
          <cell r="O285">
            <v>0</v>
          </cell>
          <cell r="P285">
            <v>2</v>
          </cell>
          <cell r="Q285">
            <v>0</v>
          </cell>
          <cell r="R285">
            <v>0</v>
          </cell>
          <cell r="S285">
            <v>0</v>
          </cell>
          <cell r="T285">
            <v>40</v>
          </cell>
          <cell r="U285">
            <v>100</v>
          </cell>
          <cell r="V285" t="str">
            <v>10</v>
          </cell>
          <cell r="W285" t="str">
            <v>20</v>
          </cell>
          <cell r="X285" t="str">
            <v>0</v>
          </cell>
          <cell r="Y285" t="str">
            <v>0</v>
          </cell>
          <cell r="Z285" t="str">
            <v>0</v>
          </cell>
          <cell r="AA285">
            <v>100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-60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300</v>
          </cell>
          <cell r="AM285" t="str">
            <v>口腔科</v>
          </cell>
        </row>
        <row r="286">
          <cell r="G286" t="str">
            <v>口腔科</v>
          </cell>
          <cell r="H286" t="str">
            <v>2020年</v>
          </cell>
        </row>
        <row r="286">
          <cell r="J286" t="str">
            <v>合格</v>
          </cell>
          <cell r="K286">
            <v>0</v>
          </cell>
          <cell r="L286">
            <v>0</v>
          </cell>
          <cell r="M286">
            <v>0</v>
          </cell>
          <cell r="N286">
            <v>120</v>
          </cell>
          <cell r="O286">
            <v>0</v>
          </cell>
          <cell r="P286">
            <v>1</v>
          </cell>
          <cell r="Q286">
            <v>0</v>
          </cell>
          <cell r="R286">
            <v>0</v>
          </cell>
          <cell r="S286">
            <v>0</v>
          </cell>
          <cell r="T286">
            <v>20</v>
          </cell>
          <cell r="U286">
            <v>100</v>
          </cell>
          <cell r="V286" t="str">
            <v>10</v>
          </cell>
          <cell r="W286" t="str">
            <v>80</v>
          </cell>
          <cell r="X286" t="str">
            <v>60</v>
          </cell>
          <cell r="Y286" t="str">
            <v>0</v>
          </cell>
          <cell r="Z286" t="str">
            <v>0</v>
          </cell>
          <cell r="AA286">
            <v>100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-60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280</v>
          </cell>
          <cell r="AM286" t="str">
            <v>口腔科</v>
          </cell>
        </row>
        <row r="287">
          <cell r="G287" t="str">
            <v>口腔科</v>
          </cell>
          <cell r="H287" t="str">
            <v>2022年</v>
          </cell>
        </row>
        <row r="287">
          <cell r="J287" t="str">
            <v>合格</v>
          </cell>
          <cell r="K287">
            <v>0</v>
          </cell>
          <cell r="L287">
            <v>0</v>
          </cell>
          <cell r="M287">
            <v>0</v>
          </cell>
          <cell r="N287">
            <v>120</v>
          </cell>
          <cell r="O287">
            <v>0</v>
          </cell>
          <cell r="P287">
            <v>1</v>
          </cell>
          <cell r="Q287">
            <v>0</v>
          </cell>
          <cell r="R287">
            <v>0</v>
          </cell>
          <cell r="S287">
            <v>0</v>
          </cell>
          <cell r="T287">
            <v>20</v>
          </cell>
          <cell r="U287">
            <v>100</v>
          </cell>
          <cell r="V287" t="str">
            <v>0</v>
          </cell>
          <cell r="W287" t="str">
            <v>60</v>
          </cell>
          <cell r="X287" t="str">
            <v>60</v>
          </cell>
          <cell r="Y287" t="str">
            <v>0</v>
          </cell>
          <cell r="Z287" t="str">
            <v>0</v>
          </cell>
          <cell r="AA287">
            <v>100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-60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280</v>
          </cell>
          <cell r="AM287" t="str">
            <v>口腔科</v>
          </cell>
        </row>
        <row r="288">
          <cell r="G288" t="str">
            <v>口腔科</v>
          </cell>
          <cell r="H288" t="str">
            <v>2020年</v>
          </cell>
        </row>
        <row r="288">
          <cell r="J288" t="str">
            <v>合格</v>
          </cell>
          <cell r="K288">
            <v>0</v>
          </cell>
          <cell r="L288">
            <v>0</v>
          </cell>
          <cell r="M288">
            <v>0</v>
          </cell>
          <cell r="N288">
            <v>120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100</v>
          </cell>
          <cell r="V288" t="str">
            <v>10</v>
          </cell>
          <cell r="W288" t="str">
            <v>40</v>
          </cell>
          <cell r="X288" t="str">
            <v>30</v>
          </cell>
          <cell r="Y288" t="str">
            <v>0</v>
          </cell>
          <cell r="Z288" t="str">
            <v>0</v>
          </cell>
          <cell r="AA288">
            <v>100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-60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260</v>
          </cell>
          <cell r="AM288" t="str">
            <v>口腔科</v>
          </cell>
        </row>
        <row r="289">
          <cell r="G289" t="str">
            <v>口腔科</v>
          </cell>
          <cell r="H289" t="str">
            <v>2020年</v>
          </cell>
        </row>
        <row r="289">
          <cell r="J289" t="str">
            <v>合格</v>
          </cell>
          <cell r="K289">
            <v>0</v>
          </cell>
          <cell r="L289">
            <v>0</v>
          </cell>
          <cell r="M289">
            <v>0</v>
          </cell>
          <cell r="N289">
            <v>120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100</v>
          </cell>
          <cell r="V289" t="str">
            <v>0</v>
          </cell>
          <cell r="W289" t="str">
            <v>0</v>
          </cell>
          <cell r="X289" t="str">
            <v>0</v>
          </cell>
          <cell r="Y289" t="str">
            <v>0</v>
          </cell>
          <cell r="Z289" t="str">
            <v>0</v>
          </cell>
          <cell r="AA289">
            <v>100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-60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260</v>
          </cell>
          <cell r="AM289" t="str">
            <v>口腔科</v>
          </cell>
        </row>
        <row r="290">
          <cell r="G290" t="str">
            <v>口腔科</v>
          </cell>
          <cell r="H290" t="str">
            <v>2020年</v>
          </cell>
        </row>
        <row r="290">
          <cell r="J290" t="str">
            <v>合格</v>
          </cell>
          <cell r="K290">
            <v>0</v>
          </cell>
          <cell r="L290">
            <v>0</v>
          </cell>
          <cell r="M290">
            <v>0</v>
          </cell>
          <cell r="N290">
            <v>120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100</v>
          </cell>
          <cell r="V290" t="str">
            <v>0</v>
          </cell>
          <cell r="W290" t="str">
            <v>0</v>
          </cell>
          <cell r="X290" t="str">
            <v>0</v>
          </cell>
          <cell r="Y290" t="str">
            <v>0</v>
          </cell>
          <cell r="Z290" t="str">
            <v>0</v>
          </cell>
          <cell r="AA290">
            <v>100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-60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260</v>
          </cell>
          <cell r="AM290" t="str">
            <v>口腔科</v>
          </cell>
        </row>
        <row r="291">
          <cell r="G291" t="str">
            <v>口腔科</v>
          </cell>
          <cell r="H291" t="str">
            <v>2020年</v>
          </cell>
        </row>
        <row r="291">
          <cell r="J291" t="str">
            <v>合格</v>
          </cell>
          <cell r="K291">
            <v>0</v>
          </cell>
          <cell r="L291">
            <v>0</v>
          </cell>
          <cell r="M291">
            <v>0</v>
          </cell>
          <cell r="N291">
            <v>120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100</v>
          </cell>
          <cell r="V291" t="str">
            <v>0</v>
          </cell>
          <cell r="W291" t="str">
            <v>20</v>
          </cell>
          <cell r="X291" t="str">
            <v>30</v>
          </cell>
          <cell r="Y291" t="str">
            <v>0</v>
          </cell>
          <cell r="Z291" t="str">
            <v>0</v>
          </cell>
          <cell r="AA291">
            <v>100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-60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260</v>
          </cell>
          <cell r="AM291" t="str">
            <v>口腔科</v>
          </cell>
        </row>
        <row r="292">
          <cell r="G292" t="str">
            <v>口腔科</v>
          </cell>
          <cell r="H292" t="str">
            <v>2020年</v>
          </cell>
        </row>
        <row r="292">
          <cell r="J292" t="str">
            <v>合格</v>
          </cell>
          <cell r="K292">
            <v>0</v>
          </cell>
          <cell r="L292">
            <v>0</v>
          </cell>
          <cell r="M292">
            <v>0</v>
          </cell>
          <cell r="N292">
            <v>120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100</v>
          </cell>
          <cell r="V292" t="str">
            <v>10</v>
          </cell>
          <cell r="W292" t="str">
            <v>80</v>
          </cell>
          <cell r="X292" t="str">
            <v>60</v>
          </cell>
          <cell r="Y292" t="str">
            <v>0</v>
          </cell>
          <cell r="Z292" t="str">
            <v>0</v>
          </cell>
          <cell r="AA292">
            <v>100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-60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260</v>
          </cell>
          <cell r="AM292" t="str">
            <v>口腔科</v>
          </cell>
        </row>
        <row r="293">
          <cell r="G293" t="str">
            <v>口腔科</v>
          </cell>
          <cell r="H293" t="str">
            <v>2022年</v>
          </cell>
        </row>
        <row r="293">
          <cell r="J293" t="str">
            <v>合格</v>
          </cell>
          <cell r="K293">
            <v>0</v>
          </cell>
          <cell r="L293">
            <v>0</v>
          </cell>
          <cell r="M293">
            <v>0</v>
          </cell>
          <cell r="N293">
            <v>160</v>
          </cell>
          <cell r="O293">
            <v>0</v>
          </cell>
          <cell r="P293">
            <v>1</v>
          </cell>
          <cell r="Q293">
            <v>0</v>
          </cell>
          <cell r="R293">
            <v>0</v>
          </cell>
          <cell r="S293">
            <v>0</v>
          </cell>
          <cell r="T293">
            <v>20</v>
          </cell>
          <cell r="U293">
            <v>100</v>
          </cell>
          <cell r="V293" t="str">
            <v>0</v>
          </cell>
          <cell r="W293" t="str">
            <v>0</v>
          </cell>
          <cell r="X293" t="str">
            <v>0</v>
          </cell>
          <cell r="Y293" t="str">
            <v>0</v>
          </cell>
          <cell r="Z293" t="str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-40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240</v>
          </cell>
          <cell r="AM293" t="str">
            <v>口腔科</v>
          </cell>
        </row>
        <row r="294">
          <cell r="G294" t="str">
            <v>口腔科</v>
          </cell>
          <cell r="H294" t="str">
            <v>2021年</v>
          </cell>
        </row>
        <row r="294">
          <cell r="J294" t="str">
            <v>合格</v>
          </cell>
          <cell r="K294">
            <v>0</v>
          </cell>
          <cell r="L294">
            <v>0</v>
          </cell>
          <cell r="M294">
            <v>0</v>
          </cell>
          <cell r="N294">
            <v>120</v>
          </cell>
          <cell r="O294">
            <v>0</v>
          </cell>
          <cell r="P294">
            <v>2</v>
          </cell>
          <cell r="Q294">
            <v>0</v>
          </cell>
          <cell r="R294">
            <v>0</v>
          </cell>
          <cell r="S294">
            <v>0</v>
          </cell>
          <cell r="T294">
            <v>40</v>
          </cell>
          <cell r="U294">
            <v>100</v>
          </cell>
          <cell r="V294" t="str">
            <v>10</v>
          </cell>
          <cell r="W294" t="str">
            <v>80</v>
          </cell>
          <cell r="X294" t="str">
            <v>60</v>
          </cell>
          <cell r="Y294" t="str">
            <v>0</v>
          </cell>
          <cell r="Z294" t="str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-60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200</v>
          </cell>
          <cell r="AM294" t="str">
            <v>口腔科</v>
          </cell>
        </row>
        <row r="295">
          <cell r="G295" t="str">
            <v>口腔科</v>
          </cell>
          <cell r="H295" t="str">
            <v>2022年</v>
          </cell>
        </row>
        <row r="295">
          <cell r="J295" t="str">
            <v>合格</v>
          </cell>
          <cell r="K295">
            <v>0</v>
          </cell>
          <cell r="L295">
            <v>0</v>
          </cell>
          <cell r="M295">
            <v>0</v>
          </cell>
          <cell r="N295">
            <v>120</v>
          </cell>
          <cell r="O295">
            <v>0</v>
          </cell>
          <cell r="P295">
            <v>1</v>
          </cell>
          <cell r="Q295">
            <v>1</v>
          </cell>
          <cell r="R295">
            <v>0</v>
          </cell>
          <cell r="S295">
            <v>0</v>
          </cell>
          <cell r="T295">
            <v>40</v>
          </cell>
          <cell r="U295">
            <v>100</v>
          </cell>
          <cell r="V295" t="str">
            <v>0</v>
          </cell>
          <cell r="W295" t="str">
            <v>80</v>
          </cell>
          <cell r="X295" t="str">
            <v>60</v>
          </cell>
          <cell r="Y295" t="str">
            <v>0</v>
          </cell>
          <cell r="Z295" t="str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-60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200</v>
          </cell>
          <cell r="AM295" t="str">
            <v>口腔科</v>
          </cell>
        </row>
        <row r="296">
          <cell r="G296" t="str">
            <v>口腔科</v>
          </cell>
          <cell r="H296" t="str">
            <v>2022年</v>
          </cell>
        </row>
        <row r="296">
          <cell r="J296" t="str">
            <v>合格</v>
          </cell>
          <cell r="K296">
            <v>0</v>
          </cell>
          <cell r="L296">
            <v>0</v>
          </cell>
          <cell r="M296">
            <v>0</v>
          </cell>
          <cell r="N296">
            <v>120</v>
          </cell>
          <cell r="O296">
            <v>0</v>
          </cell>
          <cell r="P296">
            <v>1</v>
          </cell>
          <cell r="Q296">
            <v>0</v>
          </cell>
          <cell r="R296">
            <v>0</v>
          </cell>
          <cell r="S296">
            <v>0</v>
          </cell>
          <cell r="T296">
            <v>20</v>
          </cell>
          <cell r="U296">
            <v>100</v>
          </cell>
          <cell r="V296" t="str">
            <v>10</v>
          </cell>
          <cell r="W296" t="str">
            <v>80</v>
          </cell>
          <cell r="X296" t="str">
            <v>60</v>
          </cell>
          <cell r="Y296" t="str">
            <v>0</v>
          </cell>
          <cell r="Z296" t="str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-60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180</v>
          </cell>
          <cell r="AM296" t="str">
            <v>口腔科</v>
          </cell>
        </row>
        <row r="297">
          <cell r="G297" t="str">
            <v>口腔科</v>
          </cell>
          <cell r="H297" t="str">
            <v>2022年</v>
          </cell>
        </row>
        <row r="297">
          <cell r="J297" t="str">
            <v>合格</v>
          </cell>
          <cell r="K297">
            <v>0</v>
          </cell>
          <cell r="L297">
            <v>0</v>
          </cell>
          <cell r="M297">
            <v>0</v>
          </cell>
          <cell r="N297">
            <v>120</v>
          </cell>
          <cell r="O297">
            <v>0</v>
          </cell>
          <cell r="P297">
            <v>1</v>
          </cell>
          <cell r="Q297">
            <v>0</v>
          </cell>
          <cell r="R297">
            <v>0</v>
          </cell>
          <cell r="S297">
            <v>0</v>
          </cell>
          <cell r="T297">
            <v>20</v>
          </cell>
          <cell r="U297">
            <v>100</v>
          </cell>
          <cell r="V297" t="str">
            <v>10</v>
          </cell>
          <cell r="W297" t="str">
            <v>80</v>
          </cell>
          <cell r="X297" t="str">
            <v>60</v>
          </cell>
          <cell r="Y297" t="str">
            <v>0</v>
          </cell>
          <cell r="Z297" t="str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-60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180</v>
          </cell>
          <cell r="AM297" t="str">
            <v>口腔科</v>
          </cell>
        </row>
        <row r="298">
          <cell r="G298" t="str">
            <v>口腔科</v>
          </cell>
          <cell r="H298" t="str">
            <v>2022年</v>
          </cell>
        </row>
        <row r="298">
          <cell r="J298" t="str">
            <v>合格</v>
          </cell>
          <cell r="K298">
            <v>0</v>
          </cell>
          <cell r="L298">
            <v>0</v>
          </cell>
          <cell r="M298">
            <v>0</v>
          </cell>
          <cell r="N298">
            <v>120</v>
          </cell>
          <cell r="O298">
            <v>0</v>
          </cell>
          <cell r="P298">
            <v>1</v>
          </cell>
          <cell r="Q298">
            <v>0</v>
          </cell>
          <cell r="R298">
            <v>0</v>
          </cell>
          <cell r="S298">
            <v>0</v>
          </cell>
          <cell r="T298">
            <v>20</v>
          </cell>
          <cell r="U298">
            <v>100</v>
          </cell>
          <cell r="V298" t="str">
            <v>10</v>
          </cell>
          <cell r="W298" t="str">
            <v>20</v>
          </cell>
          <cell r="X298" t="str">
            <v>30</v>
          </cell>
          <cell r="Y298" t="str">
            <v>0</v>
          </cell>
          <cell r="Z298" t="str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-60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180</v>
          </cell>
          <cell r="AM298" t="str">
            <v>口腔科</v>
          </cell>
        </row>
        <row r="299">
          <cell r="G299" t="str">
            <v>口腔科</v>
          </cell>
          <cell r="H299" t="str">
            <v>2022年</v>
          </cell>
        </row>
        <row r="299">
          <cell r="J299" t="str">
            <v>合格</v>
          </cell>
          <cell r="K299">
            <v>0</v>
          </cell>
          <cell r="L299">
            <v>0</v>
          </cell>
          <cell r="M299">
            <v>0</v>
          </cell>
          <cell r="N299">
            <v>120</v>
          </cell>
          <cell r="O299">
            <v>0</v>
          </cell>
          <cell r="P299">
            <v>1</v>
          </cell>
          <cell r="Q299">
            <v>0</v>
          </cell>
          <cell r="R299">
            <v>0</v>
          </cell>
          <cell r="S299">
            <v>0</v>
          </cell>
          <cell r="T299">
            <v>20</v>
          </cell>
          <cell r="U299">
            <v>100</v>
          </cell>
          <cell r="V299" t="str">
            <v>10</v>
          </cell>
          <cell r="W299" t="str">
            <v>80</v>
          </cell>
          <cell r="X299" t="str">
            <v>60</v>
          </cell>
          <cell r="Y299" t="str">
            <v>0</v>
          </cell>
          <cell r="Z299" t="str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-60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180</v>
          </cell>
          <cell r="AM299" t="str">
            <v>口腔科</v>
          </cell>
        </row>
        <row r="300">
          <cell r="G300" t="str">
            <v>临床病理科</v>
          </cell>
          <cell r="H300" t="str">
            <v>2020年</v>
          </cell>
        </row>
        <row r="300">
          <cell r="J300" t="str">
            <v>合格</v>
          </cell>
          <cell r="K300">
            <v>0</v>
          </cell>
          <cell r="L300">
            <v>0</v>
          </cell>
          <cell r="M300">
            <v>0</v>
          </cell>
          <cell r="N300">
            <v>160</v>
          </cell>
          <cell r="O300">
            <v>0</v>
          </cell>
          <cell r="P300">
            <v>0</v>
          </cell>
          <cell r="Q300">
            <v>4</v>
          </cell>
          <cell r="R300">
            <v>0</v>
          </cell>
          <cell r="S300">
            <v>0</v>
          </cell>
          <cell r="T300">
            <v>80</v>
          </cell>
          <cell r="U300">
            <v>100</v>
          </cell>
          <cell r="V300">
            <v>0</v>
          </cell>
          <cell r="W300">
            <v>80</v>
          </cell>
          <cell r="X300">
            <v>60</v>
          </cell>
          <cell r="Y300">
            <v>120</v>
          </cell>
          <cell r="Z300">
            <v>0</v>
          </cell>
          <cell r="AA300">
            <v>100</v>
          </cell>
          <cell r="AB300">
            <v>150</v>
          </cell>
          <cell r="AC300">
            <v>0</v>
          </cell>
          <cell r="AD300">
            <v>0</v>
          </cell>
          <cell r="AE300">
            <v>80</v>
          </cell>
          <cell r="AF300">
            <v>-20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910</v>
          </cell>
          <cell r="AM300" t="str">
            <v>临床病理科</v>
          </cell>
        </row>
        <row r="301">
          <cell r="G301" t="str">
            <v>临床病理科</v>
          </cell>
          <cell r="H301" t="str">
            <v>2021年</v>
          </cell>
        </row>
        <row r="301">
          <cell r="J301" t="str">
            <v>合格</v>
          </cell>
          <cell r="K301">
            <v>0</v>
          </cell>
          <cell r="L301">
            <v>0</v>
          </cell>
          <cell r="M301">
            <v>0</v>
          </cell>
          <cell r="N301">
            <v>160</v>
          </cell>
          <cell r="O301">
            <v>0</v>
          </cell>
          <cell r="P301">
            <v>0</v>
          </cell>
          <cell r="Q301">
            <v>5</v>
          </cell>
          <cell r="R301">
            <v>0</v>
          </cell>
          <cell r="S301">
            <v>0</v>
          </cell>
          <cell r="T301">
            <v>100</v>
          </cell>
          <cell r="U301">
            <v>100</v>
          </cell>
          <cell r="V301">
            <v>0</v>
          </cell>
          <cell r="W301">
            <v>80</v>
          </cell>
          <cell r="X301">
            <v>60</v>
          </cell>
          <cell r="Y301">
            <v>120</v>
          </cell>
          <cell r="Z301">
            <v>0</v>
          </cell>
          <cell r="AA301">
            <v>100</v>
          </cell>
          <cell r="AB301">
            <v>150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870</v>
          </cell>
          <cell r="AM301" t="str">
            <v>临床病理科</v>
          </cell>
        </row>
        <row r="302">
          <cell r="G302" t="str">
            <v>临床病理科</v>
          </cell>
          <cell r="H302" t="str">
            <v>2020年</v>
          </cell>
        </row>
        <row r="302">
          <cell r="J302" t="str">
            <v>合格</v>
          </cell>
          <cell r="K302">
            <v>0</v>
          </cell>
          <cell r="L302">
            <v>0</v>
          </cell>
          <cell r="M302">
            <v>0</v>
          </cell>
          <cell r="N302">
            <v>160</v>
          </cell>
          <cell r="O302">
            <v>0</v>
          </cell>
          <cell r="P302">
            <v>0</v>
          </cell>
          <cell r="Q302">
            <v>2</v>
          </cell>
          <cell r="R302">
            <v>0</v>
          </cell>
          <cell r="S302">
            <v>0</v>
          </cell>
          <cell r="T302">
            <v>40</v>
          </cell>
          <cell r="U302">
            <v>100</v>
          </cell>
          <cell r="V302">
            <v>0</v>
          </cell>
          <cell r="W302">
            <v>80</v>
          </cell>
          <cell r="X302">
            <v>60</v>
          </cell>
          <cell r="Y302">
            <v>120</v>
          </cell>
          <cell r="Z302">
            <v>0</v>
          </cell>
          <cell r="AA302">
            <v>100</v>
          </cell>
          <cell r="AB302">
            <v>150</v>
          </cell>
          <cell r="AC302">
            <v>0</v>
          </cell>
          <cell r="AD302">
            <v>0</v>
          </cell>
          <cell r="AE302">
            <v>40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850</v>
          </cell>
          <cell r="AM302" t="str">
            <v>临床病理科</v>
          </cell>
        </row>
        <row r="303">
          <cell r="G303" t="str">
            <v>临床病理科</v>
          </cell>
          <cell r="H303" t="str">
            <v>2022年</v>
          </cell>
        </row>
        <row r="303">
          <cell r="J303" t="str">
            <v>合格</v>
          </cell>
          <cell r="K303">
            <v>0</v>
          </cell>
          <cell r="L303">
            <v>0</v>
          </cell>
          <cell r="M303">
            <v>0</v>
          </cell>
          <cell r="N303">
            <v>160</v>
          </cell>
          <cell r="O303">
            <v>0</v>
          </cell>
          <cell r="P303">
            <v>0</v>
          </cell>
          <cell r="Q303">
            <v>4</v>
          </cell>
          <cell r="R303">
            <v>0</v>
          </cell>
          <cell r="S303">
            <v>0</v>
          </cell>
          <cell r="T303">
            <v>80</v>
          </cell>
          <cell r="U303">
            <v>100</v>
          </cell>
          <cell r="V303">
            <v>0</v>
          </cell>
          <cell r="W303">
            <v>80</v>
          </cell>
          <cell r="X303">
            <v>60</v>
          </cell>
          <cell r="Y303">
            <v>90</v>
          </cell>
          <cell r="Z303">
            <v>0</v>
          </cell>
          <cell r="AA303">
            <v>100</v>
          </cell>
          <cell r="AB303">
            <v>150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820</v>
          </cell>
          <cell r="AM303" t="str">
            <v>临床病理科</v>
          </cell>
        </row>
        <row r="304">
          <cell r="G304" t="str">
            <v>临床病理科</v>
          </cell>
          <cell r="H304" t="str">
            <v>2020年</v>
          </cell>
        </row>
        <row r="304">
          <cell r="J304" t="str">
            <v>合格</v>
          </cell>
          <cell r="K304">
            <v>0</v>
          </cell>
          <cell r="L304">
            <v>0</v>
          </cell>
          <cell r="M304">
            <v>0</v>
          </cell>
          <cell r="N304">
            <v>160</v>
          </cell>
          <cell r="O304">
            <v>0</v>
          </cell>
          <cell r="P304">
            <v>0</v>
          </cell>
          <cell r="Q304">
            <v>2</v>
          </cell>
          <cell r="R304">
            <v>0</v>
          </cell>
          <cell r="S304">
            <v>0</v>
          </cell>
          <cell r="T304">
            <v>40</v>
          </cell>
          <cell r="U304">
            <v>100</v>
          </cell>
          <cell r="V304">
            <v>0</v>
          </cell>
          <cell r="W304">
            <v>80</v>
          </cell>
          <cell r="X304">
            <v>60</v>
          </cell>
          <cell r="Y304">
            <v>120</v>
          </cell>
          <cell r="Z304">
            <v>0</v>
          </cell>
          <cell r="AA304">
            <v>100</v>
          </cell>
          <cell r="AB304">
            <v>150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810</v>
          </cell>
          <cell r="AM304" t="str">
            <v>临床病理科</v>
          </cell>
        </row>
        <row r="305">
          <cell r="G305" t="str">
            <v>临床病理科</v>
          </cell>
          <cell r="H305" t="str">
            <v>2020年</v>
          </cell>
        </row>
        <row r="305">
          <cell r="J305" t="str">
            <v>合格</v>
          </cell>
          <cell r="K305">
            <v>0</v>
          </cell>
          <cell r="L305">
            <v>0</v>
          </cell>
          <cell r="M305">
            <v>0</v>
          </cell>
          <cell r="N305">
            <v>160</v>
          </cell>
          <cell r="O305">
            <v>0</v>
          </cell>
          <cell r="P305">
            <v>0</v>
          </cell>
          <cell r="Q305">
            <v>3</v>
          </cell>
          <cell r="R305">
            <v>0</v>
          </cell>
          <cell r="S305">
            <v>0</v>
          </cell>
          <cell r="T305">
            <v>60</v>
          </cell>
          <cell r="U305">
            <v>100</v>
          </cell>
          <cell r="V305">
            <v>0</v>
          </cell>
          <cell r="W305">
            <v>80</v>
          </cell>
          <cell r="X305">
            <v>60</v>
          </cell>
          <cell r="Y305">
            <v>120</v>
          </cell>
          <cell r="Z305">
            <v>0</v>
          </cell>
          <cell r="AA305">
            <v>100</v>
          </cell>
          <cell r="AB305">
            <v>150</v>
          </cell>
          <cell r="AC305">
            <v>0</v>
          </cell>
          <cell r="AD305">
            <v>0</v>
          </cell>
          <cell r="AE305">
            <v>0</v>
          </cell>
          <cell r="AF305">
            <v>-60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770</v>
          </cell>
          <cell r="AM305" t="str">
            <v>临床病理科</v>
          </cell>
        </row>
        <row r="306">
          <cell r="G306" t="str">
            <v>临床病理科</v>
          </cell>
          <cell r="H306" t="str">
            <v>2020年</v>
          </cell>
        </row>
        <row r="306">
          <cell r="J306" t="str">
            <v>合格</v>
          </cell>
          <cell r="K306">
            <v>0</v>
          </cell>
          <cell r="L306">
            <v>0</v>
          </cell>
          <cell r="M306">
            <v>0</v>
          </cell>
          <cell r="N306">
            <v>160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100</v>
          </cell>
          <cell r="V306">
            <v>0</v>
          </cell>
          <cell r="W306">
            <v>80</v>
          </cell>
          <cell r="X306">
            <v>60</v>
          </cell>
          <cell r="Y306">
            <v>120</v>
          </cell>
          <cell r="Z306">
            <v>0</v>
          </cell>
          <cell r="AA306">
            <v>100</v>
          </cell>
          <cell r="AB306">
            <v>150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770</v>
          </cell>
          <cell r="AM306" t="str">
            <v>临床病理科</v>
          </cell>
        </row>
        <row r="307">
          <cell r="G307" t="str">
            <v>临床病理科</v>
          </cell>
          <cell r="H307" t="str">
            <v>2020年</v>
          </cell>
        </row>
        <row r="307">
          <cell r="J307" t="str">
            <v>合格</v>
          </cell>
          <cell r="K307">
            <v>0</v>
          </cell>
          <cell r="L307">
            <v>0</v>
          </cell>
          <cell r="M307">
            <v>0</v>
          </cell>
          <cell r="N307">
            <v>160</v>
          </cell>
          <cell r="O307">
            <v>0</v>
          </cell>
          <cell r="P307">
            <v>0</v>
          </cell>
          <cell r="Q307">
            <v>3</v>
          </cell>
          <cell r="R307">
            <v>0</v>
          </cell>
          <cell r="S307">
            <v>0</v>
          </cell>
          <cell r="T307">
            <v>60</v>
          </cell>
          <cell r="U307">
            <v>100</v>
          </cell>
          <cell r="V307">
            <v>0</v>
          </cell>
          <cell r="W307">
            <v>80</v>
          </cell>
          <cell r="X307">
            <v>60</v>
          </cell>
          <cell r="Y307">
            <v>60</v>
          </cell>
          <cell r="Z307">
            <v>0</v>
          </cell>
          <cell r="AA307">
            <v>100</v>
          </cell>
          <cell r="AB307">
            <v>150</v>
          </cell>
          <cell r="AC307">
            <v>0</v>
          </cell>
          <cell r="AD307">
            <v>0</v>
          </cell>
          <cell r="AE307">
            <v>0</v>
          </cell>
          <cell r="AF307">
            <v>-20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750</v>
          </cell>
          <cell r="AM307" t="str">
            <v>临床病理科</v>
          </cell>
        </row>
        <row r="308">
          <cell r="G308" t="str">
            <v>临床病理科</v>
          </cell>
          <cell r="H308" t="str">
            <v>2021年</v>
          </cell>
        </row>
        <row r="308">
          <cell r="J308" t="str">
            <v>合格</v>
          </cell>
          <cell r="K308">
            <v>0</v>
          </cell>
          <cell r="L308">
            <v>0</v>
          </cell>
          <cell r="M308">
            <v>0</v>
          </cell>
          <cell r="N308">
            <v>160</v>
          </cell>
          <cell r="O308">
            <v>0</v>
          </cell>
          <cell r="P308">
            <v>0</v>
          </cell>
          <cell r="Q308">
            <v>4</v>
          </cell>
          <cell r="R308">
            <v>0</v>
          </cell>
          <cell r="S308">
            <v>0</v>
          </cell>
          <cell r="T308">
            <v>80</v>
          </cell>
          <cell r="U308">
            <v>100</v>
          </cell>
          <cell r="V308">
            <v>0</v>
          </cell>
          <cell r="W308">
            <v>60</v>
          </cell>
          <cell r="X308">
            <v>30</v>
          </cell>
          <cell r="Y308">
            <v>120</v>
          </cell>
          <cell r="Z308">
            <v>0</v>
          </cell>
          <cell r="AA308">
            <v>100</v>
          </cell>
          <cell r="AB308">
            <v>150</v>
          </cell>
          <cell r="AC308">
            <v>0</v>
          </cell>
          <cell r="AD308">
            <v>0</v>
          </cell>
          <cell r="AE308">
            <v>0</v>
          </cell>
          <cell r="AF308">
            <v>-60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740</v>
          </cell>
          <cell r="AM308" t="str">
            <v>临床病理科</v>
          </cell>
        </row>
        <row r="309">
          <cell r="G309" t="str">
            <v>临床病理科</v>
          </cell>
          <cell r="H309" t="str">
            <v>2022年</v>
          </cell>
        </row>
        <row r="309">
          <cell r="J309" t="str">
            <v>合格</v>
          </cell>
          <cell r="K309">
            <v>0</v>
          </cell>
          <cell r="L309">
            <v>0</v>
          </cell>
          <cell r="M309">
            <v>0</v>
          </cell>
          <cell r="N309">
            <v>160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100</v>
          </cell>
          <cell r="V309">
            <v>0</v>
          </cell>
          <cell r="W309">
            <v>80</v>
          </cell>
          <cell r="X309">
            <v>60</v>
          </cell>
          <cell r="Y309">
            <v>120</v>
          </cell>
          <cell r="Z309">
            <v>0</v>
          </cell>
          <cell r="AA309">
            <v>100</v>
          </cell>
          <cell r="AB309">
            <v>150</v>
          </cell>
          <cell r="AC309">
            <v>0</v>
          </cell>
          <cell r="AD309">
            <v>0</v>
          </cell>
          <cell r="AE309">
            <v>0</v>
          </cell>
          <cell r="AF309">
            <v>-60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710</v>
          </cell>
          <cell r="AM309" t="str">
            <v>临床病理科</v>
          </cell>
        </row>
        <row r="310">
          <cell r="G310" t="str">
            <v>临床病理科</v>
          </cell>
          <cell r="H310" t="str">
            <v>2020年</v>
          </cell>
        </row>
        <row r="310">
          <cell r="J310" t="str">
            <v>合格</v>
          </cell>
          <cell r="K310">
            <v>0</v>
          </cell>
          <cell r="L310">
            <v>0</v>
          </cell>
          <cell r="M310">
            <v>0</v>
          </cell>
          <cell r="N310">
            <v>160</v>
          </cell>
          <cell r="O310">
            <v>0</v>
          </cell>
          <cell r="P310">
            <v>0</v>
          </cell>
          <cell r="Q310">
            <v>2</v>
          </cell>
          <cell r="R310">
            <v>0</v>
          </cell>
          <cell r="S310">
            <v>0</v>
          </cell>
          <cell r="T310">
            <v>40</v>
          </cell>
          <cell r="U310">
            <v>100</v>
          </cell>
          <cell r="V310">
            <v>0</v>
          </cell>
          <cell r="W310">
            <v>60</v>
          </cell>
          <cell r="X310">
            <v>60</v>
          </cell>
          <cell r="Y310">
            <v>90</v>
          </cell>
          <cell r="Z310">
            <v>0</v>
          </cell>
          <cell r="AA310">
            <v>100</v>
          </cell>
          <cell r="AB310">
            <v>150</v>
          </cell>
          <cell r="AC310">
            <v>0</v>
          </cell>
          <cell r="AD310">
            <v>0</v>
          </cell>
          <cell r="AE310">
            <v>0</v>
          </cell>
          <cell r="AF310">
            <v>-60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700</v>
          </cell>
          <cell r="AM310" t="str">
            <v>临床病理科</v>
          </cell>
        </row>
        <row r="311">
          <cell r="G311" t="str">
            <v>临床病理科</v>
          </cell>
          <cell r="H311" t="str">
            <v>2022年</v>
          </cell>
        </row>
        <row r="311">
          <cell r="J311" t="str">
            <v>合格</v>
          </cell>
          <cell r="K311">
            <v>0</v>
          </cell>
          <cell r="L311">
            <v>0</v>
          </cell>
          <cell r="M311">
            <v>0</v>
          </cell>
          <cell r="N311">
            <v>160</v>
          </cell>
          <cell r="O311">
            <v>0</v>
          </cell>
          <cell r="P311">
            <v>0</v>
          </cell>
          <cell r="Q311">
            <v>5</v>
          </cell>
          <cell r="R311">
            <v>0</v>
          </cell>
          <cell r="S311">
            <v>0</v>
          </cell>
          <cell r="T311">
            <v>100</v>
          </cell>
          <cell r="U311">
            <v>100</v>
          </cell>
          <cell r="V311">
            <v>0</v>
          </cell>
          <cell r="W311">
            <v>80</v>
          </cell>
          <cell r="X311">
            <v>60</v>
          </cell>
          <cell r="Y311">
            <v>120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620</v>
          </cell>
          <cell r="AM311" t="str">
            <v>临床病理科</v>
          </cell>
        </row>
        <row r="312">
          <cell r="G312" t="str">
            <v>临床病理科</v>
          </cell>
          <cell r="H312" t="str">
            <v>2022年</v>
          </cell>
        </row>
        <row r="312">
          <cell r="J312" t="str">
            <v>合格</v>
          </cell>
          <cell r="K312">
            <v>0</v>
          </cell>
          <cell r="L312">
            <v>0</v>
          </cell>
          <cell r="M312">
            <v>0</v>
          </cell>
          <cell r="N312">
            <v>160</v>
          </cell>
          <cell r="O312">
            <v>0</v>
          </cell>
          <cell r="P312">
            <v>0</v>
          </cell>
          <cell r="Q312">
            <v>4</v>
          </cell>
          <cell r="R312">
            <v>0</v>
          </cell>
          <cell r="S312">
            <v>0</v>
          </cell>
          <cell r="T312">
            <v>80</v>
          </cell>
          <cell r="U312">
            <v>100</v>
          </cell>
          <cell r="V312">
            <v>0</v>
          </cell>
          <cell r="W312">
            <v>80</v>
          </cell>
          <cell r="X312">
            <v>60</v>
          </cell>
          <cell r="Y312">
            <v>120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40</v>
          </cell>
          <cell r="AF312">
            <v>-60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580</v>
          </cell>
          <cell r="AM312" t="str">
            <v>临床病理科</v>
          </cell>
        </row>
        <row r="313">
          <cell r="G313" t="str">
            <v>临床病理科</v>
          </cell>
          <cell r="H313" t="str">
            <v>2022年</v>
          </cell>
        </row>
        <row r="313">
          <cell r="J313" t="str">
            <v>合格</v>
          </cell>
          <cell r="K313">
            <v>0</v>
          </cell>
          <cell r="L313">
            <v>0</v>
          </cell>
          <cell r="M313">
            <v>0</v>
          </cell>
          <cell r="N313">
            <v>160</v>
          </cell>
          <cell r="O313">
            <v>0</v>
          </cell>
          <cell r="P313">
            <v>0</v>
          </cell>
          <cell r="Q313">
            <v>5</v>
          </cell>
          <cell r="R313">
            <v>0</v>
          </cell>
          <cell r="S313">
            <v>0</v>
          </cell>
          <cell r="T313">
            <v>100</v>
          </cell>
          <cell r="U313">
            <v>100</v>
          </cell>
          <cell r="V313">
            <v>0</v>
          </cell>
          <cell r="W313">
            <v>60</v>
          </cell>
          <cell r="X313">
            <v>60</v>
          </cell>
          <cell r="Y313">
            <v>120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-20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580</v>
          </cell>
          <cell r="AM313" t="str">
            <v>临床病理科</v>
          </cell>
        </row>
        <row r="314">
          <cell r="G314" t="str">
            <v>临床病理科</v>
          </cell>
          <cell r="H314" t="str">
            <v>2022年</v>
          </cell>
        </row>
        <row r="314">
          <cell r="J314" t="str">
            <v>合格</v>
          </cell>
          <cell r="K314">
            <v>0</v>
          </cell>
          <cell r="L314">
            <v>0</v>
          </cell>
          <cell r="M314">
            <v>0</v>
          </cell>
          <cell r="N314">
            <v>160</v>
          </cell>
          <cell r="O314">
            <v>0</v>
          </cell>
          <cell r="P314">
            <v>0</v>
          </cell>
          <cell r="Q314">
            <v>3</v>
          </cell>
          <cell r="R314">
            <v>0</v>
          </cell>
          <cell r="S314">
            <v>0</v>
          </cell>
          <cell r="T314">
            <v>60</v>
          </cell>
          <cell r="U314">
            <v>100</v>
          </cell>
          <cell r="V314">
            <v>0</v>
          </cell>
          <cell r="W314">
            <v>80</v>
          </cell>
          <cell r="X314">
            <v>60</v>
          </cell>
          <cell r="Y314">
            <v>120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580</v>
          </cell>
          <cell r="AM314" t="str">
            <v>临床病理科</v>
          </cell>
        </row>
        <row r="315">
          <cell r="G315" t="str">
            <v>临床病理科</v>
          </cell>
          <cell r="H315" t="str">
            <v>2022年</v>
          </cell>
        </row>
        <row r="315">
          <cell r="J315" t="str">
            <v>合格</v>
          </cell>
          <cell r="K315">
            <v>0</v>
          </cell>
          <cell r="L315">
            <v>0</v>
          </cell>
          <cell r="M315">
            <v>0</v>
          </cell>
          <cell r="N315">
            <v>160</v>
          </cell>
          <cell r="O315">
            <v>0</v>
          </cell>
          <cell r="P315">
            <v>0</v>
          </cell>
          <cell r="Q315">
            <v>4</v>
          </cell>
          <cell r="R315">
            <v>0</v>
          </cell>
          <cell r="S315">
            <v>0</v>
          </cell>
          <cell r="T315">
            <v>80</v>
          </cell>
          <cell r="U315">
            <v>100</v>
          </cell>
          <cell r="V315">
            <v>0</v>
          </cell>
          <cell r="W315">
            <v>80</v>
          </cell>
          <cell r="X315">
            <v>60</v>
          </cell>
          <cell r="Y315">
            <v>90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570</v>
          </cell>
          <cell r="AM315" t="str">
            <v>临床病理科</v>
          </cell>
        </row>
        <row r="316">
          <cell r="G316" t="str">
            <v>临床病理科</v>
          </cell>
          <cell r="H316" t="str">
            <v>2021年</v>
          </cell>
        </row>
        <row r="316">
          <cell r="J316" t="str">
            <v>合格</v>
          </cell>
          <cell r="K316">
            <v>0</v>
          </cell>
          <cell r="L316">
            <v>0</v>
          </cell>
          <cell r="M316">
            <v>0</v>
          </cell>
          <cell r="N316">
            <v>160</v>
          </cell>
          <cell r="O316">
            <v>0</v>
          </cell>
          <cell r="P316">
            <v>0</v>
          </cell>
          <cell r="Q316">
            <v>3</v>
          </cell>
          <cell r="R316">
            <v>0</v>
          </cell>
          <cell r="S316">
            <v>0</v>
          </cell>
          <cell r="T316">
            <v>60</v>
          </cell>
          <cell r="U316">
            <v>100</v>
          </cell>
          <cell r="V316">
            <v>0</v>
          </cell>
          <cell r="W316">
            <v>80</v>
          </cell>
          <cell r="X316">
            <v>60</v>
          </cell>
          <cell r="Y316">
            <v>120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-40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540</v>
          </cell>
          <cell r="AM316" t="str">
            <v>临床病理科</v>
          </cell>
        </row>
        <row r="317">
          <cell r="G317" t="str">
            <v>临床病理科</v>
          </cell>
          <cell r="H317" t="str">
            <v>2021年</v>
          </cell>
        </row>
        <row r="317">
          <cell r="J317" t="str">
            <v>合格</v>
          </cell>
          <cell r="K317">
            <v>0</v>
          </cell>
          <cell r="L317">
            <v>0</v>
          </cell>
          <cell r="M317">
            <v>0</v>
          </cell>
          <cell r="N317">
            <v>160</v>
          </cell>
          <cell r="O317">
            <v>0</v>
          </cell>
          <cell r="P317">
            <v>0</v>
          </cell>
          <cell r="Q317">
            <v>4</v>
          </cell>
          <cell r="R317">
            <v>0</v>
          </cell>
          <cell r="S317">
            <v>0</v>
          </cell>
          <cell r="T317">
            <v>80</v>
          </cell>
          <cell r="U317">
            <v>100</v>
          </cell>
          <cell r="V317">
            <v>0</v>
          </cell>
          <cell r="W317">
            <v>60</v>
          </cell>
          <cell r="X317">
            <v>60</v>
          </cell>
          <cell r="Y317">
            <v>120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-60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520</v>
          </cell>
          <cell r="AM317" t="str">
            <v>临床病理科</v>
          </cell>
        </row>
        <row r="318">
          <cell r="G318" t="str">
            <v>临床病理科</v>
          </cell>
          <cell r="H318" t="str">
            <v>2022年</v>
          </cell>
        </row>
        <row r="318">
          <cell r="J318" t="str">
            <v>合格</v>
          </cell>
          <cell r="K318">
            <v>0</v>
          </cell>
          <cell r="L318">
            <v>0</v>
          </cell>
          <cell r="M318">
            <v>0</v>
          </cell>
          <cell r="N318">
            <v>120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100</v>
          </cell>
          <cell r="V318">
            <v>10</v>
          </cell>
          <cell r="W318">
            <v>60</v>
          </cell>
          <cell r="X318">
            <v>0</v>
          </cell>
          <cell r="Y318">
            <v>0</v>
          </cell>
          <cell r="Z318">
            <v>0</v>
          </cell>
          <cell r="AA318">
            <v>100</v>
          </cell>
          <cell r="AB318">
            <v>150</v>
          </cell>
          <cell r="AC318">
            <v>0</v>
          </cell>
          <cell r="AD318">
            <v>0</v>
          </cell>
          <cell r="AE318">
            <v>0</v>
          </cell>
          <cell r="AF318">
            <v>-60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480</v>
          </cell>
          <cell r="AM318" t="str">
            <v>临床病理科</v>
          </cell>
        </row>
        <row r="319">
          <cell r="G319" t="str">
            <v>麻醉科</v>
          </cell>
          <cell r="H319" t="str">
            <v>2020年</v>
          </cell>
        </row>
        <row r="319">
          <cell r="J319" t="str">
            <v>合格</v>
          </cell>
          <cell r="K319">
            <v>0</v>
          </cell>
          <cell r="L319">
            <v>0</v>
          </cell>
          <cell r="M319">
            <v>0</v>
          </cell>
          <cell r="N319">
            <v>160</v>
          </cell>
          <cell r="O319">
            <v>0</v>
          </cell>
          <cell r="P319">
            <v>2</v>
          </cell>
          <cell r="Q319">
            <v>8</v>
          </cell>
          <cell r="R319">
            <v>0</v>
          </cell>
          <cell r="S319">
            <v>0</v>
          </cell>
          <cell r="T319">
            <v>200</v>
          </cell>
          <cell r="U319">
            <v>100</v>
          </cell>
          <cell r="V319">
            <v>10</v>
          </cell>
          <cell r="W319">
            <v>60</v>
          </cell>
          <cell r="X319">
            <v>60</v>
          </cell>
          <cell r="Y319">
            <v>60</v>
          </cell>
          <cell r="Z319">
            <v>60</v>
          </cell>
          <cell r="AA319">
            <v>100</v>
          </cell>
          <cell r="AB319">
            <v>150</v>
          </cell>
          <cell r="AC319">
            <v>100</v>
          </cell>
          <cell r="AD319">
            <v>0</v>
          </cell>
          <cell r="AE319">
            <v>0</v>
          </cell>
          <cell r="AF319">
            <v>-20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1040</v>
          </cell>
          <cell r="AM319" t="str">
            <v>麻醉科</v>
          </cell>
        </row>
        <row r="320">
          <cell r="G320" t="str">
            <v>麻醉科</v>
          </cell>
          <cell r="H320" t="str">
            <v>2021年</v>
          </cell>
        </row>
        <row r="320">
          <cell r="J320" t="str">
            <v>合格</v>
          </cell>
          <cell r="K320">
            <v>0</v>
          </cell>
          <cell r="L320">
            <v>0</v>
          </cell>
          <cell r="M320">
            <v>0</v>
          </cell>
          <cell r="N320">
            <v>120</v>
          </cell>
          <cell r="O320">
            <v>0</v>
          </cell>
          <cell r="P320">
            <v>3</v>
          </cell>
          <cell r="Q320">
            <v>5</v>
          </cell>
          <cell r="R320">
            <v>1</v>
          </cell>
          <cell r="S320">
            <v>0</v>
          </cell>
          <cell r="T320">
            <v>185</v>
          </cell>
          <cell r="U320">
            <v>100</v>
          </cell>
          <cell r="V320">
            <v>10</v>
          </cell>
          <cell r="W320">
            <v>40</v>
          </cell>
          <cell r="X320">
            <v>60</v>
          </cell>
          <cell r="Y320">
            <v>30</v>
          </cell>
          <cell r="Z320">
            <v>60</v>
          </cell>
          <cell r="AA320">
            <v>100</v>
          </cell>
          <cell r="AB320">
            <v>150</v>
          </cell>
          <cell r="AC320">
            <v>100</v>
          </cell>
          <cell r="AD320">
            <v>0</v>
          </cell>
          <cell r="AE320">
            <v>0</v>
          </cell>
          <cell r="AF320">
            <v>-20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935</v>
          </cell>
          <cell r="AM320" t="str">
            <v>麻醉科</v>
          </cell>
        </row>
        <row r="321">
          <cell r="G321" t="str">
            <v>麻醉科</v>
          </cell>
          <cell r="H321" t="str">
            <v>2020年</v>
          </cell>
        </row>
        <row r="321">
          <cell r="J321" t="str">
            <v>合格</v>
          </cell>
          <cell r="K321">
            <v>0</v>
          </cell>
          <cell r="L321">
            <v>0</v>
          </cell>
          <cell r="M321">
            <v>0</v>
          </cell>
          <cell r="N321">
            <v>160</v>
          </cell>
          <cell r="O321">
            <v>2</v>
          </cell>
          <cell r="P321">
            <v>0</v>
          </cell>
          <cell r="Q321">
            <v>1</v>
          </cell>
          <cell r="R321">
            <v>0</v>
          </cell>
          <cell r="S321">
            <v>0</v>
          </cell>
          <cell r="T321">
            <v>120</v>
          </cell>
          <cell r="U321">
            <v>100</v>
          </cell>
          <cell r="V321">
            <v>10</v>
          </cell>
          <cell r="W321">
            <v>80</v>
          </cell>
          <cell r="X321">
            <v>60</v>
          </cell>
          <cell r="Y321">
            <v>30</v>
          </cell>
          <cell r="Z321">
            <v>0</v>
          </cell>
          <cell r="AA321">
            <v>100</v>
          </cell>
          <cell r="AB321">
            <v>150</v>
          </cell>
          <cell r="AC321">
            <v>100</v>
          </cell>
          <cell r="AD321">
            <v>0</v>
          </cell>
          <cell r="AE321">
            <v>0</v>
          </cell>
          <cell r="AF321">
            <v>-20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890</v>
          </cell>
          <cell r="AM321" t="str">
            <v>麻醉科</v>
          </cell>
        </row>
        <row r="322">
          <cell r="G322" t="str">
            <v>麻醉科</v>
          </cell>
          <cell r="H322" t="str">
            <v>2021年</v>
          </cell>
        </row>
        <row r="322">
          <cell r="J322" t="str">
            <v>合格</v>
          </cell>
          <cell r="K322">
            <v>0</v>
          </cell>
          <cell r="L322">
            <v>0</v>
          </cell>
          <cell r="M322">
            <v>0</v>
          </cell>
          <cell r="N322">
            <v>160</v>
          </cell>
          <cell r="O322">
            <v>2</v>
          </cell>
          <cell r="P322">
            <v>0</v>
          </cell>
          <cell r="Q322">
            <v>1</v>
          </cell>
          <cell r="R322">
            <v>1</v>
          </cell>
          <cell r="S322">
            <v>0</v>
          </cell>
          <cell r="T322">
            <v>145</v>
          </cell>
          <cell r="U322">
            <v>100</v>
          </cell>
          <cell r="V322">
            <v>10</v>
          </cell>
          <cell r="W322">
            <v>60</v>
          </cell>
          <cell r="X322">
            <v>60</v>
          </cell>
          <cell r="Y322">
            <v>60</v>
          </cell>
          <cell r="Z322">
            <v>0</v>
          </cell>
          <cell r="AA322">
            <v>100</v>
          </cell>
          <cell r="AB322">
            <v>150</v>
          </cell>
          <cell r="AC322">
            <v>100</v>
          </cell>
          <cell r="AD322">
            <v>0</v>
          </cell>
          <cell r="AE322">
            <v>0</v>
          </cell>
          <cell r="AF322">
            <v>-60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885</v>
          </cell>
          <cell r="AM322" t="str">
            <v>麻醉科</v>
          </cell>
        </row>
        <row r="323">
          <cell r="G323" t="str">
            <v>麻醉科</v>
          </cell>
          <cell r="H323" t="str">
            <v>2020年</v>
          </cell>
        </row>
        <row r="323">
          <cell r="J323" t="str">
            <v>合格</v>
          </cell>
          <cell r="K323">
            <v>0</v>
          </cell>
          <cell r="L323">
            <v>0</v>
          </cell>
          <cell r="M323">
            <v>0</v>
          </cell>
          <cell r="N323">
            <v>160</v>
          </cell>
          <cell r="O323">
            <v>0</v>
          </cell>
          <cell r="P323">
            <v>4</v>
          </cell>
          <cell r="Q323">
            <v>1</v>
          </cell>
          <cell r="R323">
            <v>0</v>
          </cell>
          <cell r="S323">
            <v>0</v>
          </cell>
          <cell r="T323">
            <v>100</v>
          </cell>
          <cell r="U323">
            <v>100</v>
          </cell>
          <cell r="V323">
            <v>10</v>
          </cell>
          <cell r="W323">
            <v>80</v>
          </cell>
          <cell r="X323">
            <v>60</v>
          </cell>
          <cell r="Y323">
            <v>60</v>
          </cell>
          <cell r="Z323">
            <v>0</v>
          </cell>
          <cell r="AA323">
            <v>100</v>
          </cell>
          <cell r="AB323">
            <v>150</v>
          </cell>
          <cell r="AC323">
            <v>100</v>
          </cell>
          <cell r="AD323">
            <v>0</v>
          </cell>
          <cell r="AE323">
            <v>0</v>
          </cell>
          <cell r="AF323">
            <v>-40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880</v>
          </cell>
          <cell r="AM323" t="str">
            <v>麻醉科</v>
          </cell>
        </row>
        <row r="324">
          <cell r="G324" t="str">
            <v>麻醉科</v>
          </cell>
          <cell r="H324" t="str">
            <v>2020年</v>
          </cell>
        </row>
        <row r="324">
          <cell r="J324" t="str">
            <v>合格</v>
          </cell>
          <cell r="K324">
            <v>0</v>
          </cell>
          <cell r="L324">
            <v>0</v>
          </cell>
          <cell r="M324">
            <v>0</v>
          </cell>
          <cell r="N324">
            <v>160</v>
          </cell>
          <cell r="O324">
            <v>2</v>
          </cell>
          <cell r="P324">
            <v>0</v>
          </cell>
          <cell r="Q324">
            <v>1</v>
          </cell>
          <cell r="R324">
            <v>0</v>
          </cell>
          <cell r="S324">
            <v>0</v>
          </cell>
          <cell r="T324">
            <v>120</v>
          </cell>
          <cell r="U324">
            <v>100</v>
          </cell>
          <cell r="V324">
            <v>10</v>
          </cell>
          <cell r="W324">
            <v>60</v>
          </cell>
          <cell r="X324">
            <v>60</v>
          </cell>
          <cell r="Y324">
            <v>60</v>
          </cell>
          <cell r="Z324">
            <v>0</v>
          </cell>
          <cell r="AA324">
            <v>100</v>
          </cell>
          <cell r="AB324">
            <v>150</v>
          </cell>
          <cell r="AC324">
            <v>100</v>
          </cell>
          <cell r="AD324">
            <v>0</v>
          </cell>
          <cell r="AE324">
            <v>0</v>
          </cell>
          <cell r="AF324">
            <v>-40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880</v>
          </cell>
          <cell r="AM324" t="str">
            <v>麻醉科</v>
          </cell>
        </row>
        <row r="325">
          <cell r="G325" t="str">
            <v>麻醉科</v>
          </cell>
          <cell r="H325" t="str">
            <v>2020年</v>
          </cell>
        </row>
        <row r="325">
          <cell r="J325" t="str">
            <v>合格</v>
          </cell>
          <cell r="K325">
            <v>0</v>
          </cell>
          <cell r="L325">
            <v>0</v>
          </cell>
          <cell r="M325">
            <v>0</v>
          </cell>
          <cell r="N325">
            <v>160</v>
          </cell>
          <cell r="O325">
            <v>3</v>
          </cell>
          <cell r="P325">
            <v>0</v>
          </cell>
          <cell r="Q325">
            <v>2</v>
          </cell>
          <cell r="R325">
            <v>0</v>
          </cell>
          <cell r="S325">
            <v>0</v>
          </cell>
          <cell r="T325">
            <v>190</v>
          </cell>
          <cell r="U325">
            <v>100</v>
          </cell>
          <cell r="V325">
            <v>10</v>
          </cell>
          <cell r="W325">
            <v>20</v>
          </cell>
          <cell r="X325">
            <v>0</v>
          </cell>
          <cell r="Y325">
            <v>60</v>
          </cell>
          <cell r="Z325">
            <v>0</v>
          </cell>
          <cell r="AA325">
            <v>100</v>
          </cell>
          <cell r="AB325">
            <v>150</v>
          </cell>
          <cell r="AC325">
            <v>100</v>
          </cell>
          <cell r="AD325">
            <v>0</v>
          </cell>
          <cell r="AE325">
            <v>0</v>
          </cell>
          <cell r="AF325">
            <v>-20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870</v>
          </cell>
          <cell r="AM325" t="str">
            <v>麻醉科</v>
          </cell>
        </row>
        <row r="326">
          <cell r="G326" t="str">
            <v>麻醉科</v>
          </cell>
          <cell r="H326" t="str">
            <v>2021年</v>
          </cell>
        </row>
        <row r="326">
          <cell r="J326" t="str">
            <v>合格</v>
          </cell>
          <cell r="K326">
            <v>0</v>
          </cell>
          <cell r="L326">
            <v>0</v>
          </cell>
          <cell r="M326">
            <v>0</v>
          </cell>
          <cell r="N326">
            <v>160</v>
          </cell>
          <cell r="O326">
            <v>0</v>
          </cell>
          <cell r="P326">
            <v>2</v>
          </cell>
          <cell r="Q326">
            <v>1</v>
          </cell>
          <cell r="R326">
            <v>0</v>
          </cell>
          <cell r="S326">
            <v>0</v>
          </cell>
          <cell r="T326">
            <v>60</v>
          </cell>
          <cell r="U326">
            <v>100</v>
          </cell>
          <cell r="V326">
            <v>10</v>
          </cell>
          <cell r="W326">
            <v>60</v>
          </cell>
          <cell r="X326">
            <v>90</v>
          </cell>
          <cell r="Y326">
            <v>30</v>
          </cell>
          <cell r="Z326">
            <v>0</v>
          </cell>
          <cell r="AA326">
            <v>100</v>
          </cell>
          <cell r="AB326">
            <v>150</v>
          </cell>
          <cell r="AC326">
            <v>100</v>
          </cell>
          <cell r="AD326">
            <v>0</v>
          </cell>
          <cell r="AE326">
            <v>20</v>
          </cell>
          <cell r="AF326">
            <v>-20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860</v>
          </cell>
          <cell r="AM326" t="str">
            <v>麻醉科</v>
          </cell>
        </row>
        <row r="327">
          <cell r="G327" t="str">
            <v>麻醉科</v>
          </cell>
          <cell r="H327" t="str">
            <v>2020年</v>
          </cell>
        </row>
        <row r="327">
          <cell r="J327" t="str">
            <v>合格</v>
          </cell>
          <cell r="K327">
            <v>0</v>
          </cell>
          <cell r="L327">
            <v>0</v>
          </cell>
          <cell r="M327">
            <v>0</v>
          </cell>
          <cell r="N327">
            <v>160</v>
          </cell>
          <cell r="O327">
            <v>0</v>
          </cell>
          <cell r="P327">
            <v>2</v>
          </cell>
          <cell r="Q327">
            <v>6</v>
          </cell>
          <cell r="R327">
            <v>0</v>
          </cell>
          <cell r="S327">
            <v>1</v>
          </cell>
          <cell r="T327">
            <v>185</v>
          </cell>
          <cell r="U327">
            <v>100</v>
          </cell>
          <cell r="V327">
            <v>0</v>
          </cell>
          <cell r="W327">
            <v>80</v>
          </cell>
          <cell r="X327">
            <v>30</v>
          </cell>
          <cell r="Y327">
            <v>30</v>
          </cell>
          <cell r="Z327">
            <v>20</v>
          </cell>
          <cell r="AA327">
            <v>100</v>
          </cell>
          <cell r="AB327">
            <v>150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855</v>
          </cell>
          <cell r="AM327" t="str">
            <v>麻醉科</v>
          </cell>
        </row>
        <row r="328">
          <cell r="G328" t="str">
            <v>麻醉科</v>
          </cell>
          <cell r="H328" t="str">
            <v>2022年</v>
          </cell>
        </row>
        <row r="328">
          <cell r="J328" t="str">
            <v>合格</v>
          </cell>
          <cell r="K328">
            <v>0</v>
          </cell>
          <cell r="L328">
            <v>0</v>
          </cell>
          <cell r="M328">
            <v>0</v>
          </cell>
          <cell r="N328">
            <v>160</v>
          </cell>
          <cell r="O328">
            <v>0</v>
          </cell>
          <cell r="P328">
            <v>3</v>
          </cell>
          <cell r="Q328">
            <v>1</v>
          </cell>
          <cell r="R328">
            <v>1</v>
          </cell>
          <cell r="S328">
            <v>1</v>
          </cell>
          <cell r="T328">
            <v>130</v>
          </cell>
          <cell r="U328">
            <v>100</v>
          </cell>
          <cell r="V328">
            <v>10</v>
          </cell>
          <cell r="W328">
            <v>40</v>
          </cell>
          <cell r="X328">
            <v>60</v>
          </cell>
          <cell r="Y328">
            <v>60</v>
          </cell>
          <cell r="Z328">
            <v>0</v>
          </cell>
          <cell r="AA328">
            <v>100</v>
          </cell>
          <cell r="AB328">
            <v>150</v>
          </cell>
          <cell r="AC328">
            <v>100</v>
          </cell>
          <cell r="AD328">
            <v>0</v>
          </cell>
          <cell r="AE328">
            <v>0</v>
          </cell>
          <cell r="AF328">
            <v>-60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850</v>
          </cell>
          <cell r="AM328" t="str">
            <v>麻醉科</v>
          </cell>
        </row>
        <row r="329">
          <cell r="G329" t="str">
            <v>麻醉科</v>
          </cell>
          <cell r="H329" t="str">
            <v>2021年</v>
          </cell>
        </row>
        <row r="329">
          <cell r="J329" t="str">
            <v>合格</v>
          </cell>
          <cell r="K329">
            <v>0</v>
          </cell>
          <cell r="L329">
            <v>0</v>
          </cell>
          <cell r="M329">
            <v>0</v>
          </cell>
          <cell r="N329">
            <v>120</v>
          </cell>
          <cell r="O329">
            <v>0</v>
          </cell>
          <cell r="P329">
            <v>4</v>
          </cell>
          <cell r="Q329">
            <v>6</v>
          </cell>
          <cell r="R329">
            <v>0</v>
          </cell>
          <cell r="S329">
            <v>0</v>
          </cell>
          <cell r="T329">
            <v>200</v>
          </cell>
          <cell r="U329">
            <v>100</v>
          </cell>
          <cell r="V329">
            <v>10</v>
          </cell>
          <cell r="W329">
            <v>60</v>
          </cell>
          <cell r="X329">
            <v>0</v>
          </cell>
          <cell r="Y329">
            <v>30</v>
          </cell>
          <cell r="Z329">
            <v>0</v>
          </cell>
          <cell r="AA329">
            <v>100</v>
          </cell>
          <cell r="AB329">
            <v>150</v>
          </cell>
          <cell r="AC329">
            <v>100</v>
          </cell>
          <cell r="AD329">
            <v>0</v>
          </cell>
          <cell r="AE329">
            <v>0</v>
          </cell>
          <cell r="AF329">
            <v>-20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850</v>
          </cell>
          <cell r="AM329" t="str">
            <v>麻醉科</v>
          </cell>
        </row>
        <row r="330">
          <cell r="G330" t="str">
            <v>麻醉科</v>
          </cell>
          <cell r="H330" t="str">
            <v>2020年</v>
          </cell>
        </row>
        <row r="330">
          <cell r="J330" t="str">
            <v>合格</v>
          </cell>
          <cell r="K330">
            <v>0</v>
          </cell>
          <cell r="L330">
            <v>0</v>
          </cell>
          <cell r="M330">
            <v>0</v>
          </cell>
          <cell r="N330">
            <v>160</v>
          </cell>
          <cell r="O330">
            <v>0</v>
          </cell>
          <cell r="P330">
            <v>4</v>
          </cell>
          <cell r="Q330">
            <v>5</v>
          </cell>
          <cell r="R330">
            <v>1</v>
          </cell>
          <cell r="S330">
            <v>0</v>
          </cell>
          <cell r="T330">
            <v>205</v>
          </cell>
          <cell r="U330">
            <v>100</v>
          </cell>
          <cell r="V330">
            <v>10</v>
          </cell>
          <cell r="W330">
            <v>80</v>
          </cell>
          <cell r="X330">
            <v>60</v>
          </cell>
          <cell r="Y330">
            <v>30</v>
          </cell>
          <cell r="Z330">
            <v>0</v>
          </cell>
          <cell r="AA330">
            <v>100</v>
          </cell>
          <cell r="AB330">
            <v>150</v>
          </cell>
          <cell r="AC330">
            <v>0</v>
          </cell>
          <cell r="AD330">
            <v>0</v>
          </cell>
          <cell r="AE330">
            <v>0</v>
          </cell>
          <cell r="AF330">
            <v>-60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835</v>
          </cell>
          <cell r="AM330" t="str">
            <v>麻醉科</v>
          </cell>
        </row>
        <row r="331">
          <cell r="G331" t="str">
            <v>麻醉科</v>
          </cell>
          <cell r="H331" t="str">
            <v>2020年</v>
          </cell>
        </row>
        <row r="331">
          <cell r="J331" t="str">
            <v>合格</v>
          </cell>
          <cell r="K331">
            <v>0</v>
          </cell>
          <cell r="L331">
            <v>0</v>
          </cell>
          <cell r="M331">
            <v>0</v>
          </cell>
          <cell r="N331">
            <v>160</v>
          </cell>
          <cell r="O331">
            <v>0</v>
          </cell>
          <cell r="P331">
            <v>2</v>
          </cell>
          <cell r="Q331">
            <v>5</v>
          </cell>
          <cell r="R331">
            <v>1</v>
          </cell>
          <cell r="S331">
            <v>0</v>
          </cell>
          <cell r="T331">
            <v>165</v>
          </cell>
          <cell r="U331">
            <v>100</v>
          </cell>
          <cell r="V331">
            <v>0</v>
          </cell>
          <cell r="W331">
            <v>0</v>
          </cell>
          <cell r="X331">
            <v>30</v>
          </cell>
          <cell r="Y331">
            <v>30</v>
          </cell>
          <cell r="Z331">
            <v>0</v>
          </cell>
          <cell r="AA331">
            <v>100</v>
          </cell>
          <cell r="AB331">
            <v>150</v>
          </cell>
          <cell r="AC331">
            <v>100</v>
          </cell>
          <cell r="AD331">
            <v>0</v>
          </cell>
          <cell r="AE331">
            <v>0</v>
          </cell>
          <cell r="AF331">
            <v>-20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815</v>
          </cell>
          <cell r="AM331" t="str">
            <v>麻醉科</v>
          </cell>
        </row>
        <row r="332">
          <cell r="G332" t="str">
            <v>麻醉科</v>
          </cell>
          <cell r="H332" t="str">
            <v>2020年</v>
          </cell>
        </row>
        <row r="332">
          <cell r="J332" t="str">
            <v>合格</v>
          </cell>
          <cell r="K332">
            <v>0</v>
          </cell>
          <cell r="L332">
            <v>0</v>
          </cell>
          <cell r="M332">
            <v>0</v>
          </cell>
          <cell r="N332">
            <v>160</v>
          </cell>
          <cell r="O332">
            <v>0</v>
          </cell>
          <cell r="P332">
            <v>1</v>
          </cell>
          <cell r="Q332">
            <v>1</v>
          </cell>
          <cell r="R332">
            <v>0</v>
          </cell>
          <cell r="S332">
            <v>1</v>
          </cell>
          <cell r="T332">
            <v>65</v>
          </cell>
          <cell r="U332">
            <v>100</v>
          </cell>
          <cell r="V332">
            <v>10</v>
          </cell>
          <cell r="W332">
            <v>40</v>
          </cell>
          <cell r="X332">
            <v>90</v>
          </cell>
          <cell r="Y332">
            <v>0</v>
          </cell>
          <cell r="Z332">
            <v>0</v>
          </cell>
          <cell r="AA332">
            <v>100</v>
          </cell>
          <cell r="AB332">
            <v>150</v>
          </cell>
          <cell r="AC332">
            <v>100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815</v>
          </cell>
          <cell r="AM332" t="str">
            <v>麻醉科</v>
          </cell>
        </row>
        <row r="333">
          <cell r="G333" t="str">
            <v>麻醉科</v>
          </cell>
          <cell r="H333" t="str">
            <v>2020年</v>
          </cell>
        </row>
        <row r="333">
          <cell r="J333" t="str">
            <v>合格</v>
          </cell>
          <cell r="K333">
            <v>0</v>
          </cell>
          <cell r="L333">
            <v>0</v>
          </cell>
          <cell r="M333">
            <v>0</v>
          </cell>
          <cell r="N333">
            <v>160</v>
          </cell>
          <cell r="O333">
            <v>0</v>
          </cell>
          <cell r="P333">
            <v>2</v>
          </cell>
          <cell r="Q333">
            <v>5</v>
          </cell>
          <cell r="R333">
            <v>0</v>
          </cell>
          <cell r="S333">
            <v>0</v>
          </cell>
          <cell r="T333">
            <v>140</v>
          </cell>
          <cell r="U333">
            <v>100</v>
          </cell>
          <cell r="V333">
            <v>10</v>
          </cell>
          <cell r="W333">
            <v>60</v>
          </cell>
          <cell r="X333">
            <v>0</v>
          </cell>
          <cell r="Y333">
            <v>30</v>
          </cell>
          <cell r="Z333">
            <v>20</v>
          </cell>
          <cell r="AA333">
            <v>100</v>
          </cell>
          <cell r="AB333">
            <v>150</v>
          </cell>
          <cell r="AC333">
            <v>100</v>
          </cell>
          <cell r="AD333">
            <v>0</v>
          </cell>
          <cell r="AE333">
            <v>0</v>
          </cell>
          <cell r="AF333">
            <v>-60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810</v>
          </cell>
          <cell r="AM333" t="str">
            <v>麻醉科</v>
          </cell>
        </row>
        <row r="334">
          <cell r="G334" t="str">
            <v>麻醉科</v>
          </cell>
          <cell r="H334" t="str">
            <v>2020年</v>
          </cell>
        </row>
        <row r="334">
          <cell r="J334" t="str">
            <v>合格</v>
          </cell>
          <cell r="K334">
            <v>0</v>
          </cell>
          <cell r="L334">
            <v>0</v>
          </cell>
          <cell r="M334">
            <v>0</v>
          </cell>
          <cell r="N334">
            <v>160</v>
          </cell>
          <cell r="O334">
            <v>0</v>
          </cell>
          <cell r="P334">
            <v>2</v>
          </cell>
          <cell r="Q334">
            <v>0</v>
          </cell>
          <cell r="R334">
            <v>1</v>
          </cell>
          <cell r="S334">
            <v>1</v>
          </cell>
          <cell r="T334">
            <v>90</v>
          </cell>
          <cell r="U334">
            <v>100</v>
          </cell>
          <cell r="V334">
            <v>10</v>
          </cell>
          <cell r="W334">
            <v>40</v>
          </cell>
          <cell r="X334">
            <v>30</v>
          </cell>
          <cell r="Y334">
            <v>30</v>
          </cell>
          <cell r="Z334">
            <v>0</v>
          </cell>
          <cell r="AA334">
            <v>100</v>
          </cell>
          <cell r="AB334">
            <v>150</v>
          </cell>
          <cell r="AC334">
            <v>100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810</v>
          </cell>
          <cell r="AM334" t="str">
            <v>麻醉科</v>
          </cell>
        </row>
        <row r="335">
          <cell r="G335" t="str">
            <v>麻醉科</v>
          </cell>
          <cell r="H335" t="str">
            <v>2020年</v>
          </cell>
        </row>
        <row r="335">
          <cell r="J335" t="str">
            <v>合格</v>
          </cell>
          <cell r="K335">
            <v>0</v>
          </cell>
          <cell r="L335">
            <v>0</v>
          </cell>
          <cell r="M335">
            <v>0</v>
          </cell>
          <cell r="N335">
            <v>160</v>
          </cell>
          <cell r="O335">
            <v>0</v>
          </cell>
          <cell r="P335">
            <v>2</v>
          </cell>
          <cell r="Q335">
            <v>0</v>
          </cell>
          <cell r="R335">
            <v>1</v>
          </cell>
          <cell r="S335">
            <v>1</v>
          </cell>
          <cell r="T335">
            <v>90</v>
          </cell>
          <cell r="U335">
            <v>100</v>
          </cell>
          <cell r="V335">
            <v>10</v>
          </cell>
          <cell r="W335">
            <v>40</v>
          </cell>
          <cell r="X335">
            <v>30</v>
          </cell>
          <cell r="Y335">
            <v>30</v>
          </cell>
          <cell r="Z335">
            <v>0</v>
          </cell>
          <cell r="AA335">
            <v>100</v>
          </cell>
          <cell r="AB335">
            <v>150</v>
          </cell>
          <cell r="AC335">
            <v>100</v>
          </cell>
          <cell r="AD335">
            <v>0</v>
          </cell>
          <cell r="AE335">
            <v>0</v>
          </cell>
          <cell r="AF335">
            <v>-20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790</v>
          </cell>
          <cell r="AM335" t="str">
            <v>麻醉科</v>
          </cell>
        </row>
        <row r="336">
          <cell r="G336" t="str">
            <v>麻醉科</v>
          </cell>
          <cell r="H336" t="str">
            <v>2021年</v>
          </cell>
        </row>
        <row r="336">
          <cell r="J336" t="str">
            <v>合格</v>
          </cell>
          <cell r="K336">
            <v>0</v>
          </cell>
          <cell r="L336">
            <v>0</v>
          </cell>
          <cell r="M336">
            <v>0</v>
          </cell>
          <cell r="N336">
            <v>160</v>
          </cell>
          <cell r="O336">
            <v>0</v>
          </cell>
          <cell r="P336">
            <v>1</v>
          </cell>
          <cell r="Q336">
            <v>0</v>
          </cell>
          <cell r="R336">
            <v>0</v>
          </cell>
          <cell r="S336">
            <v>0</v>
          </cell>
          <cell r="T336">
            <v>20</v>
          </cell>
          <cell r="U336">
            <v>100</v>
          </cell>
          <cell r="V336">
            <v>10</v>
          </cell>
          <cell r="W336">
            <v>60</v>
          </cell>
          <cell r="X336">
            <v>30</v>
          </cell>
          <cell r="Y336">
            <v>60</v>
          </cell>
          <cell r="Z336">
            <v>0</v>
          </cell>
          <cell r="AA336">
            <v>100</v>
          </cell>
          <cell r="AB336">
            <v>150</v>
          </cell>
          <cell r="AC336">
            <v>100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790</v>
          </cell>
          <cell r="AM336" t="str">
            <v>麻醉科</v>
          </cell>
        </row>
        <row r="337">
          <cell r="G337" t="str">
            <v>麻醉科</v>
          </cell>
          <cell r="H337" t="str">
            <v>2020年</v>
          </cell>
        </row>
        <row r="337">
          <cell r="J337" t="str">
            <v>合格</v>
          </cell>
          <cell r="K337">
            <v>0</v>
          </cell>
          <cell r="L337">
            <v>0</v>
          </cell>
          <cell r="M337">
            <v>0</v>
          </cell>
          <cell r="N337">
            <v>120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100</v>
          </cell>
          <cell r="V337">
            <v>10</v>
          </cell>
          <cell r="W337">
            <v>80</v>
          </cell>
          <cell r="X337">
            <v>60</v>
          </cell>
          <cell r="Y337">
            <v>120</v>
          </cell>
          <cell r="Z337">
            <v>0</v>
          </cell>
          <cell r="AA337">
            <v>100</v>
          </cell>
          <cell r="AB337">
            <v>150</v>
          </cell>
          <cell r="AC337">
            <v>100</v>
          </cell>
          <cell r="AD337">
            <v>0</v>
          </cell>
          <cell r="AE337">
            <v>0</v>
          </cell>
          <cell r="AF337">
            <v>-60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780</v>
          </cell>
          <cell r="AM337" t="str">
            <v>麻醉科</v>
          </cell>
        </row>
        <row r="338">
          <cell r="G338" t="str">
            <v>麻醉科</v>
          </cell>
          <cell r="H338" t="str">
            <v>2020年</v>
          </cell>
        </row>
        <row r="338">
          <cell r="J338" t="str">
            <v>合格</v>
          </cell>
          <cell r="K338">
            <v>0</v>
          </cell>
          <cell r="L338">
            <v>0</v>
          </cell>
          <cell r="M338">
            <v>0</v>
          </cell>
          <cell r="N338">
            <v>120</v>
          </cell>
          <cell r="O338">
            <v>0</v>
          </cell>
          <cell r="P338">
            <v>0</v>
          </cell>
          <cell r="Q338">
            <v>9</v>
          </cell>
          <cell r="R338">
            <v>0</v>
          </cell>
          <cell r="S338">
            <v>0</v>
          </cell>
          <cell r="T338">
            <v>180</v>
          </cell>
          <cell r="U338">
            <v>100</v>
          </cell>
          <cell r="V338">
            <v>10</v>
          </cell>
          <cell r="W338">
            <v>0</v>
          </cell>
          <cell r="X338">
            <v>0</v>
          </cell>
          <cell r="Y338">
            <v>30</v>
          </cell>
          <cell r="Z338">
            <v>0</v>
          </cell>
          <cell r="AA338">
            <v>100</v>
          </cell>
          <cell r="AB338">
            <v>150</v>
          </cell>
          <cell r="AC338">
            <v>100</v>
          </cell>
          <cell r="AD338">
            <v>0</v>
          </cell>
          <cell r="AE338">
            <v>0</v>
          </cell>
          <cell r="AF338">
            <v>-20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770</v>
          </cell>
          <cell r="AM338" t="str">
            <v>麻醉科</v>
          </cell>
        </row>
        <row r="339">
          <cell r="G339" t="str">
            <v>麻醉科</v>
          </cell>
          <cell r="H339" t="str">
            <v>2020年</v>
          </cell>
        </row>
        <row r="339">
          <cell r="J339" t="str">
            <v>合格</v>
          </cell>
          <cell r="K339">
            <v>0</v>
          </cell>
          <cell r="L339">
            <v>0</v>
          </cell>
          <cell r="M339">
            <v>0</v>
          </cell>
          <cell r="N339">
            <v>160</v>
          </cell>
          <cell r="O339">
            <v>0</v>
          </cell>
          <cell r="P339">
            <v>2</v>
          </cell>
          <cell r="Q339">
            <v>1</v>
          </cell>
          <cell r="R339">
            <v>1</v>
          </cell>
          <cell r="S339">
            <v>0</v>
          </cell>
          <cell r="T339">
            <v>85</v>
          </cell>
          <cell r="U339">
            <v>100</v>
          </cell>
          <cell r="V339">
            <v>0</v>
          </cell>
          <cell r="W339">
            <v>60</v>
          </cell>
          <cell r="X339">
            <v>30</v>
          </cell>
          <cell r="Y339">
            <v>30</v>
          </cell>
          <cell r="Z339">
            <v>0</v>
          </cell>
          <cell r="AA339">
            <v>100</v>
          </cell>
          <cell r="AB339">
            <v>150</v>
          </cell>
          <cell r="AC339">
            <v>100</v>
          </cell>
          <cell r="AD339">
            <v>0</v>
          </cell>
          <cell r="AE339">
            <v>0</v>
          </cell>
          <cell r="AF339">
            <v>-60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755</v>
          </cell>
          <cell r="AM339" t="str">
            <v>麻醉科</v>
          </cell>
        </row>
        <row r="340">
          <cell r="G340" t="str">
            <v>麻醉科</v>
          </cell>
          <cell r="H340" t="str">
            <v>2022年</v>
          </cell>
        </row>
        <row r="340">
          <cell r="J340" t="str">
            <v>合格</v>
          </cell>
          <cell r="K340">
            <v>0</v>
          </cell>
          <cell r="L340">
            <v>0</v>
          </cell>
          <cell r="M340">
            <v>0</v>
          </cell>
          <cell r="N340">
            <v>160</v>
          </cell>
          <cell r="O340">
            <v>0</v>
          </cell>
          <cell r="P340">
            <v>1</v>
          </cell>
          <cell r="Q340">
            <v>1</v>
          </cell>
          <cell r="R340">
            <v>0</v>
          </cell>
          <cell r="S340">
            <v>1</v>
          </cell>
          <cell r="T340">
            <v>65</v>
          </cell>
          <cell r="U340">
            <v>100</v>
          </cell>
          <cell r="V340">
            <v>10</v>
          </cell>
          <cell r="W340">
            <v>60</v>
          </cell>
          <cell r="X340">
            <v>30</v>
          </cell>
          <cell r="Y340">
            <v>60</v>
          </cell>
          <cell r="Z340">
            <v>20</v>
          </cell>
          <cell r="AA340">
            <v>100</v>
          </cell>
          <cell r="AB340">
            <v>150</v>
          </cell>
          <cell r="AC340">
            <v>0</v>
          </cell>
          <cell r="AD340">
            <v>0</v>
          </cell>
          <cell r="AE340">
            <v>20</v>
          </cell>
          <cell r="AF340">
            <v>-20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755</v>
          </cell>
          <cell r="AM340" t="str">
            <v>麻醉科</v>
          </cell>
        </row>
        <row r="341">
          <cell r="G341" t="str">
            <v>麻醉科</v>
          </cell>
          <cell r="H341" t="str">
            <v>2021年</v>
          </cell>
        </row>
        <row r="341">
          <cell r="J341" t="str">
            <v>合格</v>
          </cell>
          <cell r="K341">
            <v>0</v>
          </cell>
          <cell r="L341">
            <v>0</v>
          </cell>
          <cell r="M341">
            <v>0</v>
          </cell>
          <cell r="N341">
            <v>160</v>
          </cell>
          <cell r="O341">
            <v>0</v>
          </cell>
          <cell r="P341">
            <v>1</v>
          </cell>
          <cell r="Q341">
            <v>1</v>
          </cell>
          <cell r="R341">
            <v>0</v>
          </cell>
          <cell r="S341">
            <v>0</v>
          </cell>
          <cell r="T341">
            <v>40</v>
          </cell>
          <cell r="U341">
            <v>100</v>
          </cell>
          <cell r="V341">
            <v>10</v>
          </cell>
          <cell r="W341">
            <v>40</v>
          </cell>
          <cell r="X341">
            <v>30</v>
          </cell>
          <cell r="Y341">
            <v>0</v>
          </cell>
          <cell r="Z341">
            <v>0</v>
          </cell>
          <cell r="AA341">
            <v>100</v>
          </cell>
          <cell r="AB341">
            <v>150</v>
          </cell>
          <cell r="AC341">
            <v>100</v>
          </cell>
          <cell r="AD341">
            <v>0</v>
          </cell>
          <cell r="AE341">
            <v>20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750</v>
          </cell>
          <cell r="AM341" t="str">
            <v>麻醉科</v>
          </cell>
        </row>
        <row r="342">
          <cell r="G342" t="str">
            <v>麻醉科</v>
          </cell>
          <cell r="H342" t="str">
            <v>2021年</v>
          </cell>
        </row>
        <row r="342">
          <cell r="J342" t="str">
            <v>合格</v>
          </cell>
          <cell r="K342">
            <v>0</v>
          </cell>
          <cell r="L342">
            <v>0</v>
          </cell>
          <cell r="M342">
            <v>0</v>
          </cell>
          <cell r="N342">
            <v>160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1</v>
          </cell>
          <cell r="T342">
            <v>25</v>
          </cell>
          <cell r="U342">
            <v>100</v>
          </cell>
          <cell r="V342">
            <v>10</v>
          </cell>
          <cell r="W342">
            <v>40</v>
          </cell>
          <cell r="X342">
            <v>60</v>
          </cell>
          <cell r="Y342">
            <v>0</v>
          </cell>
          <cell r="Z342">
            <v>20</v>
          </cell>
          <cell r="AA342">
            <v>100</v>
          </cell>
          <cell r="AB342">
            <v>150</v>
          </cell>
          <cell r="AC342">
            <v>100</v>
          </cell>
          <cell r="AD342">
            <v>0</v>
          </cell>
          <cell r="AE342">
            <v>0</v>
          </cell>
          <cell r="AF342">
            <v>-20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745</v>
          </cell>
          <cell r="AM342" t="str">
            <v>麻醉科</v>
          </cell>
        </row>
        <row r="343">
          <cell r="G343" t="str">
            <v>麻醉科</v>
          </cell>
          <cell r="H343" t="str">
            <v>2020年</v>
          </cell>
        </row>
        <row r="343">
          <cell r="J343" t="str">
            <v>合格</v>
          </cell>
          <cell r="K343">
            <v>0</v>
          </cell>
          <cell r="L343">
            <v>0</v>
          </cell>
          <cell r="M343">
            <v>0</v>
          </cell>
          <cell r="N343">
            <v>160</v>
          </cell>
          <cell r="O343">
            <v>2</v>
          </cell>
          <cell r="P343">
            <v>0</v>
          </cell>
          <cell r="Q343">
            <v>1</v>
          </cell>
          <cell r="R343">
            <v>0</v>
          </cell>
          <cell r="S343">
            <v>0</v>
          </cell>
          <cell r="T343">
            <v>120</v>
          </cell>
          <cell r="U343">
            <v>100</v>
          </cell>
          <cell r="V343">
            <v>10</v>
          </cell>
          <cell r="W343">
            <v>0</v>
          </cell>
          <cell r="X343">
            <v>0</v>
          </cell>
          <cell r="Y343">
            <v>60</v>
          </cell>
          <cell r="Z343">
            <v>0</v>
          </cell>
          <cell r="AA343">
            <v>100</v>
          </cell>
          <cell r="AB343">
            <v>150</v>
          </cell>
          <cell r="AC343">
            <v>100</v>
          </cell>
          <cell r="AD343">
            <v>0</v>
          </cell>
          <cell r="AE343">
            <v>0</v>
          </cell>
          <cell r="AF343">
            <v>-60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740</v>
          </cell>
          <cell r="AM343" t="str">
            <v>麻醉科</v>
          </cell>
        </row>
        <row r="344">
          <cell r="G344" t="str">
            <v>麻醉科</v>
          </cell>
          <cell r="H344" t="str">
            <v>2021年</v>
          </cell>
        </row>
        <row r="344">
          <cell r="J344" t="str">
            <v>合格</v>
          </cell>
          <cell r="K344">
            <v>0</v>
          </cell>
          <cell r="L344">
            <v>0</v>
          </cell>
          <cell r="M344">
            <v>0</v>
          </cell>
          <cell r="N344">
            <v>160</v>
          </cell>
          <cell r="O344">
            <v>0</v>
          </cell>
          <cell r="P344">
            <v>1</v>
          </cell>
          <cell r="Q344">
            <v>0</v>
          </cell>
          <cell r="R344">
            <v>0</v>
          </cell>
          <cell r="S344">
            <v>1</v>
          </cell>
          <cell r="T344">
            <v>45</v>
          </cell>
          <cell r="U344">
            <v>100</v>
          </cell>
          <cell r="V344">
            <v>10</v>
          </cell>
          <cell r="W344">
            <v>20</v>
          </cell>
          <cell r="X344">
            <v>30</v>
          </cell>
          <cell r="Y344">
            <v>30</v>
          </cell>
          <cell r="Z344">
            <v>0</v>
          </cell>
          <cell r="AA344">
            <v>100</v>
          </cell>
          <cell r="AB344">
            <v>150</v>
          </cell>
          <cell r="AC344">
            <v>100</v>
          </cell>
          <cell r="AD344">
            <v>0</v>
          </cell>
          <cell r="AE344">
            <v>0</v>
          </cell>
          <cell r="AF344">
            <v>-20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725</v>
          </cell>
          <cell r="AM344" t="str">
            <v>麻醉科</v>
          </cell>
        </row>
        <row r="345">
          <cell r="G345" t="str">
            <v>麻醉科</v>
          </cell>
          <cell r="H345" t="str">
            <v>2021年</v>
          </cell>
        </row>
        <row r="345">
          <cell r="J345" t="str">
            <v>合格</v>
          </cell>
          <cell r="K345">
            <v>0</v>
          </cell>
          <cell r="L345">
            <v>0</v>
          </cell>
          <cell r="M345">
            <v>0</v>
          </cell>
          <cell r="N345">
            <v>160</v>
          </cell>
          <cell r="O345">
            <v>0</v>
          </cell>
          <cell r="P345">
            <v>2</v>
          </cell>
          <cell r="Q345">
            <v>0</v>
          </cell>
          <cell r="R345">
            <v>0</v>
          </cell>
          <cell r="S345">
            <v>0</v>
          </cell>
          <cell r="T345">
            <v>40</v>
          </cell>
          <cell r="U345">
            <v>100</v>
          </cell>
          <cell r="V345">
            <v>10</v>
          </cell>
          <cell r="W345">
            <v>40</v>
          </cell>
          <cell r="X345">
            <v>0</v>
          </cell>
          <cell r="Y345">
            <v>0</v>
          </cell>
          <cell r="Z345">
            <v>20</v>
          </cell>
          <cell r="AA345">
            <v>100</v>
          </cell>
          <cell r="AB345">
            <v>150</v>
          </cell>
          <cell r="AC345">
            <v>100</v>
          </cell>
          <cell r="AD345">
            <v>0</v>
          </cell>
          <cell r="AE345">
            <v>0</v>
          </cell>
          <cell r="AF345">
            <v>-20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700</v>
          </cell>
          <cell r="AM345" t="str">
            <v>麻醉科</v>
          </cell>
        </row>
        <row r="346">
          <cell r="G346" t="str">
            <v>麻醉科</v>
          </cell>
          <cell r="H346" t="str">
            <v>2021年</v>
          </cell>
        </row>
        <row r="346">
          <cell r="J346" t="str">
            <v>合格</v>
          </cell>
          <cell r="K346">
            <v>0</v>
          </cell>
          <cell r="L346">
            <v>0</v>
          </cell>
          <cell r="M346">
            <v>0</v>
          </cell>
          <cell r="N346">
            <v>160</v>
          </cell>
          <cell r="O346">
            <v>0</v>
          </cell>
          <cell r="P346">
            <v>2</v>
          </cell>
          <cell r="Q346">
            <v>1</v>
          </cell>
          <cell r="R346">
            <v>0</v>
          </cell>
          <cell r="S346">
            <v>0</v>
          </cell>
          <cell r="T346">
            <v>60</v>
          </cell>
          <cell r="U346">
            <v>100</v>
          </cell>
          <cell r="V346">
            <v>10</v>
          </cell>
          <cell r="W346">
            <v>40</v>
          </cell>
          <cell r="X346">
            <v>0</v>
          </cell>
          <cell r="Y346">
            <v>0</v>
          </cell>
          <cell r="Z346">
            <v>0</v>
          </cell>
          <cell r="AA346">
            <v>100</v>
          </cell>
          <cell r="AB346">
            <v>150</v>
          </cell>
          <cell r="AC346">
            <v>100</v>
          </cell>
          <cell r="AD346">
            <v>0</v>
          </cell>
          <cell r="AE346">
            <v>0</v>
          </cell>
          <cell r="AF346">
            <v>-20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700</v>
          </cell>
          <cell r="AM346" t="str">
            <v>麻醉科</v>
          </cell>
        </row>
        <row r="347">
          <cell r="G347" t="str">
            <v>麻醉科</v>
          </cell>
          <cell r="H347" t="str">
            <v>2020年</v>
          </cell>
        </row>
        <row r="347">
          <cell r="J347" t="str">
            <v>合格</v>
          </cell>
          <cell r="K347">
            <v>0</v>
          </cell>
          <cell r="L347">
            <v>0</v>
          </cell>
          <cell r="M347">
            <v>0</v>
          </cell>
          <cell r="N347">
            <v>160</v>
          </cell>
          <cell r="O347">
            <v>0</v>
          </cell>
          <cell r="P347">
            <v>3</v>
          </cell>
          <cell r="Q347">
            <v>0</v>
          </cell>
          <cell r="R347">
            <v>0</v>
          </cell>
          <cell r="S347">
            <v>0</v>
          </cell>
          <cell r="T347">
            <v>60</v>
          </cell>
          <cell r="U347">
            <v>100</v>
          </cell>
          <cell r="V347">
            <v>0</v>
          </cell>
          <cell r="W347">
            <v>20</v>
          </cell>
          <cell r="X347">
            <v>60</v>
          </cell>
          <cell r="Y347">
            <v>0</v>
          </cell>
          <cell r="Z347">
            <v>0</v>
          </cell>
          <cell r="AA347">
            <v>100</v>
          </cell>
          <cell r="AB347">
            <v>150</v>
          </cell>
          <cell r="AC347">
            <v>100</v>
          </cell>
          <cell r="AD347">
            <v>0</v>
          </cell>
          <cell r="AE347">
            <v>0</v>
          </cell>
          <cell r="AF347">
            <v>-60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690</v>
          </cell>
          <cell r="AM347" t="str">
            <v>麻醉科</v>
          </cell>
        </row>
        <row r="348">
          <cell r="G348" t="str">
            <v>麻醉科</v>
          </cell>
          <cell r="H348" t="str">
            <v>2021年</v>
          </cell>
        </row>
        <row r="348">
          <cell r="J348" t="str">
            <v>合格</v>
          </cell>
          <cell r="K348">
            <v>0</v>
          </cell>
          <cell r="L348">
            <v>0</v>
          </cell>
          <cell r="M348">
            <v>0</v>
          </cell>
          <cell r="N348">
            <v>160</v>
          </cell>
          <cell r="O348">
            <v>0</v>
          </cell>
          <cell r="P348">
            <v>2</v>
          </cell>
          <cell r="Q348">
            <v>1</v>
          </cell>
          <cell r="R348">
            <v>0</v>
          </cell>
          <cell r="S348">
            <v>0</v>
          </cell>
          <cell r="T348">
            <v>60</v>
          </cell>
          <cell r="U348">
            <v>100</v>
          </cell>
          <cell r="V348">
            <v>10</v>
          </cell>
          <cell r="W348">
            <v>20</v>
          </cell>
          <cell r="X348">
            <v>30</v>
          </cell>
          <cell r="Y348">
            <v>0</v>
          </cell>
          <cell r="Z348">
            <v>0</v>
          </cell>
          <cell r="AA348">
            <v>100</v>
          </cell>
          <cell r="AB348">
            <v>150</v>
          </cell>
          <cell r="AC348">
            <v>100</v>
          </cell>
          <cell r="AD348">
            <v>0</v>
          </cell>
          <cell r="AE348">
            <v>0</v>
          </cell>
          <cell r="AF348">
            <v>-40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690</v>
          </cell>
          <cell r="AM348" t="str">
            <v>麻醉科</v>
          </cell>
        </row>
        <row r="349">
          <cell r="G349" t="str">
            <v>麻醉科</v>
          </cell>
          <cell r="H349" t="str">
            <v>2020年</v>
          </cell>
        </row>
        <row r="349">
          <cell r="J349" t="str">
            <v>合格</v>
          </cell>
          <cell r="K349">
            <v>0</v>
          </cell>
          <cell r="L349">
            <v>0</v>
          </cell>
          <cell r="M349">
            <v>0</v>
          </cell>
          <cell r="N349">
            <v>160</v>
          </cell>
          <cell r="O349">
            <v>0</v>
          </cell>
          <cell r="P349">
            <v>2</v>
          </cell>
          <cell r="Q349">
            <v>1</v>
          </cell>
          <cell r="R349">
            <v>1</v>
          </cell>
          <cell r="S349">
            <v>0</v>
          </cell>
          <cell r="T349">
            <v>85</v>
          </cell>
          <cell r="U349">
            <v>100</v>
          </cell>
          <cell r="V349">
            <v>10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100</v>
          </cell>
          <cell r="AB349">
            <v>150</v>
          </cell>
          <cell r="AC349">
            <v>100</v>
          </cell>
          <cell r="AD349">
            <v>0</v>
          </cell>
          <cell r="AE349">
            <v>0</v>
          </cell>
          <cell r="AF349">
            <v>-20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685</v>
          </cell>
          <cell r="AM349" t="str">
            <v>麻醉科</v>
          </cell>
        </row>
        <row r="350">
          <cell r="G350" t="str">
            <v>麻醉科</v>
          </cell>
          <cell r="H350" t="str">
            <v>2021年</v>
          </cell>
        </row>
        <row r="350">
          <cell r="J350" t="str">
            <v>合格</v>
          </cell>
          <cell r="K350">
            <v>0</v>
          </cell>
          <cell r="L350">
            <v>0</v>
          </cell>
          <cell r="M350">
            <v>0</v>
          </cell>
          <cell r="N350">
            <v>160</v>
          </cell>
          <cell r="O350">
            <v>2</v>
          </cell>
          <cell r="P350">
            <v>0</v>
          </cell>
          <cell r="Q350">
            <v>2</v>
          </cell>
          <cell r="R350">
            <v>0</v>
          </cell>
          <cell r="S350">
            <v>0</v>
          </cell>
          <cell r="T350">
            <v>140</v>
          </cell>
          <cell r="U350">
            <v>100</v>
          </cell>
          <cell r="V350">
            <v>10</v>
          </cell>
          <cell r="W350">
            <v>60</v>
          </cell>
          <cell r="X350">
            <v>60</v>
          </cell>
          <cell r="Y350">
            <v>60</v>
          </cell>
          <cell r="Z350">
            <v>0</v>
          </cell>
          <cell r="AA350">
            <v>100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-20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670</v>
          </cell>
          <cell r="AM350" t="str">
            <v>麻醉科</v>
          </cell>
        </row>
        <row r="351">
          <cell r="G351" t="str">
            <v>麻醉科</v>
          </cell>
          <cell r="H351" t="str">
            <v>2020年</v>
          </cell>
        </row>
        <row r="351">
          <cell r="J351" t="str">
            <v>合格</v>
          </cell>
          <cell r="K351">
            <v>0</v>
          </cell>
          <cell r="L351">
            <v>0</v>
          </cell>
          <cell r="M351">
            <v>0</v>
          </cell>
          <cell r="N351">
            <v>160</v>
          </cell>
          <cell r="O351">
            <v>2</v>
          </cell>
          <cell r="P351">
            <v>0</v>
          </cell>
          <cell r="Q351">
            <v>1</v>
          </cell>
          <cell r="R351">
            <v>0</v>
          </cell>
          <cell r="S351">
            <v>0</v>
          </cell>
          <cell r="T351">
            <v>120</v>
          </cell>
          <cell r="U351">
            <v>100</v>
          </cell>
          <cell r="V351">
            <v>10</v>
          </cell>
          <cell r="W351">
            <v>20</v>
          </cell>
          <cell r="X351">
            <v>30</v>
          </cell>
          <cell r="Y351">
            <v>30</v>
          </cell>
          <cell r="Z351">
            <v>0</v>
          </cell>
          <cell r="AA351">
            <v>100</v>
          </cell>
          <cell r="AB351">
            <v>150</v>
          </cell>
          <cell r="AC351">
            <v>0</v>
          </cell>
          <cell r="AD351">
            <v>0</v>
          </cell>
          <cell r="AE351">
            <v>0</v>
          </cell>
          <cell r="AF351">
            <v>-60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660</v>
          </cell>
          <cell r="AM351" t="str">
            <v>麻醉科</v>
          </cell>
        </row>
        <row r="352">
          <cell r="G352" t="str">
            <v>麻醉科</v>
          </cell>
          <cell r="H352" t="str">
            <v>2020年</v>
          </cell>
        </row>
        <row r="352">
          <cell r="J352" t="str">
            <v>合格</v>
          </cell>
          <cell r="K352">
            <v>0</v>
          </cell>
          <cell r="L352">
            <v>0</v>
          </cell>
          <cell r="M352">
            <v>0</v>
          </cell>
          <cell r="N352">
            <v>160</v>
          </cell>
          <cell r="O352">
            <v>0</v>
          </cell>
          <cell r="P352">
            <v>2</v>
          </cell>
          <cell r="Q352">
            <v>0</v>
          </cell>
          <cell r="R352">
            <v>0</v>
          </cell>
          <cell r="S352">
            <v>0</v>
          </cell>
          <cell r="T352">
            <v>40</v>
          </cell>
          <cell r="U352">
            <v>100</v>
          </cell>
          <cell r="V352">
            <v>10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100</v>
          </cell>
          <cell r="AB352">
            <v>150</v>
          </cell>
          <cell r="AC352">
            <v>100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660</v>
          </cell>
          <cell r="AM352" t="str">
            <v>麻醉科</v>
          </cell>
        </row>
        <row r="353">
          <cell r="G353" t="str">
            <v>麻醉科</v>
          </cell>
          <cell r="H353" t="str">
            <v>2021年</v>
          </cell>
        </row>
        <row r="353">
          <cell r="J353" t="str">
            <v>合格</v>
          </cell>
          <cell r="K353">
            <v>0</v>
          </cell>
          <cell r="L353">
            <v>0</v>
          </cell>
          <cell r="M353">
            <v>0</v>
          </cell>
          <cell r="N353">
            <v>160</v>
          </cell>
          <cell r="O353">
            <v>0</v>
          </cell>
          <cell r="P353">
            <v>2</v>
          </cell>
          <cell r="Q353">
            <v>0</v>
          </cell>
          <cell r="R353">
            <v>1</v>
          </cell>
          <cell r="S353">
            <v>0</v>
          </cell>
          <cell r="T353">
            <v>65</v>
          </cell>
          <cell r="U353">
            <v>100</v>
          </cell>
          <cell r="V353">
            <v>10</v>
          </cell>
          <cell r="W353">
            <v>0</v>
          </cell>
          <cell r="X353">
            <v>30</v>
          </cell>
          <cell r="Y353">
            <v>0</v>
          </cell>
          <cell r="Z353">
            <v>0</v>
          </cell>
          <cell r="AA353">
            <v>100</v>
          </cell>
          <cell r="AB353">
            <v>150</v>
          </cell>
          <cell r="AC353">
            <v>100</v>
          </cell>
          <cell r="AD353">
            <v>0</v>
          </cell>
          <cell r="AE353">
            <v>0</v>
          </cell>
          <cell r="AF353">
            <v>-60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655</v>
          </cell>
          <cell r="AM353" t="str">
            <v>麻醉科</v>
          </cell>
        </row>
        <row r="354">
          <cell r="G354" t="str">
            <v>麻醉科</v>
          </cell>
          <cell r="H354" t="str">
            <v>2021年</v>
          </cell>
        </row>
        <row r="354">
          <cell r="J354" t="str">
            <v>合格</v>
          </cell>
          <cell r="K354">
            <v>0</v>
          </cell>
          <cell r="L354">
            <v>0</v>
          </cell>
          <cell r="M354">
            <v>0</v>
          </cell>
          <cell r="N354">
            <v>160</v>
          </cell>
          <cell r="O354">
            <v>0</v>
          </cell>
          <cell r="P354">
            <v>1</v>
          </cell>
          <cell r="Q354">
            <v>1</v>
          </cell>
          <cell r="R354">
            <v>0</v>
          </cell>
          <cell r="S354">
            <v>1</v>
          </cell>
          <cell r="T354">
            <v>65</v>
          </cell>
          <cell r="U354">
            <v>100</v>
          </cell>
          <cell r="V354">
            <v>10</v>
          </cell>
          <cell r="W354">
            <v>0</v>
          </cell>
          <cell r="X354">
            <v>30</v>
          </cell>
          <cell r="Y354">
            <v>0</v>
          </cell>
          <cell r="Z354">
            <v>0</v>
          </cell>
          <cell r="AA354">
            <v>100</v>
          </cell>
          <cell r="AB354">
            <v>150</v>
          </cell>
          <cell r="AC354">
            <v>100</v>
          </cell>
          <cell r="AD354">
            <v>0</v>
          </cell>
          <cell r="AE354">
            <v>0</v>
          </cell>
          <cell r="AF354">
            <v>-60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655</v>
          </cell>
          <cell r="AM354" t="str">
            <v>麻醉科</v>
          </cell>
        </row>
        <row r="355">
          <cell r="G355" t="str">
            <v>麻醉科</v>
          </cell>
          <cell r="H355" t="str">
            <v>2020年</v>
          </cell>
        </row>
        <row r="355">
          <cell r="J355" t="str">
            <v>合格</v>
          </cell>
          <cell r="K355">
            <v>0</v>
          </cell>
          <cell r="L355">
            <v>0</v>
          </cell>
          <cell r="M355">
            <v>0</v>
          </cell>
          <cell r="N355">
            <v>160</v>
          </cell>
          <cell r="O355">
            <v>0</v>
          </cell>
          <cell r="P355">
            <v>1</v>
          </cell>
          <cell r="Q355">
            <v>0</v>
          </cell>
          <cell r="R355">
            <v>0</v>
          </cell>
          <cell r="S355">
            <v>0</v>
          </cell>
          <cell r="T355">
            <v>20</v>
          </cell>
          <cell r="U355">
            <v>100</v>
          </cell>
          <cell r="V355">
            <v>10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100</v>
          </cell>
          <cell r="AB355">
            <v>150</v>
          </cell>
          <cell r="AC355">
            <v>100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640</v>
          </cell>
          <cell r="AM355" t="str">
            <v>麻醉科</v>
          </cell>
        </row>
        <row r="356">
          <cell r="G356" t="str">
            <v>麻醉科</v>
          </cell>
          <cell r="H356" t="str">
            <v>2022年</v>
          </cell>
        </row>
        <row r="356">
          <cell r="J356" t="str">
            <v>合格</v>
          </cell>
          <cell r="K356">
            <v>0</v>
          </cell>
          <cell r="L356">
            <v>0</v>
          </cell>
          <cell r="M356">
            <v>0</v>
          </cell>
          <cell r="N356">
            <v>160</v>
          </cell>
          <cell r="O356">
            <v>0</v>
          </cell>
          <cell r="P356">
            <v>2</v>
          </cell>
          <cell r="Q356">
            <v>0</v>
          </cell>
          <cell r="R356">
            <v>1</v>
          </cell>
          <cell r="S356">
            <v>0</v>
          </cell>
          <cell r="T356">
            <v>65</v>
          </cell>
          <cell r="U356">
            <v>100</v>
          </cell>
          <cell r="V356">
            <v>10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100</v>
          </cell>
          <cell r="AB356">
            <v>150</v>
          </cell>
          <cell r="AC356">
            <v>100</v>
          </cell>
          <cell r="AD356">
            <v>0</v>
          </cell>
          <cell r="AE356">
            <v>0</v>
          </cell>
          <cell r="AF356">
            <v>-60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625</v>
          </cell>
          <cell r="AM356" t="str">
            <v>麻醉科</v>
          </cell>
        </row>
        <row r="357">
          <cell r="G357" t="str">
            <v>麻醉科</v>
          </cell>
          <cell r="H357" t="str">
            <v>2020年</v>
          </cell>
        </row>
        <row r="357">
          <cell r="J357" t="str">
            <v>合格</v>
          </cell>
          <cell r="K357">
            <v>0</v>
          </cell>
          <cell r="L357">
            <v>0</v>
          </cell>
          <cell r="M357">
            <v>0</v>
          </cell>
          <cell r="N357">
            <v>160</v>
          </cell>
          <cell r="O357">
            <v>0</v>
          </cell>
          <cell r="P357">
            <v>1</v>
          </cell>
          <cell r="Q357">
            <v>0</v>
          </cell>
          <cell r="R357">
            <v>1</v>
          </cell>
          <cell r="S357">
            <v>0</v>
          </cell>
          <cell r="T357">
            <v>45</v>
          </cell>
          <cell r="U357">
            <v>100</v>
          </cell>
          <cell r="V357">
            <v>10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100</v>
          </cell>
          <cell r="AB357">
            <v>150</v>
          </cell>
          <cell r="AC357">
            <v>100</v>
          </cell>
          <cell r="AD357">
            <v>0</v>
          </cell>
          <cell r="AE357">
            <v>0</v>
          </cell>
          <cell r="AF357">
            <v>-60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605</v>
          </cell>
          <cell r="AM357" t="str">
            <v>麻醉科</v>
          </cell>
        </row>
        <row r="358">
          <cell r="G358" t="str">
            <v>麻醉科</v>
          </cell>
          <cell r="H358" t="str">
            <v>2021年</v>
          </cell>
        </row>
        <row r="358">
          <cell r="J358" t="str">
            <v>合格</v>
          </cell>
          <cell r="K358">
            <v>0</v>
          </cell>
          <cell r="L358">
            <v>0</v>
          </cell>
          <cell r="M358">
            <v>0</v>
          </cell>
          <cell r="N358">
            <v>160</v>
          </cell>
          <cell r="O358">
            <v>0</v>
          </cell>
          <cell r="P358">
            <v>2</v>
          </cell>
          <cell r="Q358">
            <v>1</v>
          </cell>
          <cell r="R358">
            <v>0</v>
          </cell>
          <cell r="S358">
            <v>1</v>
          </cell>
          <cell r="T358">
            <v>85</v>
          </cell>
          <cell r="U358">
            <v>100</v>
          </cell>
          <cell r="V358">
            <v>10</v>
          </cell>
          <cell r="W358">
            <v>40</v>
          </cell>
          <cell r="X358">
            <v>30</v>
          </cell>
          <cell r="Y358">
            <v>60</v>
          </cell>
          <cell r="Z358">
            <v>20</v>
          </cell>
          <cell r="AA358">
            <v>100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605</v>
          </cell>
          <cell r="AM358" t="str">
            <v>麻醉科</v>
          </cell>
        </row>
        <row r="359">
          <cell r="G359" t="str">
            <v>麻醉科</v>
          </cell>
          <cell r="H359" t="str">
            <v>2020年</v>
          </cell>
        </row>
        <row r="359">
          <cell r="J359" t="str">
            <v>合格</v>
          </cell>
          <cell r="K359">
            <v>0</v>
          </cell>
          <cell r="L359">
            <v>0</v>
          </cell>
          <cell r="M359">
            <v>0</v>
          </cell>
          <cell r="N359">
            <v>160</v>
          </cell>
          <cell r="O359">
            <v>0</v>
          </cell>
          <cell r="P359">
            <v>2</v>
          </cell>
          <cell r="Q359">
            <v>0</v>
          </cell>
          <cell r="R359">
            <v>0</v>
          </cell>
          <cell r="S359">
            <v>0</v>
          </cell>
          <cell r="T359">
            <v>40</v>
          </cell>
          <cell r="U359">
            <v>100</v>
          </cell>
          <cell r="V359">
            <v>10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100</v>
          </cell>
          <cell r="AB359">
            <v>150</v>
          </cell>
          <cell r="AC359">
            <v>100</v>
          </cell>
          <cell r="AD359">
            <v>0</v>
          </cell>
          <cell r="AE359">
            <v>0</v>
          </cell>
          <cell r="AF359">
            <v>-60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600</v>
          </cell>
          <cell r="AM359" t="str">
            <v>麻醉科</v>
          </cell>
        </row>
        <row r="360">
          <cell r="G360" t="str">
            <v>麻醉科</v>
          </cell>
          <cell r="H360" t="str">
            <v>2021年</v>
          </cell>
        </row>
        <row r="360">
          <cell r="J360" t="str">
            <v>合格</v>
          </cell>
          <cell r="K360">
            <v>0</v>
          </cell>
          <cell r="L360">
            <v>0</v>
          </cell>
          <cell r="M360">
            <v>0</v>
          </cell>
          <cell r="N360">
            <v>160</v>
          </cell>
          <cell r="O360">
            <v>0</v>
          </cell>
          <cell r="P360">
            <v>2</v>
          </cell>
          <cell r="Q360">
            <v>1</v>
          </cell>
          <cell r="R360">
            <v>0</v>
          </cell>
          <cell r="S360">
            <v>0</v>
          </cell>
          <cell r="T360">
            <v>60</v>
          </cell>
          <cell r="U360">
            <v>100</v>
          </cell>
          <cell r="V360">
            <v>10</v>
          </cell>
          <cell r="W360">
            <v>0</v>
          </cell>
          <cell r="X360">
            <v>0</v>
          </cell>
          <cell r="Y360">
            <v>0</v>
          </cell>
          <cell r="Z360">
            <v>20</v>
          </cell>
          <cell r="AA360">
            <v>100</v>
          </cell>
          <cell r="AB360">
            <v>150</v>
          </cell>
          <cell r="AC360">
            <v>0</v>
          </cell>
          <cell r="AD360">
            <v>0</v>
          </cell>
          <cell r="AE360">
            <v>0</v>
          </cell>
          <cell r="AF360">
            <v>-20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580</v>
          </cell>
          <cell r="AM360" t="str">
            <v>麻醉科</v>
          </cell>
        </row>
        <row r="361">
          <cell r="G361" t="str">
            <v>麻醉科</v>
          </cell>
          <cell r="H361" t="str">
            <v>2022年</v>
          </cell>
        </row>
        <row r="361">
          <cell r="J361" t="str">
            <v>合格</v>
          </cell>
          <cell r="K361">
            <v>0</v>
          </cell>
          <cell r="L361">
            <v>0</v>
          </cell>
          <cell r="M361">
            <v>0</v>
          </cell>
          <cell r="N361">
            <v>120</v>
          </cell>
          <cell r="O361">
            <v>0</v>
          </cell>
          <cell r="P361">
            <v>3</v>
          </cell>
          <cell r="Q361">
            <v>1</v>
          </cell>
          <cell r="R361">
            <v>1</v>
          </cell>
          <cell r="S361">
            <v>1</v>
          </cell>
          <cell r="T361">
            <v>130</v>
          </cell>
          <cell r="U361">
            <v>100</v>
          </cell>
          <cell r="V361">
            <v>10</v>
          </cell>
          <cell r="W361">
            <v>80</v>
          </cell>
          <cell r="X361">
            <v>60</v>
          </cell>
          <cell r="Y361">
            <v>60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40</v>
          </cell>
          <cell r="AF361">
            <v>-20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580</v>
          </cell>
          <cell r="AM361" t="str">
            <v>麻醉科</v>
          </cell>
        </row>
        <row r="362">
          <cell r="G362" t="str">
            <v>麻醉科</v>
          </cell>
          <cell r="H362" t="str">
            <v>2022年</v>
          </cell>
        </row>
        <row r="362">
          <cell r="J362" t="str">
            <v>合格</v>
          </cell>
          <cell r="K362">
            <v>0</v>
          </cell>
          <cell r="L362">
            <v>0</v>
          </cell>
          <cell r="M362">
            <v>0</v>
          </cell>
          <cell r="N362">
            <v>160</v>
          </cell>
          <cell r="O362">
            <v>0</v>
          </cell>
          <cell r="P362">
            <v>2</v>
          </cell>
          <cell r="Q362">
            <v>0</v>
          </cell>
          <cell r="R362">
            <v>0</v>
          </cell>
          <cell r="S362">
            <v>2</v>
          </cell>
          <cell r="T362">
            <v>90</v>
          </cell>
          <cell r="U362">
            <v>100</v>
          </cell>
          <cell r="V362">
            <v>10</v>
          </cell>
          <cell r="W362">
            <v>40</v>
          </cell>
          <cell r="X362">
            <v>90</v>
          </cell>
          <cell r="Y362">
            <v>60</v>
          </cell>
          <cell r="Z362">
            <v>20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570</v>
          </cell>
          <cell r="AM362" t="str">
            <v>麻醉科</v>
          </cell>
        </row>
        <row r="363">
          <cell r="G363" t="str">
            <v>麻醉科</v>
          </cell>
          <cell r="H363" t="str">
            <v>2021年</v>
          </cell>
        </row>
        <row r="363">
          <cell r="J363" t="str">
            <v>合格</v>
          </cell>
          <cell r="K363">
            <v>0</v>
          </cell>
          <cell r="L363">
            <v>0</v>
          </cell>
          <cell r="M363">
            <v>0</v>
          </cell>
          <cell r="N363">
            <v>160</v>
          </cell>
          <cell r="O363">
            <v>0</v>
          </cell>
          <cell r="P363">
            <v>2</v>
          </cell>
          <cell r="Q363">
            <v>5</v>
          </cell>
          <cell r="R363">
            <v>1</v>
          </cell>
          <cell r="S363">
            <v>0</v>
          </cell>
          <cell r="T363">
            <v>165</v>
          </cell>
          <cell r="U363">
            <v>100</v>
          </cell>
          <cell r="V363">
            <v>0</v>
          </cell>
          <cell r="W363">
            <v>60</v>
          </cell>
          <cell r="X363">
            <v>60</v>
          </cell>
          <cell r="Y363">
            <v>60</v>
          </cell>
          <cell r="Z363">
            <v>20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-60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565</v>
          </cell>
          <cell r="AM363" t="str">
            <v>麻醉科</v>
          </cell>
        </row>
        <row r="364">
          <cell r="G364" t="str">
            <v>麻醉科</v>
          </cell>
          <cell r="H364" t="str">
            <v>2022年</v>
          </cell>
        </row>
        <row r="364">
          <cell r="J364" t="str">
            <v>合格</v>
          </cell>
          <cell r="K364">
            <v>0</v>
          </cell>
          <cell r="L364">
            <v>0</v>
          </cell>
          <cell r="M364">
            <v>0</v>
          </cell>
          <cell r="N364">
            <v>160</v>
          </cell>
          <cell r="O364">
            <v>0</v>
          </cell>
          <cell r="P364">
            <v>3</v>
          </cell>
          <cell r="Q364">
            <v>1</v>
          </cell>
          <cell r="R364">
            <v>1</v>
          </cell>
          <cell r="S364">
            <v>1</v>
          </cell>
          <cell r="T364">
            <v>130</v>
          </cell>
          <cell r="U364">
            <v>100</v>
          </cell>
          <cell r="V364">
            <v>10</v>
          </cell>
          <cell r="W364">
            <v>40</v>
          </cell>
          <cell r="X364">
            <v>60</v>
          </cell>
          <cell r="Y364">
            <v>60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40</v>
          </cell>
          <cell r="AF364">
            <v>-40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560</v>
          </cell>
          <cell r="AM364" t="str">
            <v>麻醉科</v>
          </cell>
        </row>
        <row r="365">
          <cell r="G365" t="str">
            <v>麻醉科</v>
          </cell>
          <cell r="H365" t="str">
            <v>2020年</v>
          </cell>
        </row>
        <row r="365">
          <cell r="J365" t="str">
            <v>合格</v>
          </cell>
          <cell r="K365">
            <v>0</v>
          </cell>
          <cell r="L365">
            <v>0</v>
          </cell>
          <cell r="M365">
            <v>0</v>
          </cell>
          <cell r="N365">
            <v>160</v>
          </cell>
          <cell r="O365">
            <v>0</v>
          </cell>
          <cell r="P365">
            <v>1</v>
          </cell>
          <cell r="Q365">
            <v>0</v>
          </cell>
          <cell r="R365">
            <v>0</v>
          </cell>
          <cell r="S365">
            <v>0</v>
          </cell>
          <cell r="T365">
            <v>20</v>
          </cell>
          <cell r="U365">
            <v>100</v>
          </cell>
          <cell r="V365">
            <v>10</v>
          </cell>
          <cell r="W365">
            <v>0</v>
          </cell>
          <cell r="X365">
            <v>30</v>
          </cell>
          <cell r="Y365">
            <v>30</v>
          </cell>
          <cell r="Z365">
            <v>0</v>
          </cell>
          <cell r="AA365">
            <v>100</v>
          </cell>
          <cell r="AB365">
            <v>150</v>
          </cell>
          <cell r="AC365">
            <v>0</v>
          </cell>
          <cell r="AD365">
            <v>0</v>
          </cell>
          <cell r="AE365">
            <v>0</v>
          </cell>
          <cell r="AF365">
            <v>-60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540</v>
          </cell>
          <cell r="AM365" t="str">
            <v>麻醉科</v>
          </cell>
        </row>
        <row r="366">
          <cell r="G366" t="str">
            <v>麻醉科</v>
          </cell>
          <cell r="H366" t="str">
            <v>2021年</v>
          </cell>
        </row>
        <row r="366">
          <cell r="J366" t="str">
            <v>合格</v>
          </cell>
          <cell r="K366">
            <v>0</v>
          </cell>
          <cell r="L366">
            <v>0</v>
          </cell>
          <cell r="M366">
            <v>0</v>
          </cell>
          <cell r="N366">
            <v>160</v>
          </cell>
          <cell r="O366">
            <v>0</v>
          </cell>
          <cell r="P366">
            <v>1</v>
          </cell>
          <cell r="Q366">
            <v>1</v>
          </cell>
          <cell r="R366">
            <v>0</v>
          </cell>
          <cell r="S366">
            <v>1</v>
          </cell>
          <cell r="T366">
            <v>65</v>
          </cell>
          <cell r="U366">
            <v>100</v>
          </cell>
          <cell r="V366">
            <v>10</v>
          </cell>
          <cell r="W366">
            <v>60</v>
          </cell>
          <cell r="X366">
            <v>60</v>
          </cell>
          <cell r="Y366">
            <v>0</v>
          </cell>
          <cell r="Z366">
            <v>0</v>
          </cell>
          <cell r="AA366">
            <v>100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-60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495</v>
          </cell>
          <cell r="AM366" t="str">
            <v>麻醉科</v>
          </cell>
        </row>
        <row r="367">
          <cell r="G367" t="str">
            <v>麻醉科</v>
          </cell>
          <cell r="H367" t="str">
            <v>2022年</v>
          </cell>
        </row>
        <row r="367">
          <cell r="J367" t="str">
            <v>合格</v>
          </cell>
          <cell r="K367">
            <v>0</v>
          </cell>
          <cell r="L367">
            <v>0</v>
          </cell>
          <cell r="M367">
            <v>0</v>
          </cell>
          <cell r="N367">
            <v>160</v>
          </cell>
          <cell r="O367">
            <v>0</v>
          </cell>
          <cell r="P367">
            <v>2</v>
          </cell>
          <cell r="Q367">
            <v>1</v>
          </cell>
          <cell r="R367">
            <v>0</v>
          </cell>
          <cell r="S367">
            <v>0</v>
          </cell>
          <cell r="T367">
            <v>60</v>
          </cell>
          <cell r="U367">
            <v>100</v>
          </cell>
          <cell r="V367">
            <v>10</v>
          </cell>
          <cell r="W367">
            <v>40</v>
          </cell>
          <cell r="X367">
            <v>60</v>
          </cell>
          <cell r="Y367">
            <v>60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20</v>
          </cell>
          <cell r="AF367">
            <v>-40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470</v>
          </cell>
          <cell r="AM367" t="str">
            <v>麻醉科</v>
          </cell>
        </row>
        <row r="368">
          <cell r="G368" t="str">
            <v>麻醉科</v>
          </cell>
          <cell r="H368" t="str">
            <v>2022年</v>
          </cell>
        </row>
        <row r="368">
          <cell r="J368" t="str">
            <v>合格</v>
          </cell>
          <cell r="K368">
            <v>0</v>
          </cell>
          <cell r="L368">
            <v>0</v>
          </cell>
          <cell r="M368">
            <v>0</v>
          </cell>
          <cell r="N368">
            <v>160</v>
          </cell>
          <cell r="O368">
            <v>0</v>
          </cell>
          <cell r="P368">
            <v>1</v>
          </cell>
          <cell r="Q368">
            <v>0</v>
          </cell>
          <cell r="R368">
            <v>0</v>
          </cell>
          <cell r="S368">
            <v>1</v>
          </cell>
          <cell r="T368">
            <v>45</v>
          </cell>
          <cell r="U368">
            <v>100</v>
          </cell>
          <cell r="V368">
            <v>10</v>
          </cell>
          <cell r="W368">
            <v>40</v>
          </cell>
          <cell r="X368">
            <v>60</v>
          </cell>
          <cell r="Y368">
            <v>30</v>
          </cell>
          <cell r="Z368">
            <v>20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465</v>
          </cell>
          <cell r="AM368" t="str">
            <v>麻醉科</v>
          </cell>
        </row>
        <row r="369">
          <cell r="G369" t="str">
            <v>麻醉科</v>
          </cell>
          <cell r="H369" t="str">
            <v>2022年</v>
          </cell>
        </row>
        <row r="369">
          <cell r="J369" t="str">
            <v>合格</v>
          </cell>
          <cell r="K369">
            <v>0</v>
          </cell>
          <cell r="L369">
            <v>0</v>
          </cell>
          <cell r="M369">
            <v>0</v>
          </cell>
          <cell r="N369">
            <v>160</v>
          </cell>
          <cell r="O369">
            <v>0</v>
          </cell>
          <cell r="P369">
            <v>1</v>
          </cell>
          <cell r="Q369">
            <v>0</v>
          </cell>
          <cell r="R369">
            <v>0</v>
          </cell>
          <cell r="S369">
            <v>1</v>
          </cell>
          <cell r="T369">
            <v>45</v>
          </cell>
          <cell r="U369">
            <v>100</v>
          </cell>
          <cell r="V369">
            <v>10</v>
          </cell>
          <cell r="W369">
            <v>40</v>
          </cell>
          <cell r="X369">
            <v>60</v>
          </cell>
          <cell r="Y369">
            <v>30</v>
          </cell>
          <cell r="Z369">
            <v>20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-20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445</v>
          </cell>
          <cell r="AM369" t="str">
            <v>麻醉科</v>
          </cell>
        </row>
        <row r="370">
          <cell r="G370" t="str">
            <v>麻醉科</v>
          </cell>
          <cell r="H370" t="str">
            <v>2021年</v>
          </cell>
        </row>
        <row r="370">
          <cell r="J370" t="str">
            <v>合格</v>
          </cell>
          <cell r="K370">
            <v>0</v>
          </cell>
          <cell r="L370">
            <v>0</v>
          </cell>
          <cell r="M370">
            <v>0</v>
          </cell>
          <cell r="N370">
            <v>160</v>
          </cell>
          <cell r="O370">
            <v>0</v>
          </cell>
          <cell r="P370">
            <v>2</v>
          </cell>
          <cell r="Q370">
            <v>0</v>
          </cell>
          <cell r="R370">
            <v>0</v>
          </cell>
          <cell r="S370">
            <v>0</v>
          </cell>
          <cell r="T370">
            <v>40</v>
          </cell>
          <cell r="U370">
            <v>100</v>
          </cell>
          <cell r="V370">
            <v>10</v>
          </cell>
          <cell r="W370">
            <v>40</v>
          </cell>
          <cell r="X370">
            <v>60</v>
          </cell>
          <cell r="Y370">
            <v>30</v>
          </cell>
          <cell r="Z370">
            <v>20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-20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440</v>
          </cell>
          <cell r="AM370" t="str">
            <v>麻醉科</v>
          </cell>
        </row>
        <row r="371">
          <cell r="G371" t="str">
            <v>麻醉科</v>
          </cell>
          <cell r="H371" t="str">
            <v>2022年</v>
          </cell>
        </row>
        <row r="371">
          <cell r="J371" t="str">
            <v>合格</v>
          </cell>
          <cell r="K371">
            <v>0</v>
          </cell>
          <cell r="L371">
            <v>0</v>
          </cell>
          <cell r="M371">
            <v>0</v>
          </cell>
          <cell r="N371">
            <v>160</v>
          </cell>
          <cell r="O371">
            <v>0</v>
          </cell>
          <cell r="P371">
            <v>2</v>
          </cell>
          <cell r="Q371">
            <v>0</v>
          </cell>
          <cell r="R371">
            <v>0</v>
          </cell>
          <cell r="S371">
            <v>0</v>
          </cell>
          <cell r="T371">
            <v>40</v>
          </cell>
          <cell r="U371">
            <v>100</v>
          </cell>
          <cell r="V371">
            <v>10</v>
          </cell>
          <cell r="W371">
            <v>20</v>
          </cell>
          <cell r="X371">
            <v>60</v>
          </cell>
          <cell r="Y371">
            <v>30</v>
          </cell>
          <cell r="Z371">
            <v>20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440</v>
          </cell>
          <cell r="AM371" t="str">
            <v>麻醉科</v>
          </cell>
        </row>
        <row r="372">
          <cell r="G372" t="str">
            <v>麻醉科</v>
          </cell>
          <cell r="H372" t="str">
            <v>2021年</v>
          </cell>
        </row>
        <row r="372">
          <cell r="J372" t="str">
            <v>合格</v>
          </cell>
          <cell r="K372">
            <v>0</v>
          </cell>
          <cell r="L372">
            <v>0</v>
          </cell>
          <cell r="M372">
            <v>0</v>
          </cell>
          <cell r="N372">
            <v>80</v>
          </cell>
          <cell r="O372">
            <v>0</v>
          </cell>
          <cell r="P372">
            <v>4</v>
          </cell>
          <cell r="Q372">
            <v>4</v>
          </cell>
          <cell r="R372">
            <v>1</v>
          </cell>
          <cell r="S372">
            <v>0</v>
          </cell>
          <cell r="T372">
            <v>185</v>
          </cell>
          <cell r="U372">
            <v>100</v>
          </cell>
          <cell r="V372">
            <v>0</v>
          </cell>
          <cell r="W372">
            <v>0</v>
          </cell>
          <cell r="X372">
            <v>30</v>
          </cell>
          <cell r="Y372">
            <v>0</v>
          </cell>
          <cell r="Z372">
            <v>0</v>
          </cell>
          <cell r="AA372">
            <v>100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-60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435</v>
          </cell>
          <cell r="AM372" t="str">
            <v>麻醉科</v>
          </cell>
        </row>
        <row r="373">
          <cell r="G373" t="str">
            <v>麻醉科</v>
          </cell>
          <cell r="H373" t="str">
            <v>2022年</v>
          </cell>
        </row>
        <row r="373">
          <cell r="J373" t="str">
            <v>合格</v>
          </cell>
          <cell r="K373">
            <v>0</v>
          </cell>
          <cell r="L373">
            <v>0</v>
          </cell>
          <cell r="M373">
            <v>0</v>
          </cell>
          <cell r="N373">
            <v>160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100</v>
          </cell>
          <cell r="V373">
            <v>10</v>
          </cell>
          <cell r="W373">
            <v>20</v>
          </cell>
          <cell r="X373">
            <v>60</v>
          </cell>
          <cell r="Y373">
            <v>60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410</v>
          </cell>
          <cell r="AM373" t="str">
            <v>麻醉科</v>
          </cell>
        </row>
        <row r="374">
          <cell r="G374" t="str">
            <v>麻醉科</v>
          </cell>
          <cell r="H374" t="str">
            <v>2022年</v>
          </cell>
        </row>
        <row r="374">
          <cell r="J374" t="str">
            <v>合格</v>
          </cell>
          <cell r="K374">
            <v>0</v>
          </cell>
          <cell r="L374">
            <v>0</v>
          </cell>
          <cell r="M374">
            <v>0</v>
          </cell>
          <cell r="N374">
            <v>160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1</v>
          </cell>
          <cell r="T374">
            <v>65</v>
          </cell>
          <cell r="U374">
            <v>100</v>
          </cell>
          <cell r="V374">
            <v>10</v>
          </cell>
          <cell r="W374">
            <v>40</v>
          </cell>
          <cell r="X374">
            <v>60</v>
          </cell>
          <cell r="Y374">
            <v>0</v>
          </cell>
          <cell r="Z374">
            <v>20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-60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395</v>
          </cell>
          <cell r="AM374" t="str">
            <v>麻醉科</v>
          </cell>
        </row>
        <row r="375">
          <cell r="G375" t="str">
            <v>麻醉科</v>
          </cell>
          <cell r="H375" t="str">
            <v>2022年</v>
          </cell>
        </row>
        <row r="375">
          <cell r="J375" t="str">
            <v>合格</v>
          </cell>
          <cell r="K375">
            <v>0</v>
          </cell>
          <cell r="L375">
            <v>0</v>
          </cell>
          <cell r="M375">
            <v>0</v>
          </cell>
          <cell r="N375">
            <v>160</v>
          </cell>
          <cell r="O375">
            <v>0</v>
          </cell>
          <cell r="P375">
            <v>1</v>
          </cell>
          <cell r="Q375">
            <v>0</v>
          </cell>
          <cell r="R375">
            <v>0</v>
          </cell>
          <cell r="S375">
            <v>1</v>
          </cell>
          <cell r="T375">
            <v>45</v>
          </cell>
          <cell r="U375">
            <v>100</v>
          </cell>
          <cell r="V375">
            <v>10</v>
          </cell>
          <cell r="W375">
            <v>20</v>
          </cell>
          <cell r="X375">
            <v>30</v>
          </cell>
          <cell r="Y375">
            <v>0</v>
          </cell>
          <cell r="Z375">
            <v>20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385</v>
          </cell>
          <cell r="AM375" t="str">
            <v>麻醉科</v>
          </cell>
        </row>
        <row r="376">
          <cell r="G376" t="str">
            <v>麻醉科</v>
          </cell>
          <cell r="H376" t="str">
            <v>2022年</v>
          </cell>
        </row>
        <row r="376">
          <cell r="J376" t="str">
            <v>合格</v>
          </cell>
          <cell r="K376">
            <v>0</v>
          </cell>
          <cell r="L376">
            <v>0</v>
          </cell>
          <cell r="M376">
            <v>0</v>
          </cell>
          <cell r="N376">
            <v>160</v>
          </cell>
          <cell r="O376">
            <v>0</v>
          </cell>
          <cell r="P376">
            <v>1</v>
          </cell>
          <cell r="Q376">
            <v>0</v>
          </cell>
          <cell r="R376">
            <v>0</v>
          </cell>
          <cell r="S376">
            <v>1</v>
          </cell>
          <cell r="T376">
            <v>45</v>
          </cell>
          <cell r="U376">
            <v>100</v>
          </cell>
          <cell r="V376">
            <v>10</v>
          </cell>
          <cell r="W376">
            <v>20</v>
          </cell>
          <cell r="X376">
            <v>60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-20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375</v>
          </cell>
          <cell r="AM376" t="str">
            <v>麻醉科</v>
          </cell>
        </row>
        <row r="377">
          <cell r="G377" t="str">
            <v>麻醉科</v>
          </cell>
          <cell r="H377" t="str">
            <v>2022年</v>
          </cell>
        </row>
        <row r="377">
          <cell r="J377" t="str">
            <v>合格</v>
          </cell>
          <cell r="K377">
            <v>0</v>
          </cell>
          <cell r="L377">
            <v>0</v>
          </cell>
          <cell r="M377">
            <v>0</v>
          </cell>
          <cell r="N377">
            <v>160</v>
          </cell>
          <cell r="O377">
            <v>0</v>
          </cell>
          <cell r="P377">
            <v>1</v>
          </cell>
          <cell r="Q377">
            <v>1</v>
          </cell>
          <cell r="R377">
            <v>1</v>
          </cell>
          <cell r="S377">
            <v>1</v>
          </cell>
          <cell r="T377">
            <v>90</v>
          </cell>
          <cell r="U377">
            <v>100</v>
          </cell>
          <cell r="V377">
            <v>10</v>
          </cell>
          <cell r="W377">
            <v>20</v>
          </cell>
          <cell r="X377">
            <v>30</v>
          </cell>
          <cell r="Y377">
            <v>0</v>
          </cell>
          <cell r="Z377">
            <v>20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-60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370</v>
          </cell>
          <cell r="AM377" t="str">
            <v>麻醉科</v>
          </cell>
        </row>
        <row r="378">
          <cell r="G378" t="str">
            <v>麻醉科</v>
          </cell>
          <cell r="H378" t="str">
            <v>2022年</v>
          </cell>
        </row>
        <row r="378">
          <cell r="J378" t="str">
            <v>合格</v>
          </cell>
          <cell r="K378">
            <v>0</v>
          </cell>
          <cell r="L378">
            <v>0</v>
          </cell>
          <cell r="M378">
            <v>0</v>
          </cell>
          <cell r="N378">
            <v>160</v>
          </cell>
          <cell r="O378">
            <v>0</v>
          </cell>
          <cell r="P378">
            <v>2</v>
          </cell>
          <cell r="Q378">
            <v>0</v>
          </cell>
          <cell r="R378">
            <v>0</v>
          </cell>
          <cell r="S378">
            <v>0</v>
          </cell>
          <cell r="T378">
            <v>40</v>
          </cell>
          <cell r="U378">
            <v>100</v>
          </cell>
          <cell r="V378">
            <v>10</v>
          </cell>
          <cell r="W378">
            <v>20</v>
          </cell>
          <cell r="X378">
            <v>60</v>
          </cell>
          <cell r="Y378">
            <v>30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-60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360</v>
          </cell>
          <cell r="AM378" t="str">
            <v>麻醉科</v>
          </cell>
        </row>
        <row r="379">
          <cell r="G379" t="str">
            <v>麻醉科</v>
          </cell>
          <cell r="H379" t="str">
            <v>2022年</v>
          </cell>
        </row>
        <row r="379">
          <cell r="J379" t="str">
            <v>合格</v>
          </cell>
          <cell r="K379">
            <v>0</v>
          </cell>
          <cell r="L379">
            <v>0</v>
          </cell>
          <cell r="M379">
            <v>0</v>
          </cell>
          <cell r="N379">
            <v>160</v>
          </cell>
          <cell r="O379">
            <v>0</v>
          </cell>
          <cell r="P379">
            <v>1</v>
          </cell>
          <cell r="Q379">
            <v>0</v>
          </cell>
          <cell r="R379">
            <v>0</v>
          </cell>
          <cell r="S379">
            <v>1</v>
          </cell>
          <cell r="T379">
            <v>45</v>
          </cell>
          <cell r="U379">
            <v>100</v>
          </cell>
          <cell r="V379">
            <v>10</v>
          </cell>
          <cell r="W379">
            <v>20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-20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315</v>
          </cell>
          <cell r="AM379" t="str">
            <v>麻醉科</v>
          </cell>
        </row>
        <row r="380">
          <cell r="G380" t="str">
            <v>麻醉科</v>
          </cell>
          <cell r="H380" t="str">
            <v>2022年</v>
          </cell>
        </row>
        <row r="380">
          <cell r="J380" t="str">
            <v>合格</v>
          </cell>
          <cell r="K380">
            <v>0</v>
          </cell>
          <cell r="L380">
            <v>0</v>
          </cell>
          <cell r="M380">
            <v>0</v>
          </cell>
          <cell r="N380">
            <v>160</v>
          </cell>
          <cell r="O380">
            <v>0</v>
          </cell>
          <cell r="P380">
            <v>2</v>
          </cell>
          <cell r="Q380">
            <v>0</v>
          </cell>
          <cell r="R380">
            <v>0</v>
          </cell>
          <cell r="S380">
            <v>0</v>
          </cell>
          <cell r="T380">
            <v>40</v>
          </cell>
          <cell r="U380">
            <v>100</v>
          </cell>
          <cell r="V380">
            <v>10</v>
          </cell>
          <cell r="W380">
            <v>0</v>
          </cell>
          <cell r="X380">
            <v>0</v>
          </cell>
          <cell r="Y380">
            <v>30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-60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280</v>
          </cell>
          <cell r="AM380" t="str">
            <v>麻醉科</v>
          </cell>
        </row>
        <row r="381">
          <cell r="G381" t="str">
            <v>麻醉科</v>
          </cell>
          <cell r="H381" t="str">
            <v>2021年</v>
          </cell>
        </row>
        <row r="381">
          <cell r="J381" t="str">
            <v>合格</v>
          </cell>
          <cell r="K381">
            <v>0</v>
          </cell>
          <cell r="L381">
            <v>0</v>
          </cell>
          <cell r="M381">
            <v>0</v>
          </cell>
          <cell r="N381">
            <v>160</v>
          </cell>
          <cell r="O381">
            <v>0</v>
          </cell>
          <cell r="P381">
            <v>2</v>
          </cell>
          <cell r="Q381">
            <v>0</v>
          </cell>
          <cell r="R381">
            <v>0</v>
          </cell>
          <cell r="S381">
            <v>0</v>
          </cell>
          <cell r="T381">
            <v>40</v>
          </cell>
          <cell r="U381">
            <v>100</v>
          </cell>
          <cell r="V381">
            <v>10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-40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270</v>
          </cell>
          <cell r="AM381" t="str">
            <v>麻醉科</v>
          </cell>
        </row>
        <row r="382">
          <cell r="G382" t="str">
            <v>麻醉科</v>
          </cell>
          <cell r="H382" t="str">
            <v>2022年</v>
          </cell>
        </row>
        <row r="382">
          <cell r="J382" t="str">
            <v>合格</v>
          </cell>
          <cell r="K382">
            <v>0</v>
          </cell>
          <cell r="L382">
            <v>0</v>
          </cell>
          <cell r="M382">
            <v>0</v>
          </cell>
          <cell r="N382">
            <v>160</v>
          </cell>
          <cell r="O382">
            <v>0</v>
          </cell>
          <cell r="P382">
            <v>2</v>
          </cell>
          <cell r="Q382">
            <v>0</v>
          </cell>
          <cell r="R382">
            <v>0</v>
          </cell>
          <cell r="S382">
            <v>0</v>
          </cell>
          <cell r="T382">
            <v>40</v>
          </cell>
          <cell r="U382">
            <v>100</v>
          </cell>
          <cell r="V382">
            <v>10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-40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270</v>
          </cell>
          <cell r="AM382" t="str">
            <v>麻醉科</v>
          </cell>
        </row>
        <row r="383">
          <cell r="G383" t="str">
            <v>麻醉科</v>
          </cell>
          <cell r="H383" t="str">
            <v>2022年</v>
          </cell>
        </row>
        <row r="383">
          <cell r="J383" t="str">
            <v>合格</v>
          </cell>
          <cell r="K383">
            <v>0</v>
          </cell>
          <cell r="L383">
            <v>0</v>
          </cell>
          <cell r="M383">
            <v>0</v>
          </cell>
          <cell r="N383">
            <v>160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100</v>
          </cell>
          <cell r="V383">
            <v>10</v>
          </cell>
          <cell r="W383">
            <v>0</v>
          </cell>
          <cell r="X383">
            <v>0</v>
          </cell>
          <cell r="Y383">
            <v>0</v>
          </cell>
          <cell r="Z383">
            <v>20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-20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270</v>
          </cell>
          <cell r="AM383" t="str">
            <v>麻醉科</v>
          </cell>
        </row>
        <row r="384">
          <cell r="G384" t="str">
            <v>内科</v>
          </cell>
          <cell r="H384" t="str">
            <v>2021年</v>
          </cell>
        </row>
        <row r="384">
          <cell r="J384" t="str">
            <v>合格</v>
          </cell>
          <cell r="K384">
            <v>0</v>
          </cell>
          <cell r="L384">
            <v>0</v>
          </cell>
          <cell r="M384">
            <v>0</v>
          </cell>
          <cell r="N384">
            <v>160</v>
          </cell>
          <cell r="O384" t="str">
            <v>0.0</v>
          </cell>
          <cell r="P384" t="str">
            <v>6.0</v>
          </cell>
          <cell r="Q384" t="str">
            <v>2.0</v>
          </cell>
          <cell r="R384" t="str">
            <v>0.0</v>
          </cell>
          <cell r="S384" t="str">
            <v>0.0</v>
          </cell>
          <cell r="T384">
            <v>160</v>
          </cell>
          <cell r="U384">
            <v>100</v>
          </cell>
          <cell r="V384">
            <v>10</v>
          </cell>
          <cell r="W384">
            <v>80</v>
          </cell>
          <cell r="X384">
            <v>120</v>
          </cell>
          <cell r="Y384">
            <v>120</v>
          </cell>
          <cell r="Z384">
            <v>0</v>
          </cell>
          <cell r="AA384">
            <v>100</v>
          </cell>
          <cell r="AB384">
            <v>150</v>
          </cell>
          <cell r="AC384">
            <v>100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1100</v>
          </cell>
          <cell r="AM384" t="str">
            <v>内科</v>
          </cell>
        </row>
        <row r="385">
          <cell r="G385" t="str">
            <v>内科</v>
          </cell>
          <cell r="H385" t="str">
            <v>2021年</v>
          </cell>
        </row>
        <row r="385">
          <cell r="J385" t="str">
            <v>合格</v>
          </cell>
          <cell r="K385">
            <v>0</v>
          </cell>
          <cell r="L385">
            <v>0</v>
          </cell>
          <cell r="M385">
            <v>0</v>
          </cell>
          <cell r="N385">
            <v>160</v>
          </cell>
          <cell r="O385">
            <v>0</v>
          </cell>
          <cell r="P385">
            <v>8</v>
          </cell>
          <cell r="Q385">
            <v>6</v>
          </cell>
          <cell r="R385">
            <v>0</v>
          </cell>
          <cell r="S385">
            <v>0</v>
          </cell>
          <cell r="T385">
            <v>280</v>
          </cell>
          <cell r="U385">
            <v>100</v>
          </cell>
          <cell r="V385">
            <v>10</v>
          </cell>
          <cell r="W385">
            <v>20</v>
          </cell>
          <cell r="X385">
            <v>60</v>
          </cell>
          <cell r="Y385">
            <v>30</v>
          </cell>
          <cell r="Z385">
            <v>20</v>
          </cell>
          <cell r="AA385">
            <v>100</v>
          </cell>
          <cell r="AB385">
            <v>150</v>
          </cell>
          <cell r="AC385">
            <v>100</v>
          </cell>
          <cell r="AD385">
            <v>0</v>
          </cell>
          <cell r="AE385">
            <v>60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1090</v>
          </cell>
          <cell r="AM385" t="str">
            <v>内科</v>
          </cell>
        </row>
        <row r="386">
          <cell r="G386" t="str">
            <v>内科</v>
          </cell>
          <cell r="H386" t="str">
            <v>2021年</v>
          </cell>
        </row>
        <row r="386">
          <cell r="J386" t="str">
            <v>合格</v>
          </cell>
          <cell r="K386">
            <v>0</v>
          </cell>
          <cell r="L386">
            <v>0</v>
          </cell>
          <cell r="M386">
            <v>0</v>
          </cell>
          <cell r="N386">
            <v>160</v>
          </cell>
          <cell r="O386">
            <v>0</v>
          </cell>
          <cell r="P386">
            <v>6</v>
          </cell>
          <cell r="Q386">
            <v>7</v>
          </cell>
          <cell r="R386">
            <v>1</v>
          </cell>
          <cell r="S386">
            <v>0</v>
          </cell>
          <cell r="T386">
            <v>285</v>
          </cell>
          <cell r="U386">
            <v>100</v>
          </cell>
          <cell r="V386">
            <v>10</v>
          </cell>
          <cell r="W386">
            <v>40</v>
          </cell>
          <cell r="X386">
            <v>60</v>
          </cell>
          <cell r="Y386">
            <v>60</v>
          </cell>
          <cell r="Z386">
            <v>20</v>
          </cell>
          <cell r="AA386">
            <v>100</v>
          </cell>
          <cell r="AB386">
            <v>150</v>
          </cell>
          <cell r="AC386">
            <v>100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1085</v>
          </cell>
          <cell r="AM386" t="str">
            <v>内科</v>
          </cell>
        </row>
        <row r="387">
          <cell r="G387" t="str">
            <v>内科</v>
          </cell>
          <cell r="H387" t="str">
            <v>2021年</v>
          </cell>
        </row>
        <row r="387">
          <cell r="J387" t="str">
            <v>合格</v>
          </cell>
          <cell r="K387">
            <v>0</v>
          </cell>
          <cell r="L387">
            <v>0</v>
          </cell>
          <cell r="M387">
            <v>0</v>
          </cell>
          <cell r="N387">
            <v>160</v>
          </cell>
          <cell r="O387" t="str">
            <v>0.0</v>
          </cell>
          <cell r="P387" t="str">
            <v>6.0</v>
          </cell>
          <cell r="Q387" t="str">
            <v>2.0</v>
          </cell>
          <cell r="R387" t="str">
            <v>0.0</v>
          </cell>
          <cell r="S387" t="str">
            <v>0.0</v>
          </cell>
          <cell r="T387">
            <v>160</v>
          </cell>
          <cell r="U387">
            <v>100</v>
          </cell>
          <cell r="V387">
            <v>10</v>
          </cell>
          <cell r="W387">
            <v>80</v>
          </cell>
          <cell r="X387">
            <v>120</v>
          </cell>
          <cell r="Y387">
            <v>120</v>
          </cell>
          <cell r="Z387">
            <v>0</v>
          </cell>
          <cell r="AA387">
            <v>100</v>
          </cell>
          <cell r="AB387">
            <v>150</v>
          </cell>
          <cell r="AC387">
            <v>100</v>
          </cell>
          <cell r="AD387">
            <v>0</v>
          </cell>
          <cell r="AE387">
            <v>0</v>
          </cell>
          <cell r="AF387">
            <v>-20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1080</v>
          </cell>
          <cell r="AM387" t="str">
            <v>内科</v>
          </cell>
        </row>
        <row r="388">
          <cell r="G388" t="str">
            <v>内科</v>
          </cell>
          <cell r="H388" t="str">
            <v>2021年</v>
          </cell>
        </row>
        <row r="388">
          <cell r="J388" t="str">
            <v>合格</v>
          </cell>
          <cell r="K388">
            <v>0</v>
          </cell>
          <cell r="L388">
            <v>0</v>
          </cell>
          <cell r="M388">
            <v>0</v>
          </cell>
          <cell r="N388">
            <v>160</v>
          </cell>
          <cell r="O388" t="str">
            <v>0.0</v>
          </cell>
          <cell r="P388" t="str">
            <v>4.0</v>
          </cell>
          <cell r="Q388" t="str">
            <v>2.0</v>
          </cell>
          <cell r="R388" t="str">
            <v>0.0</v>
          </cell>
          <cell r="S388" t="str">
            <v>0.0</v>
          </cell>
          <cell r="T388">
            <v>120</v>
          </cell>
          <cell r="U388">
            <v>100</v>
          </cell>
          <cell r="V388">
            <v>10</v>
          </cell>
          <cell r="W388">
            <v>80</v>
          </cell>
          <cell r="X388">
            <v>120</v>
          </cell>
          <cell r="Y388">
            <v>120</v>
          </cell>
          <cell r="Z388">
            <v>0</v>
          </cell>
          <cell r="AA388">
            <v>100</v>
          </cell>
          <cell r="AB388">
            <v>150</v>
          </cell>
          <cell r="AC388">
            <v>100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1060</v>
          </cell>
          <cell r="AM388" t="str">
            <v>内科</v>
          </cell>
        </row>
        <row r="389">
          <cell r="G389" t="str">
            <v>内科</v>
          </cell>
          <cell r="H389" t="str">
            <v>2021年</v>
          </cell>
        </row>
        <row r="389">
          <cell r="J389" t="str">
            <v>合格</v>
          </cell>
          <cell r="K389">
            <v>0</v>
          </cell>
          <cell r="L389">
            <v>0</v>
          </cell>
          <cell r="M389">
            <v>0</v>
          </cell>
          <cell r="N389">
            <v>160</v>
          </cell>
          <cell r="O389">
            <v>0</v>
          </cell>
          <cell r="P389">
            <v>6</v>
          </cell>
          <cell r="Q389">
            <v>4</v>
          </cell>
          <cell r="R389">
            <v>1</v>
          </cell>
          <cell r="S389">
            <v>0</v>
          </cell>
          <cell r="T389">
            <v>225</v>
          </cell>
          <cell r="U389">
            <v>100</v>
          </cell>
          <cell r="V389">
            <v>10</v>
          </cell>
          <cell r="W389">
            <v>60</v>
          </cell>
          <cell r="X389">
            <v>60</v>
          </cell>
          <cell r="Y389">
            <v>60</v>
          </cell>
          <cell r="Z389">
            <v>20</v>
          </cell>
          <cell r="AA389">
            <v>100</v>
          </cell>
          <cell r="AB389">
            <v>150</v>
          </cell>
          <cell r="AC389">
            <v>100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1045</v>
          </cell>
          <cell r="AM389" t="str">
            <v>内科</v>
          </cell>
        </row>
        <row r="390">
          <cell r="G390" t="str">
            <v>内科</v>
          </cell>
          <cell r="H390" t="str">
            <v>2021年</v>
          </cell>
        </row>
        <row r="390">
          <cell r="J390" t="str">
            <v>合格</v>
          </cell>
          <cell r="K390">
            <v>0</v>
          </cell>
          <cell r="L390">
            <v>0</v>
          </cell>
          <cell r="M390">
            <v>0</v>
          </cell>
          <cell r="N390">
            <v>160</v>
          </cell>
          <cell r="O390" t="str">
            <v>0.0</v>
          </cell>
          <cell r="P390" t="str">
            <v>5.0</v>
          </cell>
          <cell r="Q390" t="str">
            <v>2.0</v>
          </cell>
          <cell r="R390" t="str">
            <v>0.0</v>
          </cell>
          <cell r="S390" t="str">
            <v>0.0</v>
          </cell>
          <cell r="T390">
            <v>140</v>
          </cell>
          <cell r="U390">
            <v>100</v>
          </cell>
          <cell r="V390">
            <v>10</v>
          </cell>
          <cell r="W390">
            <v>80</v>
          </cell>
          <cell r="X390">
            <v>120</v>
          </cell>
          <cell r="Y390">
            <v>120</v>
          </cell>
          <cell r="Z390">
            <v>0</v>
          </cell>
          <cell r="AA390">
            <v>100</v>
          </cell>
          <cell r="AB390">
            <v>150</v>
          </cell>
          <cell r="AC390">
            <v>100</v>
          </cell>
          <cell r="AD390">
            <v>0</v>
          </cell>
          <cell r="AE390">
            <v>20</v>
          </cell>
          <cell r="AF390">
            <v>-60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1040</v>
          </cell>
          <cell r="AM390" t="str">
            <v>内科</v>
          </cell>
        </row>
        <row r="391">
          <cell r="G391" t="str">
            <v>内科</v>
          </cell>
          <cell r="H391" t="str">
            <v>2021年</v>
          </cell>
        </row>
        <row r="391">
          <cell r="J391" t="str">
            <v>合格</v>
          </cell>
          <cell r="K391">
            <v>0</v>
          </cell>
          <cell r="L391">
            <v>0</v>
          </cell>
          <cell r="M391">
            <v>0</v>
          </cell>
          <cell r="N391">
            <v>160</v>
          </cell>
          <cell r="O391">
            <v>0</v>
          </cell>
          <cell r="P391">
            <v>6</v>
          </cell>
          <cell r="Q391">
            <v>4</v>
          </cell>
          <cell r="R391">
            <v>1</v>
          </cell>
          <cell r="S391">
            <v>0</v>
          </cell>
          <cell r="T391">
            <v>225</v>
          </cell>
          <cell r="U391">
            <v>100</v>
          </cell>
          <cell r="V391">
            <v>10</v>
          </cell>
          <cell r="W391">
            <v>40</v>
          </cell>
          <cell r="X391">
            <v>60</v>
          </cell>
          <cell r="Y391">
            <v>60</v>
          </cell>
          <cell r="Z391">
            <v>20</v>
          </cell>
          <cell r="AA391">
            <v>100</v>
          </cell>
          <cell r="AB391">
            <v>150</v>
          </cell>
          <cell r="AC391">
            <v>100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1025</v>
          </cell>
          <cell r="AM391" t="str">
            <v>内科</v>
          </cell>
        </row>
        <row r="392">
          <cell r="G392" t="str">
            <v>内科</v>
          </cell>
          <cell r="H392" t="str">
            <v>2021年</v>
          </cell>
        </row>
        <row r="392">
          <cell r="J392" t="str">
            <v>合格</v>
          </cell>
          <cell r="K392">
            <v>0</v>
          </cell>
          <cell r="L392">
            <v>0</v>
          </cell>
          <cell r="M392">
            <v>0</v>
          </cell>
          <cell r="N392">
            <v>160</v>
          </cell>
          <cell r="O392" t="str">
            <v>0.0</v>
          </cell>
          <cell r="P392" t="str">
            <v>4.0</v>
          </cell>
          <cell r="Q392" t="str">
            <v>1.0</v>
          </cell>
          <cell r="R392" t="str">
            <v>0.0</v>
          </cell>
          <cell r="S392" t="str">
            <v>0.0</v>
          </cell>
          <cell r="T392">
            <v>100</v>
          </cell>
          <cell r="U392">
            <v>100</v>
          </cell>
          <cell r="V392">
            <v>10</v>
          </cell>
          <cell r="W392">
            <v>80</v>
          </cell>
          <cell r="X392">
            <v>120</v>
          </cell>
          <cell r="Y392">
            <v>120</v>
          </cell>
          <cell r="Z392">
            <v>0</v>
          </cell>
          <cell r="AA392">
            <v>100</v>
          </cell>
          <cell r="AB392">
            <v>150</v>
          </cell>
          <cell r="AC392">
            <v>100</v>
          </cell>
          <cell r="AD392">
            <v>0</v>
          </cell>
          <cell r="AE392">
            <v>0</v>
          </cell>
          <cell r="AF392">
            <v>-20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1020</v>
          </cell>
          <cell r="AM392" t="str">
            <v>内科</v>
          </cell>
        </row>
        <row r="393">
          <cell r="G393" t="str">
            <v>内科</v>
          </cell>
          <cell r="H393" t="str">
            <v>2021年</v>
          </cell>
        </row>
        <row r="393">
          <cell r="J393" t="str">
            <v>合格</v>
          </cell>
          <cell r="K393">
            <v>0</v>
          </cell>
          <cell r="L393">
            <v>0</v>
          </cell>
          <cell r="M393">
            <v>0</v>
          </cell>
          <cell r="N393">
            <v>160</v>
          </cell>
          <cell r="O393" t="str">
            <v>0.0</v>
          </cell>
          <cell r="P393" t="str">
            <v>0.0</v>
          </cell>
          <cell r="Q393" t="str">
            <v>0.0</v>
          </cell>
          <cell r="R393" t="str">
            <v>0.0</v>
          </cell>
          <cell r="S393" t="str">
            <v>0.0</v>
          </cell>
          <cell r="T393">
            <v>0</v>
          </cell>
          <cell r="U393">
            <v>100</v>
          </cell>
          <cell r="V393">
            <v>10</v>
          </cell>
          <cell r="W393">
            <v>80</v>
          </cell>
          <cell r="X393">
            <v>120</v>
          </cell>
          <cell r="Y393">
            <v>120</v>
          </cell>
          <cell r="Z393">
            <v>0</v>
          </cell>
          <cell r="AA393">
            <v>100</v>
          </cell>
          <cell r="AB393">
            <v>150</v>
          </cell>
          <cell r="AC393">
            <v>100</v>
          </cell>
          <cell r="AD393">
            <v>0</v>
          </cell>
          <cell r="AE393">
            <v>80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1020</v>
          </cell>
          <cell r="AM393" t="str">
            <v>内科</v>
          </cell>
        </row>
        <row r="394">
          <cell r="G394" t="str">
            <v>内科</v>
          </cell>
          <cell r="H394" t="str">
            <v>2021年</v>
          </cell>
        </row>
        <row r="394">
          <cell r="J394" t="str">
            <v>合格</v>
          </cell>
          <cell r="K394">
            <v>0</v>
          </cell>
          <cell r="L394">
            <v>0</v>
          </cell>
          <cell r="M394">
            <v>0</v>
          </cell>
          <cell r="N394">
            <v>160</v>
          </cell>
          <cell r="O394">
            <v>0</v>
          </cell>
          <cell r="P394">
            <v>5</v>
          </cell>
          <cell r="Q394">
            <v>6</v>
          </cell>
          <cell r="R394">
            <v>1</v>
          </cell>
          <cell r="S394">
            <v>0</v>
          </cell>
          <cell r="T394">
            <v>245</v>
          </cell>
          <cell r="U394">
            <v>100</v>
          </cell>
          <cell r="V394">
            <v>10</v>
          </cell>
          <cell r="W394">
            <v>20</v>
          </cell>
          <cell r="X394">
            <v>60</v>
          </cell>
          <cell r="Y394">
            <v>30</v>
          </cell>
          <cell r="Z394">
            <v>0</v>
          </cell>
          <cell r="AA394">
            <v>100</v>
          </cell>
          <cell r="AB394">
            <v>150</v>
          </cell>
          <cell r="AC394">
            <v>100</v>
          </cell>
          <cell r="AD394">
            <v>0</v>
          </cell>
          <cell r="AE394">
            <v>40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1015</v>
          </cell>
          <cell r="AM394" t="str">
            <v>内科</v>
          </cell>
        </row>
        <row r="395">
          <cell r="G395" t="str">
            <v>内科</v>
          </cell>
          <cell r="H395" t="str">
            <v>2021年</v>
          </cell>
        </row>
        <row r="395">
          <cell r="J395" t="str">
            <v>合格</v>
          </cell>
          <cell r="K395">
            <v>0</v>
          </cell>
          <cell r="L395">
            <v>0</v>
          </cell>
          <cell r="M395">
            <v>0</v>
          </cell>
          <cell r="N395">
            <v>160</v>
          </cell>
          <cell r="O395">
            <v>0</v>
          </cell>
          <cell r="P395">
            <v>6</v>
          </cell>
          <cell r="Q395">
            <v>4</v>
          </cell>
          <cell r="R395">
            <v>1</v>
          </cell>
          <cell r="S395">
            <v>0</v>
          </cell>
          <cell r="T395">
            <v>225</v>
          </cell>
          <cell r="U395">
            <v>100</v>
          </cell>
          <cell r="V395">
            <v>10</v>
          </cell>
          <cell r="W395">
            <v>20</v>
          </cell>
          <cell r="X395">
            <v>60</v>
          </cell>
          <cell r="Y395">
            <v>60</v>
          </cell>
          <cell r="Z395">
            <v>20</v>
          </cell>
          <cell r="AA395">
            <v>100</v>
          </cell>
          <cell r="AB395">
            <v>150</v>
          </cell>
          <cell r="AC395">
            <v>100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1005</v>
          </cell>
          <cell r="AM395" t="str">
            <v>内科</v>
          </cell>
        </row>
        <row r="396">
          <cell r="G396" t="str">
            <v>内科</v>
          </cell>
          <cell r="H396" t="str">
            <v>2021年</v>
          </cell>
        </row>
        <row r="396">
          <cell r="J396" t="str">
            <v>合格</v>
          </cell>
          <cell r="K396">
            <v>0</v>
          </cell>
          <cell r="L396">
            <v>0</v>
          </cell>
          <cell r="M396">
            <v>0</v>
          </cell>
          <cell r="N396">
            <v>160</v>
          </cell>
          <cell r="O396">
            <v>0</v>
          </cell>
          <cell r="P396">
            <v>2</v>
          </cell>
          <cell r="Q396">
            <v>4</v>
          </cell>
          <cell r="R396">
            <v>0</v>
          </cell>
          <cell r="S396">
            <v>0</v>
          </cell>
          <cell r="T396">
            <v>120</v>
          </cell>
          <cell r="U396">
            <v>100</v>
          </cell>
          <cell r="V396">
            <v>10</v>
          </cell>
          <cell r="W396">
            <v>80</v>
          </cell>
          <cell r="X396">
            <v>60</v>
          </cell>
          <cell r="Y396">
            <v>60</v>
          </cell>
          <cell r="Z396">
            <v>60</v>
          </cell>
          <cell r="AA396">
            <v>100</v>
          </cell>
          <cell r="AB396">
            <v>150</v>
          </cell>
          <cell r="AC396">
            <v>100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1000</v>
          </cell>
          <cell r="AM396" t="str">
            <v>内科</v>
          </cell>
        </row>
        <row r="397">
          <cell r="G397" t="str">
            <v>内科</v>
          </cell>
          <cell r="H397" t="str">
            <v>2021年</v>
          </cell>
        </row>
        <row r="397">
          <cell r="J397" t="str">
            <v>合格</v>
          </cell>
          <cell r="K397">
            <v>0</v>
          </cell>
          <cell r="L397">
            <v>0</v>
          </cell>
          <cell r="M397">
            <v>0</v>
          </cell>
          <cell r="N397">
            <v>160</v>
          </cell>
          <cell r="O397">
            <v>0</v>
          </cell>
          <cell r="P397">
            <v>3</v>
          </cell>
          <cell r="Q397">
            <v>0</v>
          </cell>
          <cell r="R397">
            <v>1</v>
          </cell>
          <cell r="S397">
            <v>1</v>
          </cell>
          <cell r="T397">
            <v>110</v>
          </cell>
          <cell r="U397">
            <v>100</v>
          </cell>
          <cell r="V397">
            <v>10</v>
          </cell>
          <cell r="W397">
            <v>80</v>
          </cell>
          <cell r="X397">
            <v>60</v>
          </cell>
          <cell r="Y397">
            <v>60</v>
          </cell>
          <cell r="Z397">
            <v>40</v>
          </cell>
          <cell r="AA397">
            <v>100</v>
          </cell>
          <cell r="AB397">
            <v>150</v>
          </cell>
          <cell r="AC397">
            <v>100</v>
          </cell>
          <cell r="AD397">
            <v>0</v>
          </cell>
          <cell r="AE397">
            <v>20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990</v>
          </cell>
          <cell r="AM397" t="str">
            <v>内科</v>
          </cell>
        </row>
        <row r="398">
          <cell r="G398" t="str">
            <v>内科</v>
          </cell>
          <cell r="H398" t="str">
            <v>2021年</v>
          </cell>
        </row>
        <row r="398">
          <cell r="J398" t="str">
            <v>合格</v>
          </cell>
          <cell r="K398">
            <v>0</v>
          </cell>
          <cell r="L398">
            <v>0</v>
          </cell>
          <cell r="M398">
            <v>0</v>
          </cell>
          <cell r="N398">
            <v>160</v>
          </cell>
          <cell r="O398">
            <v>0</v>
          </cell>
          <cell r="P398">
            <v>2</v>
          </cell>
          <cell r="Q398">
            <v>4</v>
          </cell>
          <cell r="R398">
            <v>1</v>
          </cell>
          <cell r="S398">
            <v>0</v>
          </cell>
          <cell r="T398">
            <v>145</v>
          </cell>
          <cell r="U398">
            <v>100</v>
          </cell>
          <cell r="V398">
            <v>10</v>
          </cell>
          <cell r="W398">
            <v>80</v>
          </cell>
          <cell r="X398">
            <v>60</v>
          </cell>
          <cell r="Y398">
            <v>60</v>
          </cell>
          <cell r="Z398">
            <v>60</v>
          </cell>
          <cell r="AA398">
            <v>100</v>
          </cell>
          <cell r="AB398">
            <v>150</v>
          </cell>
          <cell r="AC398">
            <v>100</v>
          </cell>
          <cell r="AD398">
            <v>0</v>
          </cell>
          <cell r="AE398">
            <v>0</v>
          </cell>
          <cell r="AF398">
            <v>-40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985</v>
          </cell>
          <cell r="AM398" t="str">
            <v>内科</v>
          </cell>
        </row>
        <row r="399">
          <cell r="G399" t="str">
            <v>内科</v>
          </cell>
          <cell r="H399" t="str">
            <v>2021年</v>
          </cell>
        </row>
        <row r="399">
          <cell r="J399" t="str">
            <v>合格</v>
          </cell>
          <cell r="K399">
            <v>0</v>
          </cell>
          <cell r="L399">
            <v>0</v>
          </cell>
          <cell r="M399">
            <v>0</v>
          </cell>
          <cell r="N399">
            <v>160</v>
          </cell>
          <cell r="O399">
            <v>0</v>
          </cell>
          <cell r="P399">
            <v>6</v>
          </cell>
          <cell r="Q399">
            <v>4</v>
          </cell>
          <cell r="R399">
            <v>1</v>
          </cell>
          <cell r="S399">
            <v>0</v>
          </cell>
          <cell r="T399">
            <v>225</v>
          </cell>
          <cell r="U399">
            <v>100</v>
          </cell>
          <cell r="V399">
            <v>10</v>
          </cell>
          <cell r="W399">
            <v>20</v>
          </cell>
          <cell r="X399">
            <v>60</v>
          </cell>
          <cell r="Y399">
            <v>60</v>
          </cell>
          <cell r="Z399">
            <v>20</v>
          </cell>
          <cell r="AA399">
            <v>100</v>
          </cell>
          <cell r="AB399">
            <v>150</v>
          </cell>
          <cell r="AC399">
            <v>100</v>
          </cell>
          <cell r="AD399">
            <v>0</v>
          </cell>
          <cell r="AE399">
            <v>0</v>
          </cell>
          <cell r="AF399">
            <v>-20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985</v>
          </cell>
          <cell r="AM399" t="str">
            <v>内科</v>
          </cell>
        </row>
        <row r="400">
          <cell r="G400" t="str">
            <v>内科</v>
          </cell>
          <cell r="H400" t="str">
            <v>2021年</v>
          </cell>
        </row>
        <row r="400">
          <cell r="J400" t="str">
            <v>合格</v>
          </cell>
          <cell r="K400">
            <v>0</v>
          </cell>
          <cell r="L400">
            <v>0</v>
          </cell>
          <cell r="M400">
            <v>0</v>
          </cell>
          <cell r="N400">
            <v>160</v>
          </cell>
          <cell r="O400" t="str">
            <v>0.0</v>
          </cell>
          <cell r="P400" t="str">
            <v>4.0</v>
          </cell>
          <cell r="Q400" t="str">
            <v>1.0</v>
          </cell>
          <cell r="R400" t="str">
            <v>0.0</v>
          </cell>
          <cell r="S400" t="str">
            <v>0.0</v>
          </cell>
          <cell r="T400">
            <v>100</v>
          </cell>
          <cell r="U400">
            <v>100</v>
          </cell>
          <cell r="V400">
            <v>10</v>
          </cell>
          <cell r="W400">
            <v>80</v>
          </cell>
          <cell r="X400">
            <v>120</v>
          </cell>
          <cell r="Y400">
            <v>120</v>
          </cell>
          <cell r="Z400">
            <v>0</v>
          </cell>
          <cell r="AA400">
            <v>100</v>
          </cell>
          <cell r="AB400">
            <v>150</v>
          </cell>
          <cell r="AC400">
            <v>100</v>
          </cell>
          <cell r="AD400">
            <v>0</v>
          </cell>
          <cell r="AE400">
            <v>0</v>
          </cell>
          <cell r="AF400">
            <v>-60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980</v>
          </cell>
          <cell r="AM400" t="str">
            <v>内科</v>
          </cell>
        </row>
        <row r="401">
          <cell r="G401" t="str">
            <v>内科</v>
          </cell>
          <cell r="H401" t="str">
            <v>2021年</v>
          </cell>
        </row>
        <row r="401">
          <cell r="J401" t="str">
            <v>合格</v>
          </cell>
          <cell r="K401">
            <v>0</v>
          </cell>
          <cell r="L401">
            <v>0</v>
          </cell>
          <cell r="M401">
            <v>0</v>
          </cell>
          <cell r="N401">
            <v>160</v>
          </cell>
          <cell r="O401">
            <v>0</v>
          </cell>
          <cell r="P401">
            <v>7</v>
          </cell>
          <cell r="Q401">
            <v>4</v>
          </cell>
          <cell r="R401">
            <v>0</v>
          </cell>
          <cell r="S401">
            <v>0</v>
          </cell>
          <cell r="T401">
            <v>220</v>
          </cell>
          <cell r="U401">
            <v>100</v>
          </cell>
          <cell r="V401">
            <v>10</v>
          </cell>
          <cell r="W401">
            <v>40</v>
          </cell>
          <cell r="X401">
            <v>60</v>
          </cell>
          <cell r="Y401">
            <v>30</v>
          </cell>
          <cell r="Z401">
            <v>0</v>
          </cell>
          <cell r="AA401">
            <v>100</v>
          </cell>
          <cell r="AB401">
            <v>150</v>
          </cell>
          <cell r="AC401">
            <v>100</v>
          </cell>
          <cell r="AD401">
            <v>0</v>
          </cell>
          <cell r="AE401">
            <v>60</v>
          </cell>
          <cell r="AF401">
            <v>-60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970</v>
          </cell>
          <cell r="AM401" t="str">
            <v>内科</v>
          </cell>
        </row>
        <row r="402">
          <cell r="G402" t="str">
            <v>内科</v>
          </cell>
          <cell r="H402" t="str">
            <v>2021年</v>
          </cell>
        </row>
        <row r="402">
          <cell r="J402" t="str">
            <v>合格</v>
          </cell>
          <cell r="K402">
            <v>0</v>
          </cell>
          <cell r="L402">
            <v>0</v>
          </cell>
          <cell r="M402">
            <v>0</v>
          </cell>
          <cell r="N402">
            <v>160</v>
          </cell>
          <cell r="O402">
            <v>0</v>
          </cell>
          <cell r="P402">
            <v>3</v>
          </cell>
          <cell r="Q402">
            <v>1</v>
          </cell>
          <cell r="R402">
            <v>0</v>
          </cell>
          <cell r="S402">
            <v>1</v>
          </cell>
          <cell r="T402">
            <v>105</v>
          </cell>
          <cell r="U402">
            <v>100</v>
          </cell>
          <cell r="V402">
            <v>10</v>
          </cell>
          <cell r="W402">
            <v>40</v>
          </cell>
          <cell r="X402">
            <v>60</v>
          </cell>
          <cell r="Y402">
            <v>60</v>
          </cell>
          <cell r="Z402">
            <v>80</v>
          </cell>
          <cell r="AA402">
            <v>100</v>
          </cell>
          <cell r="AB402">
            <v>150</v>
          </cell>
          <cell r="AC402">
            <v>100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965</v>
          </cell>
          <cell r="AM402" t="str">
            <v>内科</v>
          </cell>
        </row>
        <row r="403">
          <cell r="G403" t="str">
            <v>内科</v>
          </cell>
          <cell r="H403" t="str">
            <v>2021年</v>
          </cell>
        </row>
        <row r="403">
          <cell r="J403" t="str">
            <v>合格</v>
          </cell>
          <cell r="K403">
            <v>0</v>
          </cell>
          <cell r="L403">
            <v>0</v>
          </cell>
          <cell r="M403">
            <v>0</v>
          </cell>
          <cell r="N403">
            <v>160</v>
          </cell>
          <cell r="O403">
            <v>0</v>
          </cell>
          <cell r="P403">
            <v>7</v>
          </cell>
          <cell r="Q403">
            <v>4</v>
          </cell>
          <cell r="R403">
            <v>0</v>
          </cell>
          <cell r="S403">
            <v>0</v>
          </cell>
          <cell r="T403">
            <v>220</v>
          </cell>
          <cell r="U403">
            <v>100</v>
          </cell>
          <cell r="V403">
            <v>10</v>
          </cell>
          <cell r="W403">
            <v>40</v>
          </cell>
          <cell r="X403">
            <v>60</v>
          </cell>
          <cell r="Y403">
            <v>60</v>
          </cell>
          <cell r="Z403">
            <v>20</v>
          </cell>
          <cell r="AA403">
            <v>100</v>
          </cell>
          <cell r="AB403">
            <v>150</v>
          </cell>
          <cell r="AC403">
            <v>100</v>
          </cell>
          <cell r="AD403">
            <v>0</v>
          </cell>
          <cell r="AE403">
            <v>0</v>
          </cell>
          <cell r="AF403">
            <v>-60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960</v>
          </cell>
          <cell r="AM403" t="str">
            <v>内科</v>
          </cell>
        </row>
        <row r="404">
          <cell r="G404" t="str">
            <v>内科</v>
          </cell>
          <cell r="H404" t="str">
            <v>2020年</v>
          </cell>
        </row>
        <row r="404">
          <cell r="J404" t="str">
            <v>合格</v>
          </cell>
          <cell r="K404">
            <v>0</v>
          </cell>
          <cell r="L404">
            <v>0</v>
          </cell>
          <cell r="M404">
            <v>0</v>
          </cell>
          <cell r="N404">
            <v>160</v>
          </cell>
          <cell r="O404" t="str">
            <v>0.0</v>
          </cell>
          <cell r="P404" t="str">
            <v>3.0</v>
          </cell>
          <cell r="Q404" t="str">
            <v>0.0</v>
          </cell>
          <cell r="R404" t="str">
            <v>1.0</v>
          </cell>
          <cell r="S404" t="str">
            <v>1.0</v>
          </cell>
          <cell r="T404">
            <v>110</v>
          </cell>
          <cell r="U404">
            <v>100</v>
          </cell>
          <cell r="V404">
            <v>10</v>
          </cell>
          <cell r="W404">
            <v>80</v>
          </cell>
          <cell r="X404">
            <v>120</v>
          </cell>
          <cell r="Y404">
            <v>90</v>
          </cell>
          <cell r="Z404">
            <v>0</v>
          </cell>
          <cell r="AA404">
            <v>100</v>
          </cell>
          <cell r="AB404">
            <v>150</v>
          </cell>
          <cell r="AC404">
            <v>100</v>
          </cell>
          <cell r="AD404">
            <v>0</v>
          </cell>
          <cell r="AE404">
            <v>0</v>
          </cell>
          <cell r="AF404">
            <v>-60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960</v>
          </cell>
          <cell r="AM404" t="str">
            <v>内科</v>
          </cell>
        </row>
        <row r="405">
          <cell r="G405" t="str">
            <v>内科</v>
          </cell>
          <cell r="H405" t="str">
            <v>2020年</v>
          </cell>
        </row>
        <row r="405">
          <cell r="J405" t="str">
            <v>合格</v>
          </cell>
          <cell r="K405">
            <v>0</v>
          </cell>
          <cell r="L405">
            <v>0</v>
          </cell>
          <cell r="M405">
            <v>0</v>
          </cell>
          <cell r="N405">
            <v>160</v>
          </cell>
          <cell r="O405" t="str">
            <v>0.0</v>
          </cell>
          <cell r="P405" t="str">
            <v>3.0</v>
          </cell>
          <cell r="Q405" t="str">
            <v>0.0</v>
          </cell>
          <cell r="R405" t="str">
            <v>1.0</v>
          </cell>
          <cell r="S405" t="str">
            <v>1.0</v>
          </cell>
          <cell r="T405">
            <v>110</v>
          </cell>
          <cell r="U405">
            <v>100</v>
          </cell>
          <cell r="V405">
            <v>10</v>
          </cell>
          <cell r="W405">
            <v>80</v>
          </cell>
          <cell r="X405">
            <v>120</v>
          </cell>
          <cell r="Y405">
            <v>120</v>
          </cell>
          <cell r="Z405">
            <v>0</v>
          </cell>
          <cell r="AA405">
            <v>100</v>
          </cell>
          <cell r="AB405">
            <v>150</v>
          </cell>
          <cell r="AC405">
            <v>0</v>
          </cell>
          <cell r="AD405">
            <v>0</v>
          </cell>
          <cell r="AE405">
            <v>60</v>
          </cell>
          <cell r="AF405">
            <v>-60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950</v>
          </cell>
          <cell r="AM405" t="str">
            <v>内科</v>
          </cell>
        </row>
        <row r="406">
          <cell r="G406" t="str">
            <v>内科</v>
          </cell>
          <cell r="H406" t="str">
            <v>2021年</v>
          </cell>
        </row>
        <row r="406">
          <cell r="J406" t="str">
            <v>合格</v>
          </cell>
          <cell r="K406">
            <v>0</v>
          </cell>
          <cell r="L406">
            <v>0</v>
          </cell>
          <cell r="M406">
            <v>0</v>
          </cell>
          <cell r="N406">
            <v>160</v>
          </cell>
          <cell r="O406">
            <v>0</v>
          </cell>
          <cell r="P406">
            <v>2</v>
          </cell>
          <cell r="Q406">
            <v>1.5</v>
          </cell>
          <cell r="R406">
            <v>0</v>
          </cell>
          <cell r="S406">
            <v>0</v>
          </cell>
          <cell r="T406">
            <v>70</v>
          </cell>
          <cell r="U406">
            <v>100</v>
          </cell>
          <cell r="V406">
            <v>10</v>
          </cell>
          <cell r="W406">
            <v>80</v>
          </cell>
          <cell r="X406">
            <v>60</v>
          </cell>
          <cell r="Y406">
            <v>60</v>
          </cell>
          <cell r="Z406">
            <v>40</v>
          </cell>
          <cell r="AA406">
            <v>100</v>
          </cell>
          <cell r="AB406">
            <v>150</v>
          </cell>
          <cell r="AC406">
            <v>100</v>
          </cell>
          <cell r="AD406">
            <v>0</v>
          </cell>
          <cell r="AE406">
            <v>60</v>
          </cell>
          <cell r="AF406">
            <v>-40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950</v>
          </cell>
          <cell r="AM406" t="str">
            <v>内科</v>
          </cell>
        </row>
        <row r="407">
          <cell r="G407" t="str">
            <v>内科</v>
          </cell>
          <cell r="H407" t="str">
            <v>2020年</v>
          </cell>
        </row>
        <row r="407">
          <cell r="J407" t="str">
            <v>合格</v>
          </cell>
          <cell r="K407">
            <v>0</v>
          </cell>
          <cell r="L407">
            <v>0</v>
          </cell>
          <cell r="M407">
            <v>0</v>
          </cell>
          <cell r="N407">
            <v>160</v>
          </cell>
          <cell r="O407" t="str">
            <v>0.0</v>
          </cell>
          <cell r="P407" t="str">
            <v>3.0</v>
          </cell>
          <cell r="Q407" t="str">
            <v>0.0</v>
          </cell>
          <cell r="R407" t="str">
            <v>1.0</v>
          </cell>
          <cell r="S407" t="str">
            <v>1.0</v>
          </cell>
          <cell r="T407">
            <v>110</v>
          </cell>
          <cell r="U407">
            <v>100</v>
          </cell>
          <cell r="V407">
            <v>10</v>
          </cell>
          <cell r="W407">
            <v>80</v>
          </cell>
          <cell r="X407">
            <v>120</v>
          </cell>
          <cell r="Y407">
            <v>120</v>
          </cell>
          <cell r="Z407">
            <v>0</v>
          </cell>
          <cell r="AA407">
            <v>100</v>
          </cell>
          <cell r="AB407">
            <v>150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950</v>
          </cell>
          <cell r="AM407" t="str">
            <v>内科</v>
          </cell>
        </row>
        <row r="408">
          <cell r="G408" t="str">
            <v>内科</v>
          </cell>
          <cell r="H408" t="str">
            <v>2021年</v>
          </cell>
        </row>
        <row r="408">
          <cell r="J408" t="str">
            <v>合格</v>
          </cell>
          <cell r="K408">
            <v>0</v>
          </cell>
          <cell r="L408">
            <v>0</v>
          </cell>
          <cell r="M408">
            <v>0</v>
          </cell>
          <cell r="N408">
            <v>160</v>
          </cell>
          <cell r="O408">
            <v>0</v>
          </cell>
          <cell r="P408">
            <v>6</v>
          </cell>
          <cell r="Q408">
            <v>6</v>
          </cell>
          <cell r="R408">
            <v>1</v>
          </cell>
          <cell r="S408">
            <v>0</v>
          </cell>
          <cell r="T408">
            <v>265</v>
          </cell>
          <cell r="U408">
            <v>100</v>
          </cell>
          <cell r="V408">
            <v>10</v>
          </cell>
          <cell r="W408">
            <v>20</v>
          </cell>
          <cell r="X408">
            <v>60</v>
          </cell>
          <cell r="Y408">
            <v>0</v>
          </cell>
          <cell r="Z408">
            <v>0</v>
          </cell>
          <cell r="AA408">
            <v>100</v>
          </cell>
          <cell r="AB408">
            <v>150</v>
          </cell>
          <cell r="AC408">
            <v>100</v>
          </cell>
          <cell r="AD408">
            <v>0</v>
          </cell>
          <cell r="AE408">
            <v>20</v>
          </cell>
          <cell r="AF408">
            <v>-40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945</v>
          </cell>
          <cell r="AM408" t="str">
            <v>内科</v>
          </cell>
        </row>
        <row r="409">
          <cell r="G409" t="str">
            <v>内科</v>
          </cell>
          <cell r="H409" t="str">
            <v>2020年</v>
          </cell>
        </row>
        <row r="409">
          <cell r="J409" t="str">
            <v>合格</v>
          </cell>
          <cell r="K409">
            <v>0</v>
          </cell>
          <cell r="L409">
            <v>0</v>
          </cell>
          <cell r="M409">
            <v>0</v>
          </cell>
          <cell r="N409">
            <v>160</v>
          </cell>
          <cell r="O409">
            <v>0</v>
          </cell>
          <cell r="P409">
            <v>4</v>
          </cell>
          <cell r="Q409">
            <v>1</v>
          </cell>
          <cell r="R409">
            <v>1</v>
          </cell>
          <cell r="S409">
            <v>0</v>
          </cell>
          <cell r="T409">
            <v>125</v>
          </cell>
          <cell r="U409">
            <v>100</v>
          </cell>
          <cell r="V409">
            <v>10</v>
          </cell>
          <cell r="W409">
            <v>20</v>
          </cell>
          <cell r="X409">
            <v>60</v>
          </cell>
          <cell r="Y409">
            <v>60</v>
          </cell>
          <cell r="Z409">
            <v>20</v>
          </cell>
          <cell r="AA409">
            <v>100</v>
          </cell>
          <cell r="AB409">
            <v>150</v>
          </cell>
          <cell r="AC409">
            <v>100</v>
          </cell>
          <cell r="AD409">
            <v>0</v>
          </cell>
          <cell r="AE409">
            <v>40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945</v>
          </cell>
          <cell r="AM409" t="str">
            <v>内科</v>
          </cell>
        </row>
        <row r="410">
          <cell r="G410" t="str">
            <v>内科</v>
          </cell>
          <cell r="H410" t="str">
            <v>2020年</v>
          </cell>
        </row>
        <row r="410">
          <cell r="J410" t="str">
            <v>合格</v>
          </cell>
          <cell r="K410">
            <v>0</v>
          </cell>
          <cell r="L410">
            <v>0</v>
          </cell>
          <cell r="M410">
            <v>0</v>
          </cell>
          <cell r="N410">
            <v>160</v>
          </cell>
          <cell r="O410">
            <v>0</v>
          </cell>
          <cell r="P410">
            <v>5</v>
          </cell>
          <cell r="Q410">
            <v>4</v>
          </cell>
          <cell r="R410">
            <v>0</v>
          </cell>
          <cell r="S410">
            <v>0</v>
          </cell>
          <cell r="T410">
            <v>180</v>
          </cell>
          <cell r="U410">
            <v>100</v>
          </cell>
          <cell r="V410">
            <v>10</v>
          </cell>
          <cell r="W410">
            <v>60</v>
          </cell>
          <cell r="X410">
            <v>60</v>
          </cell>
          <cell r="Y410">
            <v>60</v>
          </cell>
          <cell r="Z410">
            <v>20</v>
          </cell>
          <cell r="AA410">
            <v>100</v>
          </cell>
          <cell r="AB410">
            <v>150</v>
          </cell>
          <cell r="AC410">
            <v>100</v>
          </cell>
          <cell r="AD410">
            <v>0</v>
          </cell>
          <cell r="AE410">
            <v>0</v>
          </cell>
          <cell r="AF410">
            <v>-60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940</v>
          </cell>
          <cell r="AM410" t="str">
            <v>内科</v>
          </cell>
        </row>
        <row r="411">
          <cell r="G411" t="str">
            <v>内科</v>
          </cell>
          <cell r="H411" t="str">
            <v>2022年</v>
          </cell>
        </row>
        <row r="411">
          <cell r="J411" t="str">
            <v>合格</v>
          </cell>
          <cell r="K411">
            <v>0</v>
          </cell>
          <cell r="L411">
            <v>0</v>
          </cell>
          <cell r="M411">
            <v>0</v>
          </cell>
          <cell r="N411">
            <v>160</v>
          </cell>
          <cell r="O411">
            <v>0</v>
          </cell>
          <cell r="P411">
            <v>5</v>
          </cell>
          <cell r="Q411">
            <v>2</v>
          </cell>
          <cell r="R411">
            <v>0</v>
          </cell>
          <cell r="S411">
            <v>0</v>
          </cell>
          <cell r="T411">
            <v>140</v>
          </cell>
          <cell r="U411">
            <v>100</v>
          </cell>
          <cell r="V411">
            <v>10</v>
          </cell>
          <cell r="W411">
            <v>40</v>
          </cell>
          <cell r="X411">
            <v>60</v>
          </cell>
          <cell r="Y411">
            <v>60</v>
          </cell>
          <cell r="Z411">
            <v>20</v>
          </cell>
          <cell r="AA411">
            <v>100</v>
          </cell>
          <cell r="AB411">
            <v>150</v>
          </cell>
          <cell r="AC411">
            <v>100</v>
          </cell>
          <cell r="AD411">
            <v>0</v>
          </cell>
          <cell r="AE411">
            <v>20</v>
          </cell>
          <cell r="AF411">
            <v>-20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940</v>
          </cell>
          <cell r="AM411" t="str">
            <v>内科</v>
          </cell>
        </row>
        <row r="412">
          <cell r="G412" t="str">
            <v>内科</v>
          </cell>
          <cell r="H412" t="str">
            <v>2020年</v>
          </cell>
        </row>
        <row r="412">
          <cell r="J412" t="str">
            <v>合格</v>
          </cell>
          <cell r="K412">
            <v>0</v>
          </cell>
          <cell r="L412">
            <v>0</v>
          </cell>
          <cell r="M412">
            <v>0</v>
          </cell>
          <cell r="N412">
            <v>160</v>
          </cell>
          <cell r="O412" t="str">
            <v>0.0</v>
          </cell>
          <cell r="P412" t="str">
            <v>0.0</v>
          </cell>
          <cell r="Q412" t="str">
            <v>0.0</v>
          </cell>
          <cell r="R412" t="str">
            <v>0.0</v>
          </cell>
          <cell r="S412" t="str">
            <v>0.0</v>
          </cell>
          <cell r="T412">
            <v>0</v>
          </cell>
          <cell r="U412">
            <v>100</v>
          </cell>
          <cell r="V412">
            <v>10</v>
          </cell>
          <cell r="W412">
            <v>80</v>
          </cell>
          <cell r="X412">
            <v>120</v>
          </cell>
          <cell r="Y412">
            <v>120</v>
          </cell>
          <cell r="Z412">
            <v>0</v>
          </cell>
          <cell r="AA412">
            <v>100</v>
          </cell>
          <cell r="AB412">
            <v>150</v>
          </cell>
          <cell r="AC412">
            <v>100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940</v>
          </cell>
          <cell r="AM412" t="str">
            <v>内科</v>
          </cell>
        </row>
        <row r="413">
          <cell r="G413" t="str">
            <v>内科</v>
          </cell>
          <cell r="H413" t="str">
            <v>2020年</v>
          </cell>
        </row>
        <row r="413">
          <cell r="J413" t="str">
            <v>合格</v>
          </cell>
          <cell r="K413">
            <v>0</v>
          </cell>
          <cell r="L413">
            <v>0</v>
          </cell>
          <cell r="M413">
            <v>0</v>
          </cell>
          <cell r="N413">
            <v>160</v>
          </cell>
          <cell r="O413" t="str">
            <v>0.0</v>
          </cell>
          <cell r="P413" t="str">
            <v>4.0</v>
          </cell>
          <cell r="Q413" t="str">
            <v>1.0</v>
          </cell>
          <cell r="R413" t="str">
            <v>0.0</v>
          </cell>
          <cell r="S413" t="str">
            <v>0.0</v>
          </cell>
          <cell r="T413">
            <v>100</v>
          </cell>
          <cell r="U413">
            <v>100</v>
          </cell>
          <cell r="V413">
            <v>10</v>
          </cell>
          <cell r="W413">
            <v>80</v>
          </cell>
          <cell r="X413">
            <v>120</v>
          </cell>
          <cell r="Y413">
            <v>120</v>
          </cell>
          <cell r="Z413">
            <v>0</v>
          </cell>
          <cell r="AA413">
            <v>100</v>
          </cell>
          <cell r="AB413">
            <v>150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940</v>
          </cell>
          <cell r="AM413" t="str">
            <v>内科</v>
          </cell>
        </row>
        <row r="414">
          <cell r="G414" t="str">
            <v>内科</v>
          </cell>
          <cell r="H414" t="str">
            <v>2022年</v>
          </cell>
        </row>
        <row r="414">
          <cell r="J414" t="str">
            <v>合格</v>
          </cell>
          <cell r="K414">
            <v>0</v>
          </cell>
          <cell r="L414">
            <v>0</v>
          </cell>
          <cell r="M414">
            <v>0</v>
          </cell>
          <cell r="N414">
            <v>160</v>
          </cell>
          <cell r="O414" t="str">
            <v>0.0</v>
          </cell>
          <cell r="P414" t="str">
            <v>2.0</v>
          </cell>
          <cell r="Q414" t="str">
            <v>1.0</v>
          </cell>
          <cell r="R414" t="str">
            <v>0.0</v>
          </cell>
          <cell r="S414" t="str">
            <v>0.0</v>
          </cell>
          <cell r="T414">
            <v>60</v>
          </cell>
          <cell r="U414">
            <v>100</v>
          </cell>
          <cell r="V414">
            <v>10</v>
          </cell>
          <cell r="W414">
            <v>60</v>
          </cell>
          <cell r="X414">
            <v>60</v>
          </cell>
          <cell r="Y414">
            <v>90</v>
          </cell>
          <cell r="Z414">
            <v>40</v>
          </cell>
          <cell r="AA414">
            <v>100</v>
          </cell>
          <cell r="AB414">
            <v>150</v>
          </cell>
          <cell r="AC414">
            <v>100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930</v>
          </cell>
          <cell r="AM414" t="str">
            <v>内科</v>
          </cell>
        </row>
        <row r="415">
          <cell r="G415" t="str">
            <v>内科</v>
          </cell>
          <cell r="H415" t="str">
            <v>2021年</v>
          </cell>
        </row>
        <row r="415">
          <cell r="J415" t="str">
            <v>合格</v>
          </cell>
          <cell r="K415">
            <v>0</v>
          </cell>
          <cell r="L415">
            <v>0</v>
          </cell>
          <cell r="M415">
            <v>0</v>
          </cell>
          <cell r="N415">
            <v>160</v>
          </cell>
          <cell r="O415">
            <v>0</v>
          </cell>
          <cell r="P415">
            <v>3</v>
          </cell>
          <cell r="Q415">
            <v>3</v>
          </cell>
          <cell r="R415">
            <v>1</v>
          </cell>
          <cell r="S415">
            <v>1</v>
          </cell>
          <cell r="T415">
            <v>170</v>
          </cell>
          <cell r="U415">
            <v>100</v>
          </cell>
          <cell r="V415">
            <v>10</v>
          </cell>
          <cell r="W415">
            <v>20</v>
          </cell>
          <cell r="X415">
            <v>60</v>
          </cell>
          <cell r="Y415">
            <v>60</v>
          </cell>
          <cell r="Z415">
            <v>0</v>
          </cell>
          <cell r="AA415">
            <v>100</v>
          </cell>
          <cell r="AB415">
            <v>150</v>
          </cell>
          <cell r="AC415">
            <v>100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930</v>
          </cell>
          <cell r="AM415" t="str">
            <v>内科</v>
          </cell>
        </row>
        <row r="416">
          <cell r="G416" t="str">
            <v>内科</v>
          </cell>
          <cell r="H416" t="str">
            <v>2020年</v>
          </cell>
        </row>
        <row r="416">
          <cell r="J416" t="str">
            <v>合格</v>
          </cell>
          <cell r="K416">
            <v>0</v>
          </cell>
          <cell r="L416">
            <v>0</v>
          </cell>
          <cell r="M416">
            <v>0</v>
          </cell>
          <cell r="N416">
            <v>160</v>
          </cell>
          <cell r="O416">
            <v>0</v>
          </cell>
          <cell r="P416">
            <v>6</v>
          </cell>
          <cell r="Q416">
            <v>3</v>
          </cell>
          <cell r="R416">
            <v>0</v>
          </cell>
          <cell r="S416">
            <v>1</v>
          </cell>
          <cell r="T416">
            <v>205</v>
          </cell>
          <cell r="U416">
            <v>100</v>
          </cell>
          <cell r="V416">
            <v>10</v>
          </cell>
          <cell r="W416">
            <v>20</v>
          </cell>
          <cell r="X416">
            <v>60</v>
          </cell>
          <cell r="Y416">
            <v>60</v>
          </cell>
          <cell r="Z416">
            <v>20</v>
          </cell>
          <cell r="AA416">
            <v>100</v>
          </cell>
          <cell r="AB416">
            <v>150</v>
          </cell>
          <cell r="AC416">
            <v>100</v>
          </cell>
          <cell r="AD416">
            <v>0</v>
          </cell>
          <cell r="AE416">
            <v>0</v>
          </cell>
          <cell r="AF416">
            <v>-60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925</v>
          </cell>
          <cell r="AM416" t="str">
            <v>内科</v>
          </cell>
        </row>
        <row r="417">
          <cell r="G417" t="str">
            <v>内科</v>
          </cell>
          <cell r="H417" t="str">
            <v>2020年</v>
          </cell>
        </row>
        <row r="417">
          <cell r="J417" t="str">
            <v>合格</v>
          </cell>
          <cell r="K417">
            <v>0</v>
          </cell>
          <cell r="L417">
            <v>0</v>
          </cell>
          <cell r="M417">
            <v>0</v>
          </cell>
          <cell r="N417">
            <v>160</v>
          </cell>
          <cell r="O417">
            <v>0</v>
          </cell>
          <cell r="P417">
            <v>4</v>
          </cell>
          <cell r="Q417">
            <v>2</v>
          </cell>
          <cell r="R417">
            <v>0</v>
          </cell>
          <cell r="S417">
            <v>0</v>
          </cell>
          <cell r="T417">
            <v>120</v>
          </cell>
          <cell r="U417">
            <v>100</v>
          </cell>
          <cell r="V417">
            <v>10</v>
          </cell>
          <cell r="W417">
            <v>80</v>
          </cell>
          <cell r="X417">
            <v>60</v>
          </cell>
          <cell r="Y417">
            <v>60</v>
          </cell>
          <cell r="Z417">
            <v>40</v>
          </cell>
          <cell r="AA417">
            <v>100</v>
          </cell>
          <cell r="AB417">
            <v>150</v>
          </cell>
          <cell r="AC417">
            <v>100</v>
          </cell>
          <cell r="AD417">
            <v>0</v>
          </cell>
          <cell r="AE417">
            <v>0</v>
          </cell>
          <cell r="AF417">
            <v>-60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920</v>
          </cell>
          <cell r="AM417" t="str">
            <v>内科</v>
          </cell>
        </row>
        <row r="418">
          <cell r="G418" t="str">
            <v>内科</v>
          </cell>
          <cell r="H418" t="str">
            <v>2021年</v>
          </cell>
        </row>
        <row r="418">
          <cell r="J418" t="str">
            <v>合格</v>
          </cell>
          <cell r="K418">
            <v>0</v>
          </cell>
          <cell r="L418">
            <v>0</v>
          </cell>
          <cell r="M418">
            <v>0</v>
          </cell>
          <cell r="N418">
            <v>160</v>
          </cell>
          <cell r="O418" t="str">
            <v>0.0</v>
          </cell>
          <cell r="P418" t="str">
            <v>1.0</v>
          </cell>
          <cell r="Q418" t="str">
            <v>1.0</v>
          </cell>
          <cell r="R418" t="str">
            <v>0.0</v>
          </cell>
          <cell r="S418" t="str">
            <v>0.0</v>
          </cell>
          <cell r="T418">
            <v>40</v>
          </cell>
          <cell r="U418">
            <v>100</v>
          </cell>
          <cell r="V418">
            <v>10</v>
          </cell>
          <cell r="W418">
            <v>60</v>
          </cell>
          <cell r="X418">
            <v>30</v>
          </cell>
          <cell r="Y418">
            <v>90</v>
          </cell>
          <cell r="Z418">
            <v>40</v>
          </cell>
          <cell r="AA418">
            <v>100</v>
          </cell>
          <cell r="AB418">
            <v>150</v>
          </cell>
          <cell r="AC418">
            <v>100</v>
          </cell>
          <cell r="AD418">
            <v>0</v>
          </cell>
          <cell r="AE418">
            <v>40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920</v>
          </cell>
          <cell r="AM418" t="str">
            <v>内科</v>
          </cell>
        </row>
        <row r="419">
          <cell r="G419" t="str">
            <v>内科</v>
          </cell>
          <cell r="H419" t="str">
            <v>2021年</v>
          </cell>
        </row>
        <row r="419">
          <cell r="J419" t="str">
            <v>合格</v>
          </cell>
          <cell r="K419">
            <v>0</v>
          </cell>
          <cell r="L419">
            <v>0</v>
          </cell>
          <cell r="M419">
            <v>0</v>
          </cell>
          <cell r="N419">
            <v>160</v>
          </cell>
          <cell r="O419">
            <v>0</v>
          </cell>
          <cell r="P419">
            <v>4</v>
          </cell>
          <cell r="Q419">
            <v>1</v>
          </cell>
          <cell r="R419">
            <v>0</v>
          </cell>
          <cell r="S419">
            <v>0</v>
          </cell>
          <cell r="T419">
            <v>100</v>
          </cell>
          <cell r="U419">
            <v>100</v>
          </cell>
          <cell r="V419">
            <v>10</v>
          </cell>
          <cell r="W419">
            <v>80</v>
          </cell>
          <cell r="X419">
            <v>60</v>
          </cell>
          <cell r="Y419">
            <v>60</v>
          </cell>
          <cell r="Z419">
            <v>0</v>
          </cell>
          <cell r="AA419">
            <v>100</v>
          </cell>
          <cell r="AB419">
            <v>150</v>
          </cell>
          <cell r="AC419">
            <v>100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920</v>
          </cell>
          <cell r="AM419" t="str">
            <v>内科</v>
          </cell>
        </row>
        <row r="420">
          <cell r="G420" t="str">
            <v>内科</v>
          </cell>
          <cell r="H420" t="str">
            <v>2021年</v>
          </cell>
        </row>
        <row r="420">
          <cell r="J420" t="str">
            <v>合格</v>
          </cell>
          <cell r="K420">
            <v>0</v>
          </cell>
          <cell r="L420">
            <v>0</v>
          </cell>
          <cell r="M420">
            <v>0</v>
          </cell>
          <cell r="N420">
            <v>160</v>
          </cell>
          <cell r="O420">
            <v>0</v>
          </cell>
          <cell r="P420">
            <v>3</v>
          </cell>
          <cell r="Q420">
            <v>6</v>
          </cell>
          <cell r="R420">
            <v>1</v>
          </cell>
          <cell r="S420">
            <v>0</v>
          </cell>
          <cell r="T420">
            <v>205</v>
          </cell>
          <cell r="U420">
            <v>100</v>
          </cell>
          <cell r="V420">
            <v>10</v>
          </cell>
          <cell r="W420">
            <v>80</v>
          </cell>
          <cell r="X420">
            <v>30</v>
          </cell>
          <cell r="Y420">
            <v>0</v>
          </cell>
          <cell r="Z420">
            <v>40</v>
          </cell>
          <cell r="AA420">
            <v>100</v>
          </cell>
          <cell r="AB420">
            <v>150</v>
          </cell>
          <cell r="AC420">
            <v>100</v>
          </cell>
          <cell r="AD420">
            <v>0</v>
          </cell>
          <cell r="AE420">
            <v>0</v>
          </cell>
          <cell r="AF420">
            <v>-60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915</v>
          </cell>
          <cell r="AM420" t="str">
            <v>内科</v>
          </cell>
        </row>
        <row r="421">
          <cell r="G421" t="str">
            <v>内科</v>
          </cell>
          <cell r="H421" t="str">
            <v>2020年</v>
          </cell>
        </row>
        <row r="421">
          <cell r="J421" t="str">
            <v>合格</v>
          </cell>
          <cell r="K421">
            <v>0</v>
          </cell>
          <cell r="L421">
            <v>0</v>
          </cell>
          <cell r="M421">
            <v>0</v>
          </cell>
          <cell r="N421">
            <v>160</v>
          </cell>
          <cell r="O421">
            <v>0</v>
          </cell>
          <cell r="P421">
            <v>5</v>
          </cell>
          <cell r="Q421">
            <v>1</v>
          </cell>
          <cell r="R421">
            <v>0</v>
          </cell>
          <cell r="S421">
            <v>0</v>
          </cell>
          <cell r="T421">
            <v>120</v>
          </cell>
          <cell r="U421">
            <v>100</v>
          </cell>
          <cell r="V421">
            <v>10</v>
          </cell>
          <cell r="W421">
            <v>40</v>
          </cell>
          <cell r="X421">
            <v>60</v>
          </cell>
          <cell r="Y421">
            <v>30</v>
          </cell>
          <cell r="Z421">
            <v>0</v>
          </cell>
          <cell r="AA421">
            <v>100</v>
          </cell>
          <cell r="AB421">
            <v>150</v>
          </cell>
          <cell r="AC421">
            <v>100</v>
          </cell>
          <cell r="AD421">
            <v>0</v>
          </cell>
          <cell r="AE421">
            <v>40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910</v>
          </cell>
          <cell r="AM421" t="str">
            <v>内科</v>
          </cell>
        </row>
        <row r="422">
          <cell r="G422" t="str">
            <v>内科</v>
          </cell>
          <cell r="H422" t="str">
            <v>2022年</v>
          </cell>
        </row>
        <row r="422">
          <cell r="J422" t="str">
            <v>合格</v>
          </cell>
          <cell r="K422">
            <v>0</v>
          </cell>
          <cell r="L422">
            <v>0</v>
          </cell>
          <cell r="M422">
            <v>0</v>
          </cell>
          <cell r="N422">
            <v>120</v>
          </cell>
          <cell r="O422">
            <v>0</v>
          </cell>
          <cell r="P422">
            <v>3</v>
          </cell>
          <cell r="Q422">
            <v>0</v>
          </cell>
          <cell r="R422">
            <v>0</v>
          </cell>
          <cell r="S422">
            <v>0</v>
          </cell>
          <cell r="T422">
            <v>60</v>
          </cell>
          <cell r="U422">
            <v>100</v>
          </cell>
          <cell r="V422">
            <v>10</v>
          </cell>
          <cell r="W422">
            <v>80</v>
          </cell>
          <cell r="X422">
            <v>30</v>
          </cell>
          <cell r="Y422">
            <v>120</v>
          </cell>
          <cell r="Z422">
            <v>0</v>
          </cell>
          <cell r="AA422">
            <v>100</v>
          </cell>
          <cell r="AB422">
            <v>150</v>
          </cell>
          <cell r="AC422">
            <v>100</v>
          </cell>
          <cell r="AD422">
            <v>0</v>
          </cell>
          <cell r="AE422">
            <v>40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910</v>
          </cell>
          <cell r="AM422" t="str">
            <v>内科</v>
          </cell>
        </row>
        <row r="423">
          <cell r="G423" t="str">
            <v>内科</v>
          </cell>
          <cell r="H423" t="str">
            <v>2021年</v>
          </cell>
        </row>
        <row r="423">
          <cell r="J423" t="str">
            <v>合格</v>
          </cell>
          <cell r="K423">
            <v>0</v>
          </cell>
          <cell r="L423">
            <v>0</v>
          </cell>
          <cell r="M423">
            <v>0</v>
          </cell>
          <cell r="N423">
            <v>160</v>
          </cell>
          <cell r="O423">
            <v>0</v>
          </cell>
          <cell r="P423">
            <v>4</v>
          </cell>
          <cell r="Q423">
            <v>3</v>
          </cell>
          <cell r="R423">
            <v>1</v>
          </cell>
          <cell r="S423">
            <v>0</v>
          </cell>
          <cell r="T423">
            <v>165</v>
          </cell>
          <cell r="U423">
            <v>100</v>
          </cell>
          <cell r="V423">
            <v>10</v>
          </cell>
          <cell r="W423">
            <v>20</v>
          </cell>
          <cell r="X423">
            <v>60</v>
          </cell>
          <cell r="Y423">
            <v>60</v>
          </cell>
          <cell r="Z423">
            <v>20</v>
          </cell>
          <cell r="AA423">
            <v>100</v>
          </cell>
          <cell r="AB423">
            <v>150</v>
          </cell>
          <cell r="AC423">
            <v>100</v>
          </cell>
          <cell r="AD423">
            <v>0</v>
          </cell>
          <cell r="AE423">
            <v>0</v>
          </cell>
          <cell r="AF423">
            <v>-40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905</v>
          </cell>
          <cell r="AM423" t="str">
            <v>内科</v>
          </cell>
        </row>
        <row r="424">
          <cell r="G424" t="str">
            <v>内科</v>
          </cell>
          <cell r="H424" t="str">
            <v>2021年</v>
          </cell>
        </row>
        <row r="424">
          <cell r="J424" t="str">
            <v>合格</v>
          </cell>
          <cell r="K424">
            <v>0</v>
          </cell>
          <cell r="L424">
            <v>0</v>
          </cell>
          <cell r="M424">
            <v>0</v>
          </cell>
          <cell r="N424">
            <v>160</v>
          </cell>
          <cell r="O424">
            <v>0</v>
          </cell>
          <cell r="P424">
            <v>5</v>
          </cell>
          <cell r="Q424">
            <v>2</v>
          </cell>
          <cell r="R424">
            <v>0</v>
          </cell>
          <cell r="S424">
            <v>0</v>
          </cell>
          <cell r="T424">
            <v>140</v>
          </cell>
          <cell r="U424">
            <v>100</v>
          </cell>
          <cell r="V424">
            <v>10</v>
          </cell>
          <cell r="W424">
            <v>40</v>
          </cell>
          <cell r="X424">
            <v>60</v>
          </cell>
          <cell r="Y424">
            <v>60</v>
          </cell>
          <cell r="Z424">
            <v>0</v>
          </cell>
          <cell r="AA424">
            <v>100</v>
          </cell>
          <cell r="AB424">
            <v>150</v>
          </cell>
          <cell r="AC424">
            <v>100</v>
          </cell>
          <cell r="AD424">
            <v>0</v>
          </cell>
          <cell r="AE424">
            <v>0</v>
          </cell>
          <cell r="AF424">
            <v>-20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900</v>
          </cell>
          <cell r="AM424" t="str">
            <v>内科</v>
          </cell>
        </row>
        <row r="425">
          <cell r="G425" t="str">
            <v>内科</v>
          </cell>
          <cell r="H425" t="str">
            <v>2021年</v>
          </cell>
        </row>
        <row r="425">
          <cell r="J425" t="str">
            <v>合格</v>
          </cell>
          <cell r="K425">
            <v>0</v>
          </cell>
          <cell r="L425">
            <v>0</v>
          </cell>
          <cell r="M425">
            <v>0</v>
          </cell>
          <cell r="N425">
            <v>160</v>
          </cell>
          <cell r="O425">
            <v>0</v>
          </cell>
          <cell r="P425">
            <v>4</v>
          </cell>
          <cell r="Q425">
            <v>1</v>
          </cell>
          <cell r="R425">
            <v>0</v>
          </cell>
          <cell r="S425">
            <v>0</v>
          </cell>
          <cell r="T425">
            <v>100</v>
          </cell>
          <cell r="U425">
            <v>100</v>
          </cell>
          <cell r="V425">
            <v>10</v>
          </cell>
          <cell r="W425">
            <v>40</v>
          </cell>
          <cell r="X425">
            <v>60</v>
          </cell>
          <cell r="Y425">
            <v>60</v>
          </cell>
          <cell r="Z425">
            <v>20</v>
          </cell>
          <cell r="AA425">
            <v>100</v>
          </cell>
          <cell r="AB425">
            <v>150</v>
          </cell>
          <cell r="AC425">
            <v>100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900</v>
          </cell>
          <cell r="AM425" t="str">
            <v>内科</v>
          </cell>
        </row>
        <row r="426">
          <cell r="G426" t="str">
            <v>内科</v>
          </cell>
          <cell r="H426" t="str">
            <v>2021年</v>
          </cell>
        </row>
        <row r="426">
          <cell r="J426" t="str">
            <v>合格</v>
          </cell>
          <cell r="K426">
            <v>0</v>
          </cell>
          <cell r="L426">
            <v>0</v>
          </cell>
          <cell r="M426">
            <v>0</v>
          </cell>
          <cell r="N426">
            <v>160</v>
          </cell>
          <cell r="O426">
            <v>0</v>
          </cell>
          <cell r="P426">
            <v>2</v>
          </cell>
          <cell r="Q426">
            <v>6</v>
          </cell>
          <cell r="R426">
            <v>0</v>
          </cell>
          <cell r="S426">
            <v>0</v>
          </cell>
          <cell r="T426">
            <v>160</v>
          </cell>
          <cell r="U426">
            <v>100</v>
          </cell>
          <cell r="V426">
            <v>0</v>
          </cell>
          <cell r="W426">
            <v>20</v>
          </cell>
          <cell r="X426">
            <v>60</v>
          </cell>
          <cell r="Y426">
            <v>30</v>
          </cell>
          <cell r="Z426">
            <v>20</v>
          </cell>
          <cell r="AA426">
            <v>100</v>
          </cell>
          <cell r="AB426">
            <v>150</v>
          </cell>
          <cell r="AC426">
            <v>100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900</v>
          </cell>
          <cell r="AM426" t="str">
            <v>内科</v>
          </cell>
        </row>
        <row r="427">
          <cell r="G427" t="str">
            <v>内科</v>
          </cell>
          <cell r="H427" t="str">
            <v>2022年</v>
          </cell>
        </row>
        <row r="427">
          <cell r="J427" t="str">
            <v>合格</v>
          </cell>
          <cell r="K427">
            <v>0</v>
          </cell>
          <cell r="L427">
            <v>0</v>
          </cell>
          <cell r="M427">
            <v>0</v>
          </cell>
          <cell r="N427">
            <v>160</v>
          </cell>
          <cell r="O427">
            <v>0</v>
          </cell>
          <cell r="P427">
            <v>5</v>
          </cell>
          <cell r="Q427">
            <v>2</v>
          </cell>
          <cell r="R427">
            <v>0</v>
          </cell>
          <cell r="S427">
            <v>0</v>
          </cell>
          <cell r="T427">
            <v>140</v>
          </cell>
          <cell r="U427">
            <v>100</v>
          </cell>
          <cell r="V427">
            <v>10</v>
          </cell>
          <cell r="W427">
            <v>40</v>
          </cell>
          <cell r="X427">
            <v>30</v>
          </cell>
          <cell r="Y427">
            <v>60</v>
          </cell>
          <cell r="Z427">
            <v>0</v>
          </cell>
          <cell r="AA427">
            <v>100</v>
          </cell>
          <cell r="AB427">
            <v>150</v>
          </cell>
          <cell r="AC427">
            <v>100</v>
          </cell>
          <cell r="AD427">
            <v>0</v>
          </cell>
          <cell r="AE427">
            <v>20</v>
          </cell>
          <cell r="AF427">
            <v>-20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890</v>
          </cell>
          <cell r="AM427" t="str">
            <v>内科</v>
          </cell>
        </row>
        <row r="428">
          <cell r="G428" t="str">
            <v>内科</v>
          </cell>
          <cell r="H428" t="str">
            <v>2021年</v>
          </cell>
        </row>
        <row r="428">
          <cell r="J428" t="str">
            <v>合格</v>
          </cell>
          <cell r="K428">
            <v>0</v>
          </cell>
          <cell r="L428">
            <v>0</v>
          </cell>
          <cell r="M428">
            <v>0</v>
          </cell>
          <cell r="N428">
            <v>160</v>
          </cell>
          <cell r="O428">
            <v>0</v>
          </cell>
          <cell r="P428">
            <v>3</v>
          </cell>
          <cell r="Q428">
            <v>2</v>
          </cell>
          <cell r="R428">
            <v>0</v>
          </cell>
          <cell r="S428">
            <v>0</v>
          </cell>
          <cell r="T428">
            <v>100</v>
          </cell>
          <cell r="U428">
            <v>100</v>
          </cell>
          <cell r="V428">
            <v>10</v>
          </cell>
          <cell r="W428">
            <v>60</v>
          </cell>
          <cell r="X428">
            <v>60</v>
          </cell>
          <cell r="Y428">
            <v>30</v>
          </cell>
          <cell r="Z428">
            <v>0</v>
          </cell>
          <cell r="AA428">
            <v>100</v>
          </cell>
          <cell r="AB428">
            <v>150</v>
          </cell>
          <cell r="AC428">
            <v>100</v>
          </cell>
          <cell r="AD428">
            <v>0</v>
          </cell>
          <cell r="AE428">
            <v>20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890</v>
          </cell>
          <cell r="AM428" t="str">
            <v>内科</v>
          </cell>
        </row>
        <row r="429">
          <cell r="G429" t="str">
            <v>内科</v>
          </cell>
          <cell r="H429" t="str">
            <v>2020年</v>
          </cell>
        </row>
        <row r="429">
          <cell r="J429" t="str">
            <v>合格</v>
          </cell>
          <cell r="K429">
            <v>0</v>
          </cell>
          <cell r="L429">
            <v>0</v>
          </cell>
          <cell r="M429">
            <v>0</v>
          </cell>
          <cell r="N429">
            <v>160</v>
          </cell>
          <cell r="O429">
            <v>0</v>
          </cell>
          <cell r="P429">
            <v>2</v>
          </cell>
          <cell r="Q429">
            <v>4</v>
          </cell>
          <cell r="R429">
            <v>1</v>
          </cell>
          <cell r="S429">
            <v>0</v>
          </cell>
          <cell r="T429">
            <v>145</v>
          </cell>
          <cell r="U429">
            <v>100</v>
          </cell>
          <cell r="V429">
            <v>10</v>
          </cell>
          <cell r="W429">
            <v>60</v>
          </cell>
          <cell r="X429">
            <v>30</v>
          </cell>
          <cell r="Y429">
            <v>30</v>
          </cell>
          <cell r="Z429">
            <v>60</v>
          </cell>
          <cell r="AA429">
            <v>100</v>
          </cell>
          <cell r="AB429">
            <v>150</v>
          </cell>
          <cell r="AC429">
            <v>100</v>
          </cell>
          <cell r="AD429">
            <v>0</v>
          </cell>
          <cell r="AE429">
            <v>0</v>
          </cell>
          <cell r="AF429">
            <v>-60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885</v>
          </cell>
          <cell r="AM429" t="str">
            <v>内科</v>
          </cell>
        </row>
        <row r="430">
          <cell r="G430" t="str">
            <v>内科</v>
          </cell>
          <cell r="H430" t="str">
            <v>2020年</v>
          </cell>
        </row>
        <row r="430">
          <cell r="J430" t="str">
            <v>合格</v>
          </cell>
          <cell r="K430">
            <v>0</v>
          </cell>
          <cell r="L430">
            <v>0</v>
          </cell>
          <cell r="M430">
            <v>0</v>
          </cell>
          <cell r="N430">
            <v>160</v>
          </cell>
          <cell r="O430" t="str">
            <v>0.0</v>
          </cell>
          <cell r="P430" t="str">
            <v>4.0</v>
          </cell>
          <cell r="Q430" t="str">
            <v>1.0</v>
          </cell>
          <cell r="R430" t="str">
            <v>0.0</v>
          </cell>
          <cell r="S430" t="str">
            <v>0.0</v>
          </cell>
          <cell r="T430">
            <v>100</v>
          </cell>
          <cell r="U430">
            <v>100</v>
          </cell>
          <cell r="V430">
            <v>10</v>
          </cell>
          <cell r="W430">
            <v>80</v>
          </cell>
          <cell r="X430">
            <v>120</v>
          </cell>
          <cell r="Y430">
            <v>120</v>
          </cell>
          <cell r="Z430">
            <v>0</v>
          </cell>
          <cell r="AA430">
            <v>100</v>
          </cell>
          <cell r="AB430">
            <v>150</v>
          </cell>
          <cell r="AC430">
            <v>0</v>
          </cell>
          <cell r="AD430">
            <v>0</v>
          </cell>
          <cell r="AE430">
            <v>0</v>
          </cell>
          <cell r="AF430">
            <v>-60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880</v>
          </cell>
          <cell r="AM430" t="str">
            <v>内科</v>
          </cell>
        </row>
        <row r="431">
          <cell r="G431" t="str">
            <v>内科</v>
          </cell>
          <cell r="H431" t="str">
            <v>2021年</v>
          </cell>
        </row>
        <row r="431">
          <cell r="J431" t="str">
            <v>合格</v>
          </cell>
          <cell r="K431">
            <v>0</v>
          </cell>
          <cell r="L431">
            <v>0</v>
          </cell>
          <cell r="M431">
            <v>0</v>
          </cell>
          <cell r="N431">
            <v>160</v>
          </cell>
          <cell r="O431">
            <v>0</v>
          </cell>
          <cell r="P431">
            <v>6</v>
          </cell>
          <cell r="Q431">
            <v>1</v>
          </cell>
          <cell r="R431">
            <v>0</v>
          </cell>
          <cell r="S431">
            <v>0</v>
          </cell>
          <cell r="T431">
            <v>140</v>
          </cell>
          <cell r="U431">
            <v>100</v>
          </cell>
          <cell r="V431">
            <v>10</v>
          </cell>
          <cell r="W431">
            <v>40</v>
          </cell>
          <cell r="X431">
            <v>60</v>
          </cell>
          <cell r="Y431">
            <v>60</v>
          </cell>
          <cell r="Z431">
            <v>0</v>
          </cell>
          <cell r="AA431">
            <v>100</v>
          </cell>
          <cell r="AB431">
            <v>150</v>
          </cell>
          <cell r="AC431">
            <v>100</v>
          </cell>
          <cell r="AD431">
            <v>0</v>
          </cell>
          <cell r="AE431">
            <v>0</v>
          </cell>
          <cell r="AF431">
            <v>-40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880</v>
          </cell>
          <cell r="AM431" t="str">
            <v>内科</v>
          </cell>
        </row>
        <row r="432">
          <cell r="G432" t="str">
            <v>内科</v>
          </cell>
          <cell r="H432" t="str">
            <v>2021年</v>
          </cell>
        </row>
        <row r="432">
          <cell r="J432" t="str">
            <v>合格</v>
          </cell>
          <cell r="K432">
            <v>0</v>
          </cell>
          <cell r="L432">
            <v>0</v>
          </cell>
          <cell r="M432">
            <v>0</v>
          </cell>
          <cell r="N432">
            <v>160</v>
          </cell>
          <cell r="O432">
            <v>0</v>
          </cell>
          <cell r="P432">
            <v>4</v>
          </cell>
          <cell r="Q432">
            <v>2</v>
          </cell>
          <cell r="R432">
            <v>0</v>
          </cell>
          <cell r="S432">
            <v>0</v>
          </cell>
          <cell r="T432">
            <v>120</v>
          </cell>
          <cell r="U432">
            <v>100</v>
          </cell>
          <cell r="V432">
            <v>10</v>
          </cell>
          <cell r="W432">
            <v>40</v>
          </cell>
          <cell r="X432">
            <v>0</v>
          </cell>
          <cell r="Y432">
            <v>60</v>
          </cell>
          <cell r="Z432">
            <v>0</v>
          </cell>
          <cell r="AA432">
            <v>100</v>
          </cell>
          <cell r="AB432">
            <v>150</v>
          </cell>
          <cell r="AC432">
            <v>100</v>
          </cell>
          <cell r="AD432">
            <v>0</v>
          </cell>
          <cell r="AE432">
            <v>40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880</v>
          </cell>
          <cell r="AM432" t="str">
            <v>内科</v>
          </cell>
        </row>
        <row r="433">
          <cell r="G433" t="str">
            <v>内科</v>
          </cell>
          <cell r="H433" t="str">
            <v>2021年</v>
          </cell>
        </row>
        <row r="433">
          <cell r="J433" t="str">
            <v>合格</v>
          </cell>
          <cell r="K433">
            <v>0</v>
          </cell>
          <cell r="L433">
            <v>0</v>
          </cell>
          <cell r="M433">
            <v>0</v>
          </cell>
          <cell r="N433">
            <v>160</v>
          </cell>
          <cell r="O433">
            <v>0</v>
          </cell>
          <cell r="P433">
            <v>3</v>
          </cell>
          <cell r="Q433">
            <v>2</v>
          </cell>
          <cell r="R433">
            <v>0</v>
          </cell>
          <cell r="S433">
            <v>0</v>
          </cell>
          <cell r="T433">
            <v>100</v>
          </cell>
          <cell r="U433">
            <v>100</v>
          </cell>
          <cell r="V433">
            <v>10</v>
          </cell>
          <cell r="W433">
            <v>60</v>
          </cell>
          <cell r="X433">
            <v>30</v>
          </cell>
          <cell r="Y433">
            <v>30</v>
          </cell>
          <cell r="Z433">
            <v>0</v>
          </cell>
          <cell r="AA433">
            <v>100</v>
          </cell>
          <cell r="AB433">
            <v>150</v>
          </cell>
          <cell r="AC433">
            <v>100</v>
          </cell>
          <cell r="AD433">
            <v>0</v>
          </cell>
          <cell r="AE433">
            <v>40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880</v>
          </cell>
          <cell r="AM433" t="str">
            <v>内科</v>
          </cell>
        </row>
        <row r="434">
          <cell r="G434" t="str">
            <v>内科</v>
          </cell>
          <cell r="H434" t="str">
            <v>2020年</v>
          </cell>
        </row>
        <row r="434">
          <cell r="J434" t="str">
            <v>合格</v>
          </cell>
          <cell r="K434">
            <v>0</v>
          </cell>
          <cell r="L434">
            <v>0</v>
          </cell>
          <cell r="M434">
            <v>0</v>
          </cell>
          <cell r="N434">
            <v>120</v>
          </cell>
          <cell r="O434">
            <v>0</v>
          </cell>
          <cell r="P434">
            <v>3</v>
          </cell>
          <cell r="Q434">
            <v>5</v>
          </cell>
          <cell r="R434">
            <v>1</v>
          </cell>
          <cell r="S434">
            <v>0</v>
          </cell>
          <cell r="T434">
            <v>185</v>
          </cell>
          <cell r="U434">
            <v>100</v>
          </cell>
          <cell r="V434">
            <v>10</v>
          </cell>
          <cell r="W434">
            <v>80</v>
          </cell>
          <cell r="X434">
            <v>0</v>
          </cell>
          <cell r="Y434">
            <v>30</v>
          </cell>
          <cell r="Z434">
            <v>40</v>
          </cell>
          <cell r="AA434">
            <v>100</v>
          </cell>
          <cell r="AB434">
            <v>150</v>
          </cell>
          <cell r="AC434">
            <v>100</v>
          </cell>
          <cell r="AD434">
            <v>0</v>
          </cell>
          <cell r="AE434">
            <v>0</v>
          </cell>
          <cell r="AF434">
            <v>-40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875</v>
          </cell>
          <cell r="AM434" t="str">
            <v>内科</v>
          </cell>
        </row>
        <row r="435">
          <cell r="G435" t="str">
            <v>内科</v>
          </cell>
          <cell r="H435" t="str">
            <v>2020年</v>
          </cell>
        </row>
        <row r="435">
          <cell r="J435" t="str">
            <v>合格</v>
          </cell>
          <cell r="K435">
            <v>0</v>
          </cell>
          <cell r="L435">
            <v>0</v>
          </cell>
          <cell r="M435">
            <v>0</v>
          </cell>
          <cell r="N435">
            <v>160</v>
          </cell>
          <cell r="O435" t="str">
            <v>0.0</v>
          </cell>
          <cell r="P435">
            <v>4</v>
          </cell>
          <cell r="Q435">
            <v>1</v>
          </cell>
          <cell r="R435">
            <v>1</v>
          </cell>
          <cell r="S435">
            <v>1</v>
          </cell>
          <cell r="T435">
            <v>150</v>
          </cell>
          <cell r="U435">
            <v>100</v>
          </cell>
          <cell r="V435">
            <v>10</v>
          </cell>
          <cell r="W435">
            <v>40</v>
          </cell>
          <cell r="X435">
            <v>60</v>
          </cell>
          <cell r="Y435">
            <v>60</v>
          </cell>
          <cell r="Z435">
            <v>0</v>
          </cell>
          <cell r="AA435">
            <v>100</v>
          </cell>
          <cell r="AB435">
            <v>150</v>
          </cell>
          <cell r="AC435">
            <v>100</v>
          </cell>
          <cell r="AD435">
            <v>0</v>
          </cell>
          <cell r="AE435">
            <v>0</v>
          </cell>
          <cell r="AF435">
            <v>-60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870</v>
          </cell>
          <cell r="AM435" t="str">
            <v>内科</v>
          </cell>
        </row>
        <row r="436">
          <cell r="G436" t="str">
            <v>内科</v>
          </cell>
          <cell r="H436" t="str">
            <v>2020年</v>
          </cell>
        </row>
        <row r="436">
          <cell r="J436" t="str">
            <v>合格</v>
          </cell>
          <cell r="K436">
            <v>0</v>
          </cell>
          <cell r="L436">
            <v>0</v>
          </cell>
          <cell r="M436">
            <v>0</v>
          </cell>
          <cell r="N436">
            <v>160</v>
          </cell>
          <cell r="O436">
            <v>0</v>
          </cell>
          <cell r="P436">
            <v>1</v>
          </cell>
          <cell r="Q436">
            <v>1</v>
          </cell>
          <cell r="R436">
            <v>0</v>
          </cell>
          <cell r="S436">
            <v>0</v>
          </cell>
          <cell r="T436">
            <v>40</v>
          </cell>
          <cell r="U436">
            <v>100</v>
          </cell>
          <cell r="V436">
            <v>10</v>
          </cell>
          <cell r="W436">
            <v>40</v>
          </cell>
          <cell r="X436">
            <v>120</v>
          </cell>
          <cell r="Y436">
            <v>90</v>
          </cell>
          <cell r="Z436">
            <v>0</v>
          </cell>
          <cell r="AA436">
            <v>100</v>
          </cell>
          <cell r="AB436">
            <v>150</v>
          </cell>
          <cell r="AC436">
            <v>100</v>
          </cell>
          <cell r="AD436">
            <v>0</v>
          </cell>
          <cell r="AE436">
            <v>0</v>
          </cell>
          <cell r="AF436">
            <v>-40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870</v>
          </cell>
          <cell r="AM436" t="str">
            <v>内科</v>
          </cell>
        </row>
        <row r="437">
          <cell r="G437" t="str">
            <v>内科</v>
          </cell>
          <cell r="H437" t="str">
            <v>2022年</v>
          </cell>
        </row>
        <row r="437">
          <cell r="J437" t="str">
            <v>合格</v>
          </cell>
          <cell r="K437">
            <v>0</v>
          </cell>
          <cell r="L437">
            <v>0</v>
          </cell>
          <cell r="M437">
            <v>0</v>
          </cell>
          <cell r="N437">
            <v>160</v>
          </cell>
          <cell r="O437" t="str">
            <v>0.0</v>
          </cell>
          <cell r="P437" t="str">
            <v>2.0</v>
          </cell>
          <cell r="Q437" t="str">
            <v>0.0</v>
          </cell>
          <cell r="R437" t="str">
            <v>0.0</v>
          </cell>
          <cell r="S437" t="str">
            <v>0.0</v>
          </cell>
          <cell r="T437">
            <v>40</v>
          </cell>
          <cell r="U437">
            <v>100</v>
          </cell>
          <cell r="V437">
            <v>10</v>
          </cell>
          <cell r="W437">
            <v>40</v>
          </cell>
          <cell r="X437">
            <v>60</v>
          </cell>
          <cell r="Y437">
            <v>90</v>
          </cell>
          <cell r="Z437">
            <v>20</v>
          </cell>
          <cell r="AA437">
            <v>100</v>
          </cell>
          <cell r="AB437">
            <v>150</v>
          </cell>
          <cell r="AC437">
            <v>100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870</v>
          </cell>
          <cell r="AM437" t="str">
            <v>内科</v>
          </cell>
        </row>
        <row r="438">
          <cell r="G438" t="str">
            <v>内科</v>
          </cell>
          <cell r="H438" t="str">
            <v>2021年</v>
          </cell>
        </row>
        <row r="438">
          <cell r="J438" t="str">
            <v>合格</v>
          </cell>
          <cell r="K438">
            <v>0</v>
          </cell>
          <cell r="L438">
            <v>0</v>
          </cell>
          <cell r="M438">
            <v>0</v>
          </cell>
          <cell r="N438">
            <v>120</v>
          </cell>
          <cell r="O438">
            <v>0</v>
          </cell>
          <cell r="P438">
            <v>3</v>
          </cell>
          <cell r="Q438">
            <v>0</v>
          </cell>
          <cell r="R438">
            <v>0</v>
          </cell>
          <cell r="S438">
            <v>0</v>
          </cell>
          <cell r="T438">
            <v>60</v>
          </cell>
          <cell r="U438">
            <v>100</v>
          </cell>
          <cell r="V438">
            <v>10</v>
          </cell>
          <cell r="W438">
            <v>80</v>
          </cell>
          <cell r="X438">
            <v>30</v>
          </cell>
          <cell r="Y438">
            <v>120</v>
          </cell>
          <cell r="Z438">
            <v>0</v>
          </cell>
          <cell r="AA438">
            <v>100</v>
          </cell>
          <cell r="AB438">
            <v>150</v>
          </cell>
          <cell r="AC438">
            <v>100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870</v>
          </cell>
          <cell r="AM438" t="str">
            <v>内科</v>
          </cell>
        </row>
        <row r="439">
          <cell r="G439" t="str">
            <v>内科</v>
          </cell>
          <cell r="H439" t="str">
            <v>2020年</v>
          </cell>
        </row>
        <row r="439">
          <cell r="J439" t="str">
            <v>合格</v>
          </cell>
          <cell r="K439">
            <v>0</v>
          </cell>
          <cell r="L439">
            <v>0</v>
          </cell>
          <cell r="M439">
            <v>0</v>
          </cell>
          <cell r="N439">
            <v>160</v>
          </cell>
          <cell r="O439">
            <v>0</v>
          </cell>
          <cell r="P439">
            <v>4</v>
          </cell>
          <cell r="Q439">
            <v>2</v>
          </cell>
          <cell r="R439">
            <v>0</v>
          </cell>
          <cell r="S439">
            <v>0</v>
          </cell>
          <cell r="T439">
            <v>120</v>
          </cell>
          <cell r="U439">
            <v>100</v>
          </cell>
          <cell r="V439">
            <v>10</v>
          </cell>
          <cell r="W439">
            <v>40</v>
          </cell>
          <cell r="X439">
            <v>60</v>
          </cell>
          <cell r="Y439">
            <v>60</v>
          </cell>
          <cell r="Z439">
            <v>0</v>
          </cell>
          <cell r="AA439">
            <v>100</v>
          </cell>
          <cell r="AB439">
            <v>150</v>
          </cell>
          <cell r="AC439">
            <v>100</v>
          </cell>
          <cell r="AD439">
            <v>0</v>
          </cell>
          <cell r="AE439">
            <v>0</v>
          </cell>
          <cell r="AF439">
            <v>-40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860</v>
          </cell>
          <cell r="AM439" t="str">
            <v>内科</v>
          </cell>
        </row>
        <row r="440">
          <cell r="G440" t="str">
            <v>内科</v>
          </cell>
          <cell r="H440" t="str">
            <v>2020年</v>
          </cell>
        </row>
        <row r="440">
          <cell r="J440" t="str">
            <v>合格</v>
          </cell>
          <cell r="K440">
            <v>0</v>
          </cell>
          <cell r="L440">
            <v>0</v>
          </cell>
          <cell r="M440">
            <v>0</v>
          </cell>
          <cell r="N440">
            <v>160</v>
          </cell>
          <cell r="O440" t="str">
            <v>0.0</v>
          </cell>
          <cell r="P440" t="str">
            <v>4.0</v>
          </cell>
          <cell r="Q440" t="str">
            <v>1.0</v>
          </cell>
          <cell r="R440" t="str">
            <v>0.0</v>
          </cell>
          <cell r="S440" t="str">
            <v>0.0</v>
          </cell>
          <cell r="T440">
            <v>100</v>
          </cell>
          <cell r="U440">
            <v>100</v>
          </cell>
          <cell r="V440">
            <v>10</v>
          </cell>
          <cell r="W440">
            <v>40</v>
          </cell>
          <cell r="X440">
            <v>60</v>
          </cell>
          <cell r="Y440">
            <v>60</v>
          </cell>
          <cell r="Z440">
            <v>0</v>
          </cell>
          <cell r="AA440">
            <v>100</v>
          </cell>
          <cell r="AB440">
            <v>150</v>
          </cell>
          <cell r="AC440">
            <v>100</v>
          </cell>
          <cell r="AD440">
            <v>0</v>
          </cell>
          <cell r="AE440">
            <v>0</v>
          </cell>
          <cell r="AF440">
            <v>-20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860</v>
          </cell>
          <cell r="AM440" t="str">
            <v>内科</v>
          </cell>
        </row>
        <row r="441">
          <cell r="G441" t="str">
            <v>内科</v>
          </cell>
          <cell r="H441" t="str">
            <v>2021年</v>
          </cell>
        </row>
        <row r="441">
          <cell r="J441" t="str">
            <v>合格</v>
          </cell>
          <cell r="K441">
            <v>0</v>
          </cell>
          <cell r="L441">
            <v>0</v>
          </cell>
          <cell r="M441">
            <v>0</v>
          </cell>
          <cell r="N441">
            <v>160</v>
          </cell>
          <cell r="O441">
            <v>0</v>
          </cell>
          <cell r="P441">
            <v>2</v>
          </cell>
          <cell r="Q441">
            <v>1</v>
          </cell>
          <cell r="R441">
            <v>0</v>
          </cell>
          <cell r="S441">
            <v>0</v>
          </cell>
          <cell r="T441">
            <v>60</v>
          </cell>
          <cell r="U441">
            <v>100</v>
          </cell>
          <cell r="V441">
            <v>10</v>
          </cell>
          <cell r="W441">
            <v>40</v>
          </cell>
          <cell r="X441">
            <v>60</v>
          </cell>
          <cell r="Y441">
            <v>60</v>
          </cell>
          <cell r="Z441">
            <v>0</v>
          </cell>
          <cell r="AA441">
            <v>100</v>
          </cell>
          <cell r="AB441">
            <v>150</v>
          </cell>
          <cell r="AC441">
            <v>100</v>
          </cell>
          <cell r="AD441">
            <v>0</v>
          </cell>
          <cell r="AE441">
            <v>20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860</v>
          </cell>
          <cell r="AM441" t="str">
            <v>内科</v>
          </cell>
        </row>
        <row r="442">
          <cell r="G442" t="str">
            <v>内科</v>
          </cell>
          <cell r="H442" t="str">
            <v>2021年</v>
          </cell>
        </row>
        <row r="442">
          <cell r="J442" t="str">
            <v>合格</v>
          </cell>
          <cell r="K442">
            <v>0</v>
          </cell>
          <cell r="L442">
            <v>0</v>
          </cell>
          <cell r="M442">
            <v>0</v>
          </cell>
          <cell r="N442">
            <v>160</v>
          </cell>
          <cell r="O442">
            <v>0</v>
          </cell>
          <cell r="P442">
            <v>4</v>
          </cell>
          <cell r="Q442">
            <v>1</v>
          </cell>
          <cell r="R442">
            <v>0</v>
          </cell>
          <cell r="S442">
            <v>0</v>
          </cell>
          <cell r="T442">
            <v>100</v>
          </cell>
          <cell r="U442">
            <v>100</v>
          </cell>
          <cell r="V442">
            <v>0</v>
          </cell>
          <cell r="W442">
            <v>60</v>
          </cell>
          <cell r="X442">
            <v>30</v>
          </cell>
          <cell r="Y442">
            <v>60</v>
          </cell>
          <cell r="Z442">
            <v>0</v>
          </cell>
          <cell r="AA442">
            <v>100</v>
          </cell>
          <cell r="AB442">
            <v>150</v>
          </cell>
          <cell r="AC442">
            <v>100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860</v>
          </cell>
          <cell r="AM442" t="str">
            <v>内科</v>
          </cell>
        </row>
        <row r="443">
          <cell r="G443" t="str">
            <v>内科</v>
          </cell>
          <cell r="H443" t="str">
            <v>2021年</v>
          </cell>
        </row>
        <row r="443">
          <cell r="J443" t="str">
            <v>合格</v>
          </cell>
          <cell r="K443">
            <v>0</v>
          </cell>
          <cell r="L443">
            <v>0</v>
          </cell>
          <cell r="M443">
            <v>0</v>
          </cell>
          <cell r="N443">
            <v>160</v>
          </cell>
          <cell r="O443">
            <v>0</v>
          </cell>
          <cell r="P443">
            <v>4</v>
          </cell>
          <cell r="Q443">
            <v>1</v>
          </cell>
          <cell r="R443">
            <v>0</v>
          </cell>
          <cell r="S443">
            <v>1</v>
          </cell>
          <cell r="T443">
            <v>125</v>
          </cell>
          <cell r="U443">
            <v>100</v>
          </cell>
          <cell r="V443">
            <v>0</v>
          </cell>
          <cell r="W443">
            <v>40</v>
          </cell>
          <cell r="X443">
            <v>30</v>
          </cell>
          <cell r="Y443">
            <v>30</v>
          </cell>
          <cell r="Z443">
            <v>20</v>
          </cell>
          <cell r="AA443">
            <v>100</v>
          </cell>
          <cell r="AB443">
            <v>150</v>
          </cell>
          <cell r="AC443">
            <v>100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855</v>
          </cell>
          <cell r="AM443" t="str">
            <v>内科</v>
          </cell>
        </row>
        <row r="444">
          <cell r="G444" t="str">
            <v>内科</v>
          </cell>
          <cell r="H444" t="str">
            <v>2020年</v>
          </cell>
        </row>
        <row r="444">
          <cell r="J444" t="str">
            <v>合格</v>
          </cell>
          <cell r="K444">
            <v>0</v>
          </cell>
          <cell r="L444">
            <v>0</v>
          </cell>
          <cell r="M444">
            <v>0</v>
          </cell>
          <cell r="N444">
            <v>160</v>
          </cell>
          <cell r="O444">
            <v>0</v>
          </cell>
          <cell r="P444">
            <v>0</v>
          </cell>
          <cell r="Q444">
            <v>2</v>
          </cell>
          <cell r="R444">
            <v>0</v>
          </cell>
          <cell r="S444">
            <v>0</v>
          </cell>
          <cell r="T444">
            <v>40</v>
          </cell>
          <cell r="U444">
            <v>100</v>
          </cell>
          <cell r="V444">
            <v>10</v>
          </cell>
          <cell r="W444">
            <v>80</v>
          </cell>
          <cell r="X444">
            <v>60</v>
          </cell>
          <cell r="Y444">
            <v>90</v>
          </cell>
          <cell r="Z444">
            <v>20</v>
          </cell>
          <cell r="AA444">
            <v>100</v>
          </cell>
          <cell r="AB444">
            <v>150</v>
          </cell>
          <cell r="AC444">
            <v>100</v>
          </cell>
          <cell r="AD444">
            <v>0</v>
          </cell>
          <cell r="AE444">
            <v>0</v>
          </cell>
          <cell r="AF444">
            <v>-60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850</v>
          </cell>
          <cell r="AM444" t="str">
            <v>内科</v>
          </cell>
        </row>
        <row r="445">
          <cell r="G445" t="str">
            <v>内科</v>
          </cell>
          <cell r="H445" t="str">
            <v>2022年</v>
          </cell>
        </row>
        <row r="445">
          <cell r="J445" t="str">
            <v>合格</v>
          </cell>
          <cell r="K445">
            <v>0</v>
          </cell>
          <cell r="L445">
            <v>0</v>
          </cell>
          <cell r="M445">
            <v>0</v>
          </cell>
          <cell r="N445">
            <v>160</v>
          </cell>
          <cell r="O445">
            <v>0</v>
          </cell>
          <cell r="P445">
            <v>3</v>
          </cell>
          <cell r="Q445">
            <v>2</v>
          </cell>
          <cell r="R445">
            <v>0</v>
          </cell>
          <cell r="S445">
            <v>0</v>
          </cell>
          <cell r="T445">
            <v>100</v>
          </cell>
          <cell r="U445">
            <v>100</v>
          </cell>
          <cell r="V445">
            <v>10</v>
          </cell>
          <cell r="W445">
            <v>20</v>
          </cell>
          <cell r="X445">
            <v>30</v>
          </cell>
          <cell r="Y445">
            <v>60</v>
          </cell>
          <cell r="Z445">
            <v>20</v>
          </cell>
          <cell r="AA445">
            <v>100</v>
          </cell>
          <cell r="AB445">
            <v>150</v>
          </cell>
          <cell r="AC445">
            <v>100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850</v>
          </cell>
          <cell r="AM445" t="str">
            <v>内科</v>
          </cell>
        </row>
        <row r="446">
          <cell r="G446" t="str">
            <v>内科</v>
          </cell>
          <cell r="H446" t="str">
            <v>2022年</v>
          </cell>
        </row>
        <row r="446">
          <cell r="J446" t="str">
            <v>合格</v>
          </cell>
          <cell r="K446">
            <v>0</v>
          </cell>
          <cell r="L446">
            <v>0</v>
          </cell>
          <cell r="M446">
            <v>0</v>
          </cell>
          <cell r="N446">
            <v>160</v>
          </cell>
          <cell r="O446">
            <v>0</v>
          </cell>
          <cell r="P446">
            <v>4</v>
          </cell>
          <cell r="Q446">
            <v>1</v>
          </cell>
          <cell r="R446">
            <v>1</v>
          </cell>
          <cell r="S446">
            <v>1</v>
          </cell>
          <cell r="T446">
            <v>150</v>
          </cell>
          <cell r="U446">
            <v>100</v>
          </cell>
          <cell r="V446">
            <v>0</v>
          </cell>
          <cell r="W446">
            <v>0</v>
          </cell>
          <cell r="X446">
            <v>30</v>
          </cell>
          <cell r="Y446">
            <v>60</v>
          </cell>
          <cell r="Z446">
            <v>0</v>
          </cell>
          <cell r="AA446">
            <v>100</v>
          </cell>
          <cell r="AB446">
            <v>150</v>
          </cell>
          <cell r="AC446">
            <v>100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850</v>
          </cell>
          <cell r="AM446" t="str">
            <v>内科</v>
          </cell>
        </row>
        <row r="447">
          <cell r="G447" t="str">
            <v>内科</v>
          </cell>
          <cell r="H447" t="str">
            <v>2021年</v>
          </cell>
        </row>
        <row r="447">
          <cell r="J447" t="str">
            <v>合格</v>
          </cell>
          <cell r="K447">
            <v>0</v>
          </cell>
          <cell r="L447">
            <v>0</v>
          </cell>
          <cell r="M447">
            <v>0</v>
          </cell>
          <cell r="N447">
            <v>160</v>
          </cell>
          <cell r="O447">
            <v>0</v>
          </cell>
          <cell r="P447">
            <v>2</v>
          </cell>
          <cell r="Q447">
            <v>0</v>
          </cell>
          <cell r="R447">
            <v>1</v>
          </cell>
          <cell r="S447">
            <v>0</v>
          </cell>
          <cell r="T447">
            <v>65</v>
          </cell>
          <cell r="U447">
            <v>100</v>
          </cell>
          <cell r="V447">
            <v>10</v>
          </cell>
          <cell r="W447">
            <v>40</v>
          </cell>
          <cell r="X447">
            <v>60</v>
          </cell>
          <cell r="Y447">
            <v>60</v>
          </cell>
          <cell r="Z447">
            <v>0</v>
          </cell>
          <cell r="AA447">
            <v>100</v>
          </cell>
          <cell r="AB447">
            <v>150</v>
          </cell>
          <cell r="AC447">
            <v>100</v>
          </cell>
          <cell r="AD447">
            <v>0</v>
          </cell>
          <cell r="AE447">
            <v>20</v>
          </cell>
          <cell r="AF447">
            <v>-20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845</v>
          </cell>
          <cell r="AM447" t="str">
            <v>内科</v>
          </cell>
        </row>
        <row r="448">
          <cell r="G448" t="str">
            <v>内科</v>
          </cell>
          <cell r="H448" t="str">
            <v>2020年</v>
          </cell>
        </row>
        <row r="448">
          <cell r="J448" t="str">
            <v>合格</v>
          </cell>
          <cell r="K448">
            <v>0</v>
          </cell>
          <cell r="L448">
            <v>0</v>
          </cell>
          <cell r="M448">
            <v>0</v>
          </cell>
          <cell r="N448">
            <v>160</v>
          </cell>
          <cell r="O448" t="str">
            <v>0.0</v>
          </cell>
          <cell r="P448">
            <v>4</v>
          </cell>
          <cell r="Q448">
            <v>2</v>
          </cell>
          <cell r="R448">
            <v>0</v>
          </cell>
          <cell r="S448">
            <v>0</v>
          </cell>
          <cell r="T448">
            <v>120</v>
          </cell>
          <cell r="U448">
            <v>100</v>
          </cell>
          <cell r="V448">
            <v>10</v>
          </cell>
          <cell r="W448">
            <v>40</v>
          </cell>
          <cell r="X448">
            <v>60</v>
          </cell>
          <cell r="Y448">
            <v>60</v>
          </cell>
          <cell r="Z448">
            <v>0</v>
          </cell>
          <cell r="AA448">
            <v>100</v>
          </cell>
          <cell r="AB448">
            <v>150</v>
          </cell>
          <cell r="AC448">
            <v>100</v>
          </cell>
          <cell r="AD448">
            <v>0</v>
          </cell>
          <cell r="AE448">
            <v>0</v>
          </cell>
          <cell r="AF448">
            <v>-60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840</v>
          </cell>
          <cell r="AM448" t="str">
            <v>内科</v>
          </cell>
        </row>
        <row r="449">
          <cell r="G449" t="str">
            <v>内科</v>
          </cell>
          <cell r="H449" t="str">
            <v>2021年</v>
          </cell>
        </row>
        <row r="449">
          <cell r="J449" t="str">
            <v>合格</v>
          </cell>
          <cell r="K449">
            <v>0</v>
          </cell>
          <cell r="L449">
            <v>0</v>
          </cell>
          <cell r="M449">
            <v>0</v>
          </cell>
          <cell r="N449">
            <v>160</v>
          </cell>
          <cell r="O449">
            <v>0</v>
          </cell>
          <cell r="P449">
            <v>3</v>
          </cell>
          <cell r="Q449">
            <v>2</v>
          </cell>
          <cell r="R449">
            <v>0</v>
          </cell>
          <cell r="S449">
            <v>0</v>
          </cell>
          <cell r="T449">
            <v>100</v>
          </cell>
          <cell r="U449">
            <v>100</v>
          </cell>
          <cell r="V449">
            <v>10</v>
          </cell>
          <cell r="W449">
            <v>60</v>
          </cell>
          <cell r="X449">
            <v>60</v>
          </cell>
          <cell r="Y449">
            <v>60</v>
          </cell>
          <cell r="Z449">
            <v>0</v>
          </cell>
          <cell r="AA449">
            <v>100</v>
          </cell>
          <cell r="AB449">
            <v>150</v>
          </cell>
          <cell r="AC449">
            <v>100</v>
          </cell>
          <cell r="AD449">
            <v>0</v>
          </cell>
          <cell r="AE449">
            <v>0</v>
          </cell>
          <cell r="AF449">
            <v>-60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840</v>
          </cell>
          <cell r="AM449" t="str">
            <v>内科</v>
          </cell>
        </row>
        <row r="450">
          <cell r="G450" t="str">
            <v>内科</v>
          </cell>
          <cell r="H450" t="str">
            <v>2020年</v>
          </cell>
        </row>
        <row r="450">
          <cell r="J450" t="str">
            <v>合格</v>
          </cell>
          <cell r="K450">
            <v>0</v>
          </cell>
          <cell r="L450">
            <v>0</v>
          </cell>
          <cell r="M450">
            <v>0</v>
          </cell>
          <cell r="N450">
            <v>160</v>
          </cell>
          <cell r="O450">
            <v>0</v>
          </cell>
          <cell r="P450">
            <v>5</v>
          </cell>
          <cell r="Q450">
            <v>2</v>
          </cell>
          <cell r="R450">
            <v>0</v>
          </cell>
          <cell r="S450">
            <v>0</v>
          </cell>
          <cell r="T450">
            <v>140</v>
          </cell>
          <cell r="U450">
            <v>100</v>
          </cell>
          <cell r="V450">
            <v>10</v>
          </cell>
          <cell r="W450">
            <v>40</v>
          </cell>
          <cell r="X450">
            <v>30</v>
          </cell>
          <cell r="Y450">
            <v>30</v>
          </cell>
          <cell r="Z450">
            <v>0</v>
          </cell>
          <cell r="AA450">
            <v>100</v>
          </cell>
          <cell r="AB450">
            <v>150</v>
          </cell>
          <cell r="AC450">
            <v>100</v>
          </cell>
          <cell r="AD450">
            <v>0</v>
          </cell>
          <cell r="AE450">
            <v>0</v>
          </cell>
          <cell r="AF450">
            <v>-20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840</v>
          </cell>
          <cell r="AM450" t="str">
            <v>内科</v>
          </cell>
        </row>
        <row r="451">
          <cell r="G451" t="str">
            <v>内科</v>
          </cell>
          <cell r="H451" t="str">
            <v>2020年</v>
          </cell>
        </row>
        <row r="451">
          <cell r="J451" t="str">
            <v>合格</v>
          </cell>
          <cell r="K451">
            <v>0</v>
          </cell>
          <cell r="L451">
            <v>0</v>
          </cell>
          <cell r="M451">
            <v>0</v>
          </cell>
          <cell r="N451">
            <v>160</v>
          </cell>
          <cell r="O451">
            <v>0</v>
          </cell>
          <cell r="P451">
            <v>5</v>
          </cell>
          <cell r="Q451">
            <v>3</v>
          </cell>
          <cell r="R451">
            <v>0</v>
          </cell>
          <cell r="S451">
            <v>1</v>
          </cell>
          <cell r="T451">
            <v>185</v>
          </cell>
          <cell r="U451">
            <v>100</v>
          </cell>
          <cell r="V451">
            <v>10</v>
          </cell>
          <cell r="W451">
            <v>0</v>
          </cell>
          <cell r="X451">
            <v>60</v>
          </cell>
          <cell r="Y451">
            <v>30</v>
          </cell>
          <cell r="Z451">
            <v>0</v>
          </cell>
          <cell r="AA451">
            <v>100</v>
          </cell>
          <cell r="AB451">
            <v>150</v>
          </cell>
          <cell r="AC451">
            <v>100</v>
          </cell>
          <cell r="AD451">
            <v>0</v>
          </cell>
          <cell r="AE451">
            <v>0</v>
          </cell>
          <cell r="AF451">
            <v>-60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835</v>
          </cell>
          <cell r="AM451" t="str">
            <v>内科</v>
          </cell>
        </row>
        <row r="452">
          <cell r="G452" t="str">
            <v>内科</v>
          </cell>
          <cell r="H452" t="str">
            <v>2020年</v>
          </cell>
        </row>
        <row r="452">
          <cell r="J452" t="str">
            <v>合格</v>
          </cell>
          <cell r="K452">
            <v>0</v>
          </cell>
          <cell r="L452">
            <v>0</v>
          </cell>
          <cell r="M452">
            <v>0</v>
          </cell>
          <cell r="N452">
            <v>160</v>
          </cell>
          <cell r="O452">
            <v>0</v>
          </cell>
          <cell r="P452">
            <v>0</v>
          </cell>
          <cell r="Q452">
            <v>4</v>
          </cell>
          <cell r="R452">
            <v>1</v>
          </cell>
          <cell r="S452">
            <v>0</v>
          </cell>
          <cell r="T452">
            <v>105</v>
          </cell>
          <cell r="U452">
            <v>100</v>
          </cell>
          <cell r="V452">
            <v>10</v>
          </cell>
          <cell r="W452">
            <v>60</v>
          </cell>
          <cell r="X452">
            <v>30</v>
          </cell>
          <cell r="Y452">
            <v>60</v>
          </cell>
          <cell r="Z452">
            <v>20</v>
          </cell>
          <cell r="AA452">
            <v>100</v>
          </cell>
          <cell r="AB452">
            <v>150</v>
          </cell>
          <cell r="AC452">
            <v>100</v>
          </cell>
          <cell r="AD452">
            <v>0</v>
          </cell>
          <cell r="AE452">
            <v>0</v>
          </cell>
          <cell r="AF452">
            <v>-60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835</v>
          </cell>
          <cell r="AM452" t="str">
            <v>内科</v>
          </cell>
        </row>
        <row r="453">
          <cell r="G453" t="str">
            <v>内科</v>
          </cell>
          <cell r="H453" t="str">
            <v>2021年</v>
          </cell>
        </row>
        <row r="453">
          <cell r="J453" t="str">
            <v>合格</v>
          </cell>
          <cell r="K453">
            <v>0</v>
          </cell>
          <cell r="L453">
            <v>0</v>
          </cell>
          <cell r="M453">
            <v>0</v>
          </cell>
          <cell r="N453">
            <v>160</v>
          </cell>
          <cell r="O453">
            <v>0</v>
          </cell>
          <cell r="P453">
            <v>3</v>
          </cell>
          <cell r="Q453">
            <v>1</v>
          </cell>
          <cell r="R453">
            <v>1</v>
          </cell>
          <cell r="S453">
            <v>0</v>
          </cell>
          <cell r="T453">
            <v>105</v>
          </cell>
          <cell r="U453">
            <v>100</v>
          </cell>
          <cell r="V453">
            <v>10</v>
          </cell>
          <cell r="W453">
            <v>60</v>
          </cell>
          <cell r="X453">
            <v>60</v>
          </cell>
          <cell r="Y453">
            <v>30</v>
          </cell>
          <cell r="Z453">
            <v>0</v>
          </cell>
          <cell r="AA453">
            <v>100</v>
          </cell>
          <cell r="AB453">
            <v>150</v>
          </cell>
          <cell r="AC453">
            <v>100</v>
          </cell>
          <cell r="AD453">
            <v>0</v>
          </cell>
          <cell r="AE453">
            <v>0</v>
          </cell>
          <cell r="AF453">
            <v>-40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835</v>
          </cell>
          <cell r="AM453" t="str">
            <v>内科</v>
          </cell>
        </row>
        <row r="454">
          <cell r="G454" t="str">
            <v>内科</v>
          </cell>
          <cell r="H454" t="str">
            <v>2020年</v>
          </cell>
        </row>
        <row r="454">
          <cell r="J454" t="str">
            <v>合格</v>
          </cell>
          <cell r="K454">
            <v>0</v>
          </cell>
          <cell r="L454">
            <v>0</v>
          </cell>
          <cell r="M454">
            <v>0</v>
          </cell>
          <cell r="N454">
            <v>160</v>
          </cell>
          <cell r="O454">
            <v>0</v>
          </cell>
          <cell r="P454">
            <v>4</v>
          </cell>
          <cell r="Q454">
            <v>7</v>
          </cell>
          <cell r="R454">
            <v>0</v>
          </cell>
          <cell r="S454">
            <v>0</v>
          </cell>
          <cell r="T454">
            <v>220</v>
          </cell>
          <cell r="U454">
            <v>100</v>
          </cell>
          <cell r="V454">
            <v>0</v>
          </cell>
          <cell r="W454">
            <v>0</v>
          </cell>
          <cell r="X454">
            <v>60</v>
          </cell>
          <cell r="Y454">
            <v>0</v>
          </cell>
          <cell r="Z454">
            <v>0</v>
          </cell>
          <cell r="AA454">
            <v>100</v>
          </cell>
          <cell r="AB454">
            <v>150</v>
          </cell>
          <cell r="AC454">
            <v>100</v>
          </cell>
          <cell r="AD454">
            <v>0</v>
          </cell>
          <cell r="AE454">
            <v>0</v>
          </cell>
          <cell r="AF454">
            <v>-60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830</v>
          </cell>
          <cell r="AM454" t="str">
            <v>内科</v>
          </cell>
        </row>
        <row r="455">
          <cell r="G455" t="str">
            <v>内科</v>
          </cell>
          <cell r="H455" t="str">
            <v>2021年</v>
          </cell>
        </row>
        <row r="455">
          <cell r="J455" t="str">
            <v>合格</v>
          </cell>
          <cell r="K455">
            <v>0</v>
          </cell>
          <cell r="L455">
            <v>0</v>
          </cell>
          <cell r="M455">
            <v>0</v>
          </cell>
          <cell r="N455">
            <v>160</v>
          </cell>
          <cell r="O455">
            <v>0</v>
          </cell>
          <cell r="P455">
            <v>2</v>
          </cell>
          <cell r="Q455">
            <v>7</v>
          </cell>
          <cell r="R455">
            <v>0</v>
          </cell>
          <cell r="S455">
            <v>0</v>
          </cell>
          <cell r="T455">
            <v>180</v>
          </cell>
          <cell r="U455">
            <v>100</v>
          </cell>
          <cell r="V455">
            <v>10</v>
          </cell>
          <cell r="W455">
            <v>40</v>
          </cell>
          <cell r="X455">
            <v>0</v>
          </cell>
          <cell r="Y455">
            <v>30</v>
          </cell>
          <cell r="Z455">
            <v>20</v>
          </cell>
          <cell r="AA455">
            <v>100</v>
          </cell>
          <cell r="AB455">
            <v>150</v>
          </cell>
          <cell r="AC455">
            <v>100</v>
          </cell>
          <cell r="AD455">
            <v>0</v>
          </cell>
          <cell r="AE455">
            <v>0</v>
          </cell>
          <cell r="AF455">
            <v>-60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830</v>
          </cell>
          <cell r="AM455" t="str">
            <v>内科</v>
          </cell>
        </row>
        <row r="456">
          <cell r="G456" t="str">
            <v>内科</v>
          </cell>
          <cell r="H456" t="str">
            <v>2021年</v>
          </cell>
        </row>
        <row r="456">
          <cell r="J456" t="str">
            <v>合格</v>
          </cell>
          <cell r="K456">
            <v>0</v>
          </cell>
          <cell r="L456">
            <v>0</v>
          </cell>
          <cell r="M456">
            <v>0</v>
          </cell>
          <cell r="N456">
            <v>160</v>
          </cell>
          <cell r="O456">
            <v>0</v>
          </cell>
          <cell r="P456">
            <v>2</v>
          </cell>
          <cell r="Q456">
            <v>2</v>
          </cell>
          <cell r="R456">
            <v>1</v>
          </cell>
          <cell r="S456">
            <v>1</v>
          </cell>
          <cell r="T456">
            <v>130</v>
          </cell>
          <cell r="U456">
            <v>100</v>
          </cell>
          <cell r="V456">
            <v>0</v>
          </cell>
          <cell r="W456">
            <v>0</v>
          </cell>
          <cell r="X456">
            <v>60</v>
          </cell>
          <cell r="Y456">
            <v>30</v>
          </cell>
          <cell r="Z456">
            <v>40</v>
          </cell>
          <cell r="AA456">
            <v>100</v>
          </cell>
          <cell r="AB456">
            <v>150</v>
          </cell>
          <cell r="AC456">
            <v>100</v>
          </cell>
          <cell r="AD456">
            <v>0</v>
          </cell>
          <cell r="AE456">
            <v>0</v>
          </cell>
          <cell r="AF456">
            <v>-40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830</v>
          </cell>
          <cell r="AM456" t="str">
            <v>内科</v>
          </cell>
        </row>
        <row r="457">
          <cell r="G457" t="str">
            <v>内科</v>
          </cell>
          <cell r="H457" t="str">
            <v>2021年</v>
          </cell>
        </row>
        <row r="457">
          <cell r="J457" t="str">
            <v>合格</v>
          </cell>
          <cell r="K457">
            <v>0</v>
          </cell>
          <cell r="L457">
            <v>0</v>
          </cell>
          <cell r="M457">
            <v>0</v>
          </cell>
          <cell r="N457">
            <v>160</v>
          </cell>
          <cell r="O457">
            <v>0</v>
          </cell>
          <cell r="P457">
            <v>6</v>
          </cell>
          <cell r="Q457">
            <v>4</v>
          </cell>
          <cell r="R457">
            <v>0</v>
          </cell>
          <cell r="S457">
            <v>0</v>
          </cell>
          <cell r="T457">
            <v>200</v>
          </cell>
          <cell r="U457">
            <v>100</v>
          </cell>
          <cell r="V457">
            <v>10</v>
          </cell>
          <cell r="W457">
            <v>40</v>
          </cell>
          <cell r="X457">
            <v>60</v>
          </cell>
          <cell r="Y457">
            <v>30</v>
          </cell>
          <cell r="Z457">
            <v>0</v>
          </cell>
          <cell r="AA457">
            <v>100</v>
          </cell>
          <cell r="AB457">
            <v>150</v>
          </cell>
          <cell r="AC457">
            <v>0</v>
          </cell>
          <cell r="AD457">
            <v>0</v>
          </cell>
          <cell r="AE457">
            <v>0</v>
          </cell>
          <cell r="AF457">
            <v>-20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830</v>
          </cell>
          <cell r="AM457" t="str">
            <v>内科</v>
          </cell>
        </row>
        <row r="458">
          <cell r="G458" t="str">
            <v>内科</v>
          </cell>
          <cell r="H458" t="str">
            <v>2022年</v>
          </cell>
        </row>
        <row r="458">
          <cell r="J458" t="str">
            <v>合格</v>
          </cell>
          <cell r="K458">
            <v>0</v>
          </cell>
          <cell r="L458">
            <v>0</v>
          </cell>
          <cell r="M458">
            <v>0</v>
          </cell>
          <cell r="N458">
            <v>120</v>
          </cell>
          <cell r="O458">
            <v>0</v>
          </cell>
          <cell r="P458">
            <v>2</v>
          </cell>
          <cell r="Q458">
            <v>0</v>
          </cell>
          <cell r="R458">
            <v>0</v>
          </cell>
          <cell r="S458">
            <v>0</v>
          </cell>
          <cell r="T458">
            <v>40</v>
          </cell>
          <cell r="U458">
            <v>100</v>
          </cell>
          <cell r="V458">
            <v>10</v>
          </cell>
          <cell r="W458">
            <v>60</v>
          </cell>
          <cell r="X458">
            <v>30</v>
          </cell>
          <cell r="Y458">
            <v>120</v>
          </cell>
          <cell r="Z458">
            <v>0</v>
          </cell>
          <cell r="AA458">
            <v>100</v>
          </cell>
          <cell r="AB458">
            <v>150</v>
          </cell>
          <cell r="AC458">
            <v>100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830</v>
          </cell>
          <cell r="AM458" t="str">
            <v>内科</v>
          </cell>
        </row>
        <row r="459">
          <cell r="G459" t="str">
            <v>内科</v>
          </cell>
          <cell r="H459" t="str">
            <v>2021年</v>
          </cell>
        </row>
        <row r="459">
          <cell r="J459" t="str">
            <v>合格</v>
          </cell>
          <cell r="K459">
            <v>0</v>
          </cell>
          <cell r="L459">
            <v>0</v>
          </cell>
          <cell r="M459">
            <v>0</v>
          </cell>
          <cell r="N459">
            <v>160</v>
          </cell>
          <cell r="O459">
            <v>0</v>
          </cell>
          <cell r="P459">
            <v>3</v>
          </cell>
          <cell r="Q459">
            <v>1</v>
          </cell>
          <cell r="R459">
            <v>1</v>
          </cell>
          <cell r="S459">
            <v>0</v>
          </cell>
          <cell r="T459">
            <v>105</v>
          </cell>
          <cell r="U459">
            <v>100</v>
          </cell>
          <cell r="V459">
            <v>10</v>
          </cell>
          <cell r="W459">
            <v>20</v>
          </cell>
          <cell r="X459">
            <v>60</v>
          </cell>
          <cell r="Y459">
            <v>60</v>
          </cell>
          <cell r="Z459">
            <v>20</v>
          </cell>
          <cell r="AA459">
            <v>100</v>
          </cell>
          <cell r="AB459">
            <v>150</v>
          </cell>
          <cell r="AC459">
            <v>100</v>
          </cell>
          <cell r="AD459">
            <v>0</v>
          </cell>
          <cell r="AE459">
            <v>0</v>
          </cell>
          <cell r="AF459">
            <v>-60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825</v>
          </cell>
          <cell r="AM459" t="str">
            <v>内科</v>
          </cell>
        </row>
        <row r="460">
          <cell r="G460" t="str">
            <v>内科</v>
          </cell>
          <cell r="H460" t="str">
            <v>2020年</v>
          </cell>
        </row>
        <row r="460">
          <cell r="J460" t="str">
            <v>合格</v>
          </cell>
          <cell r="K460">
            <v>0</v>
          </cell>
          <cell r="L460">
            <v>0</v>
          </cell>
          <cell r="M460">
            <v>0</v>
          </cell>
          <cell r="N460">
            <v>160</v>
          </cell>
          <cell r="O460">
            <v>0</v>
          </cell>
          <cell r="P460">
            <v>2</v>
          </cell>
          <cell r="Q460">
            <v>3</v>
          </cell>
          <cell r="R460">
            <v>1</v>
          </cell>
          <cell r="S460">
            <v>0</v>
          </cell>
          <cell r="T460">
            <v>125</v>
          </cell>
          <cell r="U460">
            <v>100</v>
          </cell>
          <cell r="V460">
            <v>10</v>
          </cell>
          <cell r="W460">
            <v>40</v>
          </cell>
          <cell r="X460">
            <v>30</v>
          </cell>
          <cell r="Y460">
            <v>30</v>
          </cell>
          <cell r="Z460">
            <v>20</v>
          </cell>
          <cell r="AA460">
            <v>100</v>
          </cell>
          <cell r="AB460">
            <v>150</v>
          </cell>
          <cell r="AC460">
            <v>100</v>
          </cell>
          <cell r="AD460">
            <v>0</v>
          </cell>
          <cell r="AE460">
            <v>0</v>
          </cell>
          <cell r="AF460">
            <v>-40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825</v>
          </cell>
          <cell r="AM460" t="str">
            <v>内科</v>
          </cell>
        </row>
        <row r="461">
          <cell r="G461" t="str">
            <v>内科</v>
          </cell>
          <cell r="H461" t="str">
            <v>2020年</v>
          </cell>
        </row>
        <row r="461">
          <cell r="J461" t="str">
            <v>合格</v>
          </cell>
          <cell r="K461">
            <v>0</v>
          </cell>
          <cell r="L461">
            <v>0</v>
          </cell>
          <cell r="M461">
            <v>0</v>
          </cell>
          <cell r="N461">
            <v>160</v>
          </cell>
          <cell r="O461">
            <v>0</v>
          </cell>
          <cell r="P461">
            <v>2</v>
          </cell>
          <cell r="Q461">
            <v>2</v>
          </cell>
          <cell r="R461">
            <v>1</v>
          </cell>
          <cell r="S461">
            <v>0</v>
          </cell>
          <cell r="T461">
            <v>105</v>
          </cell>
          <cell r="U461">
            <v>100</v>
          </cell>
          <cell r="V461">
            <v>10</v>
          </cell>
          <cell r="W461">
            <v>20</v>
          </cell>
          <cell r="X461">
            <v>30</v>
          </cell>
          <cell r="Y461">
            <v>30</v>
          </cell>
          <cell r="Z461">
            <v>40</v>
          </cell>
          <cell r="AA461">
            <v>100</v>
          </cell>
          <cell r="AB461">
            <v>150</v>
          </cell>
          <cell r="AC461">
            <v>100</v>
          </cell>
          <cell r="AD461">
            <v>0</v>
          </cell>
          <cell r="AE461">
            <v>0</v>
          </cell>
          <cell r="AF461">
            <v>-20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825</v>
          </cell>
          <cell r="AM461" t="str">
            <v>内科</v>
          </cell>
        </row>
        <row r="462">
          <cell r="G462" t="str">
            <v>内科</v>
          </cell>
          <cell r="H462" t="str">
            <v>2020年</v>
          </cell>
        </row>
        <row r="462">
          <cell r="J462" t="str">
            <v>合格</v>
          </cell>
          <cell r="K462">
            <v>0</v>
          </cell>
          <cell r="L462">
            <v>0</v>
          </cell>
          <cell r="M462">
            <v>0</v>
          </cell>
          <cell r="N462">
            <v>160</v>
          </cell>
          <cell r="O462">
            <v>0</v>
          </cell>
          <cell r="P462">
            <v>3</v>
          </cell>
          <cell r="Q462">
            <v>0</v>
          </cell>
          <cell r="R462">
            <v>1</v>
          </cell>
          <cell r="S462">
            <v>0</v>
          </cell>
          <cell r="T462">
            <v>85</v>
          </cell>
          <cell r="U462">
            <v>100</v>
          </cell>
          <cell r="V462">
            <v>10</v>
          </cell>
          <cell r="W462">
            <v>60</v>
          </cell>
          <cell r="X462">
            <v>30</v>
          </cell>
          <cell r="Y462">
            <v>30</v>
          </cell>
          <cell r="Z462">
            <v>0</v>
          </cell>
          <cell r="AA462">
            <v>100</v>
          </cell>
          <cell r="AB462">
            <v>150</v>
          </cell>
          <cell r="AC462">
            <v>100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825</v>
          </cell>
          <cell r="AM462" t="str">
            <v>内科</v>
          </cell>
        </row>
        <row r="463">
          <cell r="G463" t="str">
            <v>内科</v>
          </cell>
          <cell r="H463" t="str">
            <v>2020年</v>
          </cell>
        </row>
        <row r="463">
          <cell r="J463" t="str">
            <v>合格</v>
          </cell>
          <cell r="K463">
            <v>0</v>
          </cell>
          <cell r="L463">
            <v>0</v>
          </cell>
          <cell r="M463">
            <v>0</v>
          </cell>
          <cell r="N463">
            <v>160</v>
          </cell>
          <cell r="O463" t="str">
            <v>0.0</v>
          </cell>
          <cell r="P463" t="str">
            <v>4.0</v>
          </cell>
          <cell r="Q463" t="str">
            <v>2.0</v>
          </cell>
          <cell r="R463" t="str">
            <v>0.0</v>
          </cell>
          <cell r="S463" t="str">
            <v>0.0</v>
          </cell>
          <cell r="T463">
            <v>120</v>
          </cell>
          <cell r="U463">
            <v>100</v>
          </cell>
          <cell r="V463">
            <v>10</v>
          </cell>
          <cell r="W463">
            <v>60</v>
          </cell>
          <cell r="X463">
            <v>90</v>
          </cell>
          <cell r="Y463">
            <v>90</v>
          </cell>
          <cell r="Z463">
            <v>0</v>
          </cell>
          <cell r="AA463">
            <v>100</v>
          </cell>
          <cell r="AB463">
            <v>150</v>
          </cell>
          <cell r="AC463">
            <v>0</v>
          </cell>
          <cell r="AD463">
            <v>0</v>
          </cell>
          <cell r="AE463">
            <v>0</v>
          </cell>
          <cell r="AF463">
            <v>-60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820</v>
          </cell>
          <cell r="AM463" t="str">
            <v>内科</v>
          </cell>
        </row>
        <row r="464">
          <cell r="G464" t="str">
            <v>内科</v>
          </cell>
          <cell r="H464" t="str">
            <v>2020年</v>
          </cell>
        </row>
        <row r="464">
          <cell r="J464" t="str">
            <v>合格</v>
          </cell>
          <cell r="K464">
            <v>0</v>
          </cell>
          <cell r="L464">
            <v>0</v>
          </cell>
          <cell r="M464">
            <v>0</v>
          </cell>
          <cell r="N464">
            <v>160</v>
          </cell>
          <cell r="O464" t="str">
            <v>0.0</v>
          </cell>
          <cell r="P464" t="str">
            <v>4.0</v>
          </cell>
          <cell r="Q464" t="str">
            <v>1.0</v>
          </cell>
          <cell r="R464" t="str">
            <v>0.0</v>
          </cell>
          <cell r="S464" t="str">
            <v>0.0</v>
          </cell>
          <cell r="T464">
            <v>100</v>
          </cell>
          <cell r="U464">
            <v>100</v>
          </cell>
          <cell r="V464">
            <v>10</v>
          </cell>
          <cell r="W464">
            <v>40</v>
          </cell>
          <cell r="X464">
            <v>60</v>
          </cell>
          <cell r="Y464">
            <v>60</v>
          </cell>
          <cell r="Z464">
            <v>0</v>
          </cell>
          <cell r="AA464">
            <v>100</v>
          </cell>
          <cell r="AB464">
            <v>150</v>
          </cell>
          <cell r="AC464">
            <v>100</v>
          </cell>
          <cell r="AD464">
            <v>0</v>
          </cell>
          <cell r="AE464">
            <v>0</v>
          </cell>
          <cell r="AF464">
            <v>-60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820</v>
          </cell>
          <cell r="AM464" t="str">
            <v>内科</v>
          </cell>
        </row>
        <row r="465">
          <cell r="G465" t="str">
            <v>内科</v>
          </cell>
          <cell r="H465" t="str">
            <v>2021年</v>
          </cell>
        </row>
        <row r="465">
          <cell r="J465" t="str">
            <v>合格</v>
          </cell>
          <cell r="K465">
            <v>0</v>
          </cell>
          <cell r="L465">
            <v>0</v>
          </cell>
          <cell r="M465">
            <v>0</v>
          </cell>
          <cell r="N465">
            <v>160</v>
          </cell>
          <cell r="O465" t="str">
            <v>0.0</v>
          </cell>
          <cell r="P465">
            <v>4</v>
          </cell>
          <cell r="Q465">
            <v>1</v>
          </cell>
          <cell r="R465">
            <v>0</v>
          </cell>
          <cell r="S465">
            <v>0</v>
          </cell>
          <cell r="T465">
            <v>100</v>
          </cell>
          <cell r="U465">
            <v>100</v>
          </cell>
          <cell r="V465">
            <v>10</v>
          </cell>
          <cell r="W465">
            <v>40</v>
          </cell>
          <cell r="X465">
            <v>60</v>
          </cell>
          <cell r="Y465">
            <v>60</v>
          </cell>
          <cell r="Z465">
            <v>0</v>
          </cell>
          <cell r="AA465">
            <v>100</v>
          </cell>
          <cell r="AB465">
            <v>150</v>
          </cell>
          <cell r="AC465">
            <v>100</v>
          </cell>
          <cell r="AD465">
            <v>0</v>
          </cell>
          <cell r="AE465">
            <v>0</v>
          </cell>
          <cell r="AF465">
            <v>-60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820</v>
          </cell>
          <cell r="AM465" t="str">
            <v>内科</v>
          </cell>
        </row>
        <row r="466">
          <cell r="G466" t="str">
            <v>内科</v>
          </cell>
          <cell r="H466" t="str">
            <v>2022年</v>
          </cell>
        </row>
        <row r="466">
          <cell r="J466" t="str">
            <v>合格</v>
          </cell>
          <cell r="K466">
            <v>0</v>
          </cell>
          <cell r="L466">
            <v>0</v>
          </cell>
          <cell r="M466">
            <v>0</v>
          </cell>
          <cell r="N466">
            <v>160</v>
          </cell>
          <cell r="O466">
            <v>0</v>
          </cell>
          <cell r="P466">
            <v>0</v>
          </cell>
          <cell r="Q466">
            <v>4</v>
          </cell>
          <cell r="R466">
            <v>0</v>
          </cell>
          <cell r="S466">
            <v>0</v>
          </cell>
          <cell r="T466">
            <v>80</v>
          </cell>
          <cell r="U466">
            <v>100</v>
          </cell>
          <cell r="V466">
            <v>10</v>
          </cell>
          <cell r="W466">
            <v>60</v>
          </cell>
          <cell r="X466">
            <v>60</v>
          </cell>
          <cell r="Y466">
            <v>60</v>
          </cell>
          <cell r="Z466">
            <v>0</v>
          </cell>
          <cell r="AA466">
            <v>100</v>
          </cell>
          <cell r="AB466">
            <v>150</v>
          </cell>
          <cell r="AC466">
            <v>100</v>
          </cell>
          <cell r="AD466">
            <v>0</v>
          </cell>
          <cell r="AE466">
            <v>0</v>
          </cell>
          <cell r="AF466">
            <v>-60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820</v>
          </cell>
          <cell r="AM466" t="str">
            <v>内科</v>
          </cell>
        </row>
        <row r="467">
          <cell r="G467" t="str">
            <v>内科</v>
          </cell>
          <cell r="H467" t="str">
            <v>2020年</v>
          </cell>
        </row>
        <row r="467">
          <cell r="J467" t="str">
            <v>合格</v>
          </cell>
          <cell r="K467">
            <v>0</v>
          </cell>
          <cell r="L467">
            <v>0</v>
          </cell>
          <cell r="M467">
            <v>0</v>
          </cell>
          <cell r="N467">
            <v>160</v>
          </cell>
          <cell r="O467" t="str">
            <v>0.0</v>
          </cell>
          <cell r="P467" t="str">
            <v>3.0</v>
          </cell>
          <cell r="Q467" t="str">
            <v>2.0</v>
          </cell>
          <cell r="R467" t="str">
            <v>0.0</v>
          </cell>
          <cell r="S467" t="str">
            <v>0.0</v>
          </cell>
          <cell r="T467">
            <v>100</v>
          </cell>
          <cell r="U467">
            <v>100</v>
          </cell>
          <cell r="V467">
            <v>10</v>
          </cell>
          <cell r="W467">
            <v>60</v>
          </cell>
          <cell r="X467">
            <v>90</v>
          </cell>
          <cell r="Y467">
            <v>90</v>
          </cell>
          <cell r="Z467">
            <v>0</v>
          </cell>
          <cell r="AA467">
            <v>100</v>
          </cell>
          <cell r="AB467">
            <v>150</v>
          </cell>
          <cell r="AC467">
            <v>0</v>
          </cell>
          <cell r="AD467">
            <v>0</v>
          </cell>
          <cell r="AE467">
            <v>0</v>
          </cell>
          <cell r="AF467">
            <v>-40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820</v>
          </cell>
          <cell r="AM467" t="str">
            <v>内科</v>
          </cell>
        </row>
        <row r="468">
          <cell r="G468" t="str">
            <v>内科</v>
          </cell>
          <cell r="H468" t="str">
            <v>2022年</v>
          </cell>
        </row>
        <row r="468">
          <cell r="J468" t="str">
            <v>合格</v>
          </cell>
          <cell r="K468">
            <v>0</v>
          </cell>
          <cell r="L468">
            <v>0</v>
          </cell>
          <cell r="M468">
            <v>0</v>
          </cell>
          <cell r="N468">
            <v>160</v>
          </cell>
          <cell r="O468">
            <v>0</v>
          </cell>
          <cell r="P468">
            <v>2</v>
          </cell>
          <cell r="Q468">
            <v>1</v>
          </cell>
          <cell r="R468">
            <v>0</v>
          </cell>
          <cell r="S468">
            <v>0</v>
          </cell>
          <cell r="T468">
            <v>60</v>
          </cell>
          <cell r="U468">
            <v>100</v>
          </cell>
          <cell r="V468">
            <v>10</v>
          </cell>
          <cell r="W468">
            <v>40</v>
          </cell>
          <cell r="X468">
            <v>60</v>
          </cell>
          <cell r="Y468">
            <v>60</v>
          </cell>
          <cell r="Z468">
            <v>0</v>
          </cell>
          <cell r="AA468">
            <v>100</v>
          </cell>
          <cell r="AB468">
            <v>150</v>
          </cell>
          <cell r="AC468">
            <v>100</v>
          </cell>
          <cell r="AD468">
            <v>0</v>
          </cell>
          <cell r="AE468">
            <v>0</v>
          </cell>
          <cell r="AF468">
            <v>-20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820</v>
          </cell>
          <cell r="AM468" t="str">
            <v>内科</v>
          </cell>
        </row>
        <row r="469">
          <cell r="G469" t="str">
            <v>内科</v>
          </cell>
          <cell r="H469" t="str">
            <v>2021年</v>
          </cell>
        </row>
        <row r="469">
          <cell r="J469" t="str">
            <v>合格</v>
          </cell>
          <cell r="K469">
            <v>0</v>
          </cell>
          <cell r="L469">
            <v>0</v>
          </cell>
          <cell r="M469">
            <v>0</v>
          </cell>
          <cell r="N469">
            <v>160</v>
          </cell>
          <cell r="O469">
            <v>0</v>
          </cell>
          <cell r="P469">
            <v>2</v>
          </cell>
          <cell r="Q469">
            <v>1</v>
          </cell>
          <cell r="R469">
            <v>0</v>
          </cell>
          <cell r="S469">
            <v>0</v>
          </cell>
          <cell r="T469">
            <v>60</v>
          </cell>
          <cell r="U469">
            <v>100</v>
          </cell>
          <cell r="V469">
            <v>10</v>
          </cell>
          <cell r="W469">
            <v>40</v>
          </cell>
          <cell r="X469">
            <v>60</v>
          </cell>
          <cell r="Y469">
            <v>60</v>
          </cell>
          <cell r="Z469">
            <v>0</v>
          </cell>
          <cell r="AA469">
            <v>100</v>
          </cell>
          <cell r="AB469">
            <v>150</v>
          </cell>
          <cell r="AC469">
            <v>100</v>
          </cell>
          <cell r="AD469">
            <v>0</v>
          </cell>
          <cell r="AE469">
            <v>0</v>
          </cell>
          <cell r="AF469">
            <v>-20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820</v>
          </cell>
          <cell r="AM469" t="str">
            <v>内科</v>
          </cell>
        </row>
        <row r="470">
          <cell r="G470" t="str">
            <v>内科</v>
          </cell>
          <cell r="H470" t="str">
            <v>2021年</v>
          </cell>
        </row>
        <row r="470">
          <cell r="J470" t="str">
            <v>合格</v>
          </cell>
          <cell r="K470">
            <v>0</v>
          </cell>
          <cell r="L470">
            <v>0</v>
          </cell>
          <cell r="M470">
            <v>0</v>
          </cell>
          <cell r="N470">
            <v>120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100</v>
          </cell>
          <cell r="V470">
            <v>10</v>
          </cell>
          <cell r="W470">
            <v>80</v>
          </cell>
          <cell r="X470">
            <v>60</v>
          </cell>
          <cell r="Y470">
            <v>120</v>
          </cell>
          <cell r="Z470">
            <v>0</v>
          </cell>
          <cell r="AA470">
            <v>100</v>
          </cell>
          <cell r="AB470">
            <v>150</v>
          </cell>
          <cell r="AC470">
            <v>100</v>
          </cell>
          <cell r="AD470">
            <v>0</v>
          </cell>
          <cell r="AE470">
            <v>0</v>
          </cell>
          <cell r="AF470">
            <v>-20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820</v>
          </cell>
          <cell r="AM470" t="str">
            <v>内科</v>
          </cell>
        </row>
        <row r="471">
          <cell r="G471" t="str">
            <v>内科</v>
          </cell>
          <cell r="H471" t="str">
            <v>2020年</v>
          </cell>
        </row>
        <row r="471">
          <cell r="J471" t="str">
            <v>合格</v>
          </cell>
          <cell r="K471">
            <v>0</v>
          </cell>
          <cell r="L471">
            <v>0</v>
          </cell>
          <cell r="M471">
            <v>0</v>
          </cell>
          <cell r="N471">
            <v>160</v>
          </cell>
          <cell r="O471">
            <v>0</v>
          </cell>
          <cell r="P471">
            <v>2</v>
          </cell>
          <cell r="Q471">
            <v>1</v>
          </cell>
          <cell r="R471">
            <v>0</v>
          </cell>
          <cell r="S471">
            <v>0</v>
          </cell>
          <cell r="T471">
            <v>60</v>
          </cell>
          <cell r="U471">
            <v>90.48</v>
          </cell>
          <cell r="V471">
            <v>10</v>
          </cell>
          <cell r="W471">
            <v>80</v>
          </cell>
          <cell r="X471">
            <v>30</v>
          </cell>
          <cell r="Y471">
            <v>30</v>
          </cell>
          <cell r="Z471">
            <v>20</v>
          </cell>
          <cell r="AA471">
            <v>100</v>
          </cell>
          <cell r="AB471">
            <v>150</v>
          </cell>
          <cell r="AC471">
            <v>100</v>
          </cell>
          <cell r="AD471">
            <v>0</v>
          </cell>
          <cell r="AE471">
            <v>0</v>
          </cell>
          <cell r="AF471">
            <v>-20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810.48</v>
          </cell>
          <cell r="AM471" t="str">
            <v>内科</v>
          </cell>
        </row>
        <row r="472">
          <cell r="G472" t="str">
            <v>内科</v>
          </cell>
          <cell r="H472" t="str">
            <v>2021年</v>
          </cell>
        </row>
        <row r="472">
          <cell r="J472" t="str">
            <v>合格</v>
          </cell>
          <cell r="K472">
            <v>0</v>
          </cell>
          <cell r="L472">
            <v>0</v>
          </cell>
          <cell r="M472">
            <v>0</v>
          </cell>
          <cell r="N472">
            <v>160</v>
          </cell>
          <cell r="O472">
            <v>0</v>
          </cell>
          <cell r="P472">
            <v>6</v>
          </cell>
          <cell r="Q472">
            <v>4</v>
          </cell>
          <cell r="R472">
            <v>0</v>
          </cell>
          <cell r="S472">
            <v>0</v>
          </cell>
          <cell r="T472">
            <v>200</v>
          </cell>
          <cell r="U472">
            <v>100</v>
          </cell>
          <cell r="V472">
            <v>10</v>
          </cell>
          <cell r="W472">
            <v>0</v>
          </cell>
          <cell r="X472">
            <v>0</v>
          </cell>
          <cell r="Y472">
            <v>30</v>
          </cell>
          <cell r="Z472">
            <v>20</v>
          </cell>
          <cell r="AA472">
            <v>100</v>
          </cell>
          <cell r="AB472">
            <v>150</v>
          </cell>
          <cell r="AC472">
            <v>100</v>
          </cell>
          <cell r="AD472">
            <v>0</v>
          </cell>
          <cell r="AE472">
            <v>0</v>
          </cell>
          <cell r="AF472">
            <v>-60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810</v>
          </cell>
          <cell r="AM472" t="str">
            <v>内科</v>
          </cell>
        </row>
        <row r="473">
          <cell r="G473" t="str">
            <v>内科</v>
          </cell>
          <cell r="H473" t="str">
            <v>2021年</v>
          </cell>
        </row>
        <row r="473">
          <cell r="J473" t="str">
            <v>合格</v>
          </cell>
          <cell r="K473">
            <v>0</v>
          </cell>
          <cell r="L473">
            <v>0</v>
          </cell>
          <cell r="M473">
            <v>0</v>
          </cell>
          <cell r="N473">
            <v>160</v>
          </cell>
          <cell r="O473" t="str">
            <v>0.0</v>
          </cell>
          <cell r="P473" t="str">
            <v>4.0</v>
          </cell>
          <cell r="Q473" t="str">
            <v>2.0</v>
          </cell>
          <cell r="R473" t="str">
            <v>0.0</v>
          </cell>
          <cell r="S473" t="str">
            <v>0.0</v>
          </cell>
          <cell r="T473">
            <v>120</v>
          </cell>
          <cell r="U473">
            <v>100</v>
          </cell>
          <cell r="V473">
            <v>10</v>
          </cell>
          <cell r="W473">
            <v>80</v>
          </cell>
          <cell r="X473">
            <v>120</v>
          </cell>
          <cell r="Y473">
            <v>120</v>
          </cell>
          <cell r="Z473">
            <v>0</v>
          </cell>
          <cell r="AA473">
            <v>100</v>
          </cell>
          <cell r="AB473">
            <v>0</v>
          </cell>
          <cell r="AC473">
            <v>0</v>
          </cell>
          <cell r="AD473">
            <v>0</v>
          </cell>
          <cell r="AE473">
            <v>60</v>
          </cell>
          <cell r="AF473">
            <v>-60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810</v>
          </cell>
          <cell r="AM473" t="str">
            <v>内科</v>
          </cell>
        </row>
        <row r="474">
          <cell r="G474" t="str">
            <v>内科</v>
          </cell>
          <cell r="H474" t="str">
            <v>2020年</v>
          </cell>
        </row>
        <row r="474">
          <cell r="J474" t="str">
            <v>合格</v>
          </cell>
          <cell r="K474">
            <v>0</v>
          </cell>
          <cell r="L474">
            <v>0</v>
          </cell>
          <cell r="M474">
            <v>0</v>
          </cell>
          <cell r="N474">
            <v>160</v>
          </cell>
          <cell r="O474">
            <v>0</v>
          </cell>
          <cell r="P474">
            <v>4</v>
          </cell>
          <cell r="Q474">
            <v>1</v>
          </cell>
          <cell r="R474">
            <v>1</v>
          </cell>
          <cell r="S474">
            <v>1</v>
          </cell>
          <cell r="T474">
            <v>150</v>
          </cell>
          <cell r="U474">
            <v>100</v>
          </cell>
          <cell r="V474">
            <v>10</v>
          </cell>
          <cell r="W474">
            <v>40</v>
          </cell>
          <cell r="X474">
            <v>30</v>
          </cell>
          <cell r="Y474">
            <v>30</v>
          </cell>
          <cell r="Z474">
            <v>0</v>
          </cell>
          <cell r="AA474">
            <v>100</v>
          </cell>
          <cell r="AB474">
            <v>150</v>
          </cell>
          <cell r="AC474">
            <v>100</v>
          </cell>
          <cell r="AD474">
            <v>0</v>
          </cell>
          <cell r="AE474">
            <v>0</v>
          </cell>
          <cell r="AF474">
            <v>-60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810</v>
          </cell>
          <cell r="AM474" t="str">
            <v>内科</v>
          </cell>
        </row>
        <row r="475">
          <cell r="G475" t="str">
            <v>内科</v>
          </cell>
          <cell r="H475" t="str">
            <v>2020年</v>
          </cell>
        </row>
        <row r="475">
          <cell r="J475" t="str">
            <v>合格</v>
          </cell>
          <cell r="K475" t="str">
            <v>0</v>
          </cell>
          <cell r="L475">
            <v>0</v>
          </cell>
          <cell r="M475">
            <v>0</v>
          </cell>
          <cell r="N475">
            <v>160</v>
          </cell>
          <cell r="O475">
            <v>0</v>
          </cell>
          <cell r="P475">
            <v>2</v>
          </cell>
          <cell r="Q475">
            <v>1</v>
          </cell>
          <cell r="R475">
            <v>1</v>
          </cell>
          <cell r="S475">
            <v>0</v>
          </cell>
          <cell r="T475">
            <v>85</v>
          </cell>
          <cell r="U475">
            <v>100</v>
          </cell>
          <cell r="V475">
            <v>0</v>
          </cell>
          <cell r="W475">
            <v>20</v>
          </cell>
          <cell r="X475">
            <v>90</v>
          </cell>
          <cell r="Y475">
            <v>60</v>
          </cell>
          <cell r="Z475">
            <v>0</v>
          </cell>
          <cell r="AA475">
            <v>100</v>
          </cell>
          <cell r="AB475">
            <v>150</v>
          </cell>
          <cell r="AC475">
            <v>100</v>
          </cell>
          <cell r="AD475">
            <v>0</v>
          </cell>
          <cell r="AE475">
            <v>0</v>
          </cell>
          <cell r="AF475">
            <v>-60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805</v>
          </cell>
          <cell r="AM475" t="str">
            <v>内科</v>
          </cell>
        </row>
        <row r="476">
          <cell r="G476" t="str">
            <v>内科</v>
          </cell>
          <cell r="H476" t="str">
            <v>2020年</v>
          </cell>
        </row>
        <row r="476">
          <cell r="J476" t="str">
            <v>合格</v>
          </cell>
          <cell r="K476">
            <v>0</v>
          </cell>
          <cell r="L476">
            <v>0</v>
          </cell>
          <cell r="M476">
            <v>0</v>
          </cell>
          <cell r="N476">
            <v>160</v>
          </cell>
          <cell r="O476">
            <v>0</v>
          </cell>
          <cell r="P476">
            <v>2</v>
          </cell>
          <cell r="Q476">
            <v>1</v>
          </cell>
          <cell r="R476">
            <v>0</v>
          </cell>
          <cell r="S476">
            <v>0</v>
          </cell>
          <cell r="T476">
            <v>60</v>
          </cell>
          <cell r="U476">
            <v>100</v>
          </cell>
          <cell r="V476">
            <v>10</v>
          </cell>
          <cell r="W476">
            <v>40</v>
          </cell>
          <cell r="X476">
            <v>60</v>
          </cell>
          <cell r="Y476">
            <v>60</v>
          </cell>
          <cell r="Z476">
            <v>0</v>
          </cell>
          <cell r="AA476">
            <v>100</v>
          </cell>
          <cell r="AB476">
            <v>150</v>
          </cell>
          <cell r="AC476">
            <v>100</v>
          </cell>
          <cell r="AD476">
            <v>0</v>
          </cell>
          <cell r="AE476">
            <v>0</v>
          </cell>
          <cell r="AF476">
            <v>-40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800</v>
          </cell>
          <cell r="AM476" t="str">
            <v>内科</v>
          </cell>
        </row>
        <row r="477">
          <cell r="G477" t="str">
            <v>内科</v>
          </cell>
          <cell r="H477" t="str">
            <v>2021年</v>
          </cell>
        </row>
        <row r="477">
          <cell r="J477" t="str">
            <v>合格</v>
          </cell>
          <cell r="K477">
            <v>0</v>
          </cell>
          <cell r="L477">
            <v>0</v>
          </cell>
          <cell r="M477">
            <v>0</v>
          </cell>
          <cell r="N477">
            <v>160</v>
          </cell>
          <cell r="O477">
            <v>0</v>
          </cell>
          <cell r="P477">
            <v>2</v>
          </cell>
          <cell r="Q477">
            <v>1.5</v>
          </cell>
          <cell r="R477">
            <v>0</v>
          </cell>
          <cell r="S477">
            <v>0</v>
          </cell>
          <cell r="T477">
            <v>70</v>
          </cell>
          <cell r="U477">
            <v>100</v>
          </cell>
          <cell r="V477">
            <v>10</v>
          </cell>
          <cell r="W477">
            <v>80</v>
          </cell>
          <cell r="X477">
            <v>30</v>
          </cell>
          <cell r="Y477">
            <v>0</v>
          </cell>
          <cell r="Z477">
            <v>20</v>
          </cell>
          <cell r="AA477">
            <v>100</v>
          </cell>
          <cell r="AB477">
            <v>150</v>
          </cell>
          <cell r="AC477">
            <v>100</v>
          </cell>
          <cell r="AD477">
            <v>0</v>
          </cell>
          <cell r="AE477">
            <v>0</v>
          </cell>
          <cell r="AF477">
            <v>-20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800</v>
          </cell>
          <cell r="AM477" t="str">
            <v>内科</v>
          </cell>
        </row>
        <row r="478">
          <cell r="G478" t="str">
            <v>内科</v>
          </cell>
          <cell r="H478" t="str">
            <v>2020年</v>
          </cell>
        </row>
        <row r="478">
          <cell r="J478" t="str">
            <v>合格</v>
          </cell>
          <cell r="K478">
            <v>0</v>
          </cell>
          <cell r="L478">
            <v>0</v>
          </cell>
          <cell r="M478">
            <v>0</v>
          </cell>
          <cell r="N478">
            <v>160</v>
          </cell>
          <cell r="O478">
            <v>0</v>
          </cell>
          <cell r="P478">
            <v>5</v>
          </cell>
          <cell r="Q478">
            <v>2</v>
          </cell>
          <cell r="R478">
            <v>0</v>
          </cell>
          <cell r="S478">
            <v>0</v>
          </cell>
          <cell r="T478">
            <v>140</v>
          </cell>
          <cell r="U478">
            <v>100</v>
          </cell>
          <cell r="V478">
            <v>10</v>
          </cell>
          <cell r="W478">
            <v>20</v>
          </cell>
          <cell r="X478">
            <v>60</v>
          </cell>
          <cell r="Y478">
            <v>60</v>
          </cell>
          <cell r="Z478">
            <v>20</v>
          </cell>
          <cell r="AA478">
            <v>100</v>
          </cell>
          <cell r="AB478">
            <v>150</v>
          </cell>
          <cell r="AC478">
            <v>0</v>
          </cell>
          <cell r="AD478">
            <v>0</v>
          </cell>
          <cell r="AE478">
            <v>0</v>
          </cell>
          <cell r="AF478">
            <v>-20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800</v>
          </cell>
          <cell r="AM478" t="str">
            <v>内科</v>
          </cell>
        </row>
        <row r="479">
          <cell r="G479" t="str">
            <v>内科</v>
          </cell>
          <cell r="H479" t="str">
            <v>2022年</v>
          </cell>
        </row>
        <row r="479">
          <cell r="J479" t="str">
            <v>合格</v>
          </cell>
          <cell r="K479">
            <v>0</v>
          </cell>
          <cell r="L479">
            <v>0</v>
          </cell>
          <cell r="M479">
            <v>0</v>
          </cell>
          <cell r="N479">
            <v>160</v>
          </cell>
          <cell r="O479">
            <v>0</v>
          </cell>
          <cell r="P479">
            <v>0</v>
          </cell>
          <cell r="Q479">
            <v>3</v>
          </cell>
          <cell r="R479">
            <v>0</v>
          </cell>
          <cell r="S479">
            <v>0</v>
          </cell>
          <cell r="T479">
            <v>60</v>
          </cell>
          <cell r="U479">
            <v>100</v>
          </cell>
          <cell r="V479">
            <v>10</v>
          </cell>
          <cell r="W479">
            <v>60</v>
          </cell>
          <cell r="X479">
            <v>30</v>
          </cell>
          <cell r="Y479">
            <v>30</v>
          </cell>
          <cell r="Z479">
            <v>0</v>
          </cell>
          <cell r="AA479">
            <v>100</v>
          </cell>
          <cell r="AB479">
            <v>150</v>
          </cell>
          <cell r="AC479">
            <v>100</v>
          </cell>
          <cell r="AD479">
            <v>0</v>
          </cell>
          <cell r="AE479">
            <v>20</v>
          </cell>
          <cell r="AF479">
            <v>-20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800</v>
          </cell>
          <cell r="AM479" t="str">
            <v>内科</v>
          </cell>
        </row>
        <row r="480">
          <cell r="G480" t="str">
            <v>内科</v>
          </cell>
          <cell r="H480" t="str">
            <v>2021年</v>
          </cell>
        </row>
        <row r="480">
          <cell r="J480" t="str">
            <v>合格</v>
          </cell>
          <cell r="K480">
            <v>0</v>
          </cell>
          <cell r="L480">
            <v>0</v>
          </cell>
          <cell r="M480">
            <v>0</v>
          </cell>
          <cell r="N480">
            <v>160</v>
          </cell>
          <cell r="O480">
            <v>0</v>
          </cell>
          <cell r="P480">
            <v>3</v>
          </cell>
          <cell r="Q480">
            <v>1</v>
          </cell>
          <cell r="R480">
            <v>0</v>
          </cell>
          <cell r="S480">
            <v>1</v>
          </cell>
          <cell r="T480">
            <v>105</v>
          </cell>
          <cell r="U480">
            <v>100</v>
          </cell>
          <cell r="V480">
            <v>10</v>
          </cell>
          <cell r="W480">
            <v>20</v>
          </cell>
          <cell r="X480">
            <v>60</v>
          </cell>
          <cell r="Y480">
            <v>30</v>
          </cell>
          <cell r="Z480">
            <v>20</v>
          </cell>
          <cell r="AA480">
            <v>100</v>
          </cell>
          <cell r="AB480">
            <v>150</v>
          </cell>
          <cell r="AC480">
            <v>100</v>
          </cell>
          <cell r="AD480">
            <v>0</v>
          </cell>
          <cell r="AE480">
            <v>0</v>
          </cell>
          <cell r="AF480">
            <v>-60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795</v>
          </cell>
          <cell r="AM480" t="str">
            <v>内科</v>
          </cell>
        </row>
        <row r="481">
          <cell r="G481" t="str">
            <v>内科</v>
          </cell>
          <cell r="H481" t="str">
            <v>2020年</v>
          </cell>
        </row>
        <row r="481">
          <cell r="J481" t="str">
            <v>合格</v>
          </cell>
          <cell r="K481">
            <v>0</v>
          </cell>
          <cell r="L481">
            <v>0</v>
          </cell>
          <cell r="M481">
            <v>0</v>
          </cell>
          <cell r="N481">
            <v>160</v>
          </cell>
          <cell r="O481">
            <v>0</v>
          </cell>
          <cell r="P481">
            <v>2</v>
          </cell>
          <cell r="Q481">
            <v>1</v>
          </cell>
          <cell r="R481">
            <v>1</v>
          </cell>
          <cell r="S481">
            <v>0</v>
          </cell>
          <cell r="T481">
            <v>85</v>
          </cell>
          <cell r="U481">
            <v>100</v>
          </cell>
          <cell r="V481">
            <v>10</v>
          </cell>
          <cell r="W481">
            <v>80</v>
          </cell>
          <cell r="X481">
            <v>30</v>
          </cell>
          <cell r="Y481">
            <v>0</v>
          </cell>
          <cell r="Z481">
            <v>0</v>
          </cell>
          <cell r="AA481">
            <v>100</v>
          </cell>
          <cell r="AB481">
            <v>150</v>
          </cell>
          <cell r="AC481">
            <v>100</v>
          </cell>
          <cell r="AD481">
            <v>0</v>
          </cell>
          <cell r="AE481">
            <v>0</v>
          </cell>
          <cell r="AF481">
            <v>-20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795</v>
          </cell>
          <cell r="AM481" t="str">
            <v>内科</v>
          </cell>
        </row>
        <row r="482">
          <cell r="G482" t="str">
            <v>内科</v>
          </cell>
          <cell r="H482" t="str">
            <v>2021年</v>
          </cell>
        </row>
        <row r="482">
          <cell r="J482" t="str">
            <v>合格</v>
          </cell>
          <cell r="K482">
            <v>0</v>
          </cell>
          <cell r="L482">
            <v>0</v>
          </cell>
          <cell r="M482">
            <v>0</v>
          </cell>
          <cell r="N482">
            <v>160</v>
          </cell>
          <cell r="O482">
            <v>0</v>
          </cell>
          <cell r="P482">
            <v>1</v>
          </cell>
          <cell r="Q482">
            <v>3</v>
          </cell>
          <cell r="R482">
            <v>0</v>
          </cell>
          <cell r="S482">
            <v>0</v>
          </cell>
          <cell r="T482">
            <v>80</v>
          </cell>
          <cell r="U482">
            <v>100</v>
          </cell>
          <cell r="V482">
            <v>10</v>
          </cell>
          <cell r="W482">
            <v>60</v>
          </cell>
          <cell r="X482">
            <v>30</v>
          </cell>
          <cell r="Y482">
            <v>60</v>
          </cell>
          <cell r="Z482">
            <v>0</v>
          </cell>
          <cell r="AA482">
            <v>100</v>
          </cell>
          <cell r="AB482">
            <v>150</v>
          </cell>
          <cell r="AC482">
            <v>100</v>
          </cell>
          <cell r="AD482">
            <v>0</v>
          </cell>
          <cell r="AE482">
            <v>0</v>
          </cell>
          <cell r="AF482">
            <v>-60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790</v>
          </cell>
          <cell r="AM482" t="str">
            <v>内科</v>
          </cell>
        </row>
        <row r="483">
          <cell r="G483" t="str">
            <v>内科</v>
          </cell>
          <cell r="H483" t="str">
            <v>2021年</v>
          </cell>
        </row>
        <row r="483">
          <cell r="J483" t="str">
            <v>合格</v>
          </cell>
          <cell r="K483">
            <v>0</v>
          </cell>
          <cell r="L483">
            <v>0</v>
          </cell>
          <cell r="M483">
            <v>0</v>
          </cell>
          <cell r="N483">
            <v>160</v>
          </cell>
          <cell r="O483">
            <v>0</v>
          </cell>
          <cell r="P483">
            <v>1</v>
          </cell>
          <cell r="Q483">
            <v>1</v>
          </cell>
          <cell r="R483">
            <v>0</v>
          </cell>
          <cell r="S483">
            <v>0</v>
          </cell>
          <cell r="T483">
            <v>40</v>
          </cell>
          <cell r="U483">
            <v>100</v>
          </cell>
          <cell r="V483">
            <v>10</v>
          </cell>
          <cell r="W483">
            <v>40</v>
          </cell>
          <cell r="X483">
            <v>30</v>
          </cell>
          <cell r="Y483">
            <v>60</v>
          </cell>
          <cell r="Z483">
            <v>0</v>
          </cell>
          <cell r="AA483">
            <v>100</v>
          </cell>
          <cell r="AB483">
            <v>150</v>
          </cell>
          <cell r="AC483">
            <v>100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790</v>
          </cell>
          <cell r="AM483" t="str">
            <v>内科</v>
          </cell>
        </row>
        <row r="484">
          <cell r="G484" t="str">
            <v>内科</v>
          </cell>
          <cell r="H484" t="str">
            <v>2020年</v>
          </cell>
        </row>
        <row r="484">
          <cell r="J484" t="str">
            <v>合格</v>
          </cell>
          <cell r="K484" t="str">
            <v>0</v>
          </cell>
          <cell r="L484">
            <v>0</v>
          </cell>
          <cell r="M484">
            <v>0</v>
          </cell>
          <cell r="N484">
            <v>160</v>
          </cell>
          <cell r="O484">
            <v>0</v>
          </cell>
          <cell r="P484">
            <v>2</v>
          </cell>
          <cell r="Q484">
            <v>1</v>
          </cell>
          <cell r="R484">
            <v>0</v>
          </cell>
          <cell r="S484">
            <v>0</v>
          </cell>
          <cell r="T484">
            <v>60</v>
          </cell>
          <cell r="U484">
            <v>100</v>
          </cell>
          <cell r="V484">
            <v>0</v>
          </cell>
          <cell r="W484">
            <v>0</v>
          </cell>
          <cell r="X484">
            <v>90</v>
          </cell>
          <cell r="Y484">
            <v>30</v>
          </cell>
          <cell r="Z484">
            <v>0</v>
          </cell>
          <cell r="AA484">
            <v>100</v>
          </cell>
          <cell r="AB484">
            <v>150</v>
          </cell>
          <cell r="AC484">
            <v>100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790</v>
          </cell>
          <cell r="AM484" t="str">
            <v>内科</v>
          </cell>
        </row>
        <row r="485">
          <cell r="G485" t="str">
            <v>内科</v>
          </cell>
          <cell r="H485" t="str">
            <v>2021年</v>
          </cell>
        </row>
        <row r="485">
          <cell r="J485" t="str">
            <v>合格</v>
          </cell>
          <cell r="K485">
            <v>0</v>
          </cell>
          <cell r="L485">
            <v>0</v>
          </cell>
          <cell r="M485">
            <v>0</v>
          </cell>
          <cell r="N485">
            <v>160</v>
          </cell>
          <cell r="O485">
            <v>0</v>
          </cell>
          <cell r="P485">
            <v>5</v>
          </cell>
          <cell r="Q485">
            <v>2</v>
          </cell>
          <cell r="R485">
            <v>0</v>
          </cell>
          <cell r="S485">
            <v>0</v>
          </cell>
          <cell r="T485">
            <v>140</v>
          </cell>
          <cell r="U485">
            <v>100</v>
          </cell>
          <cell r="V485">
            <v>10</v>
          </cell>
          <cell r="W485">
            <v>0</v>
          </cell>
          <cell r="X485">
            <v>0</v>
          </cell>
          <cell r="Y485">
            <v>30</v>
          </cell>
          <cell r="Z485">
            <v>0</v>
          </cell>
          <cell r="AA485">
            <v>100</v>
          </cell>
          <cell r="AB485">
            <v>150</v>
          </cell>
          <cell r="AC485">
            <v>100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790</v>
          </cell>
          <cell r="AM485" t="str">
            <v>内科</v>
          </cell>
        </row>
        <row r="486">
          <cell r="G486" t="str">
            <v>内科</v>
          </cell>
          <cell r="H486" t="str">
            <v>2021年</v>
          </cell>
        </row>
        <row r="486">
          <cell r="J486" t="str">
            <v>合格</v>
          </cell>
          <cell r="K486">
            <v>0</v>
          </cell>
          <cell r="L486">
            <v>0</v>
          </cell>
          <cell r="M486">
            <v>0</v>
          </cell>
          <cell r="N486">
            <v>120</v>
          </cell>
          <cell r="O486">
            <v>0</v>
          </cell>
          <cell r="P486">
            <v>2</v>
          </cell>
          <cell r="Q486">
            <v>0</v>
          </cell>
          <cell r="R486">
            <v>0</v>
          </cell>
          <cell r="S486">
            <v>0</v>
          </cell>
          <cell r="T486">
            <v>40</v>
          </cell>
          <cell r="U486">
            <v>100</v>
          </cell>
          <cell r="V486">
            <v>0</v>
          </cell>
          <cell r="W486">
            <v>60</v>
          </cell>
          <cell r="X486">
            <v>30</v>
          </cell>
          <cell r="Y486">
            <v>90</v>
          </cell>
          <cell r="Z486">
            <v>0</v>
          </cell>
          <cell r="AA486">
            <v>100</v>
          </cell>
          <cell r="AB486">
            <v>150</v>
          </cell>
          <cell r="AC486">
            <v>100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790</v>
          </cell>
          <cell r="AM486" t="str">
            <v>内科</v>
          </cell>
        </row>
        <row r="487">
          <cell r="G487" t="str">
            <v>内科</v>
          </cell>
          <cell r="H487" t="str">
            <v>2021年</v>
          </cell>
        </row>
        <row r="487">
          <cell r="J487" t="str">
            <v>合格</v>
          </cell>
          <cell r="K487">
            <v>0</v>
          </cell>
          <cell r="L487">
            <v>0</v>
          </cell>
          <cell r="M487">
            <v>0</v>
          </cell>
          <cell r="N487">
            <v>160</v>
          </cell>
          <cell r="O487">
            <v>0</v>
          </cell>
          <cell r="P487">
            <v>4</v>
          </cell>
          <cell r="Q487">
            <v>4</v>
          </cell>
          <cell r="R487">
            <v>0</v>
          </cell>
          <cell r="S487">
            <v>1</v>
          </cell>
          <cell r="T487">
            <v>185</v>
          </cell>
          <cell r="U487">
            <v>100</v>
          </cell>
          <cell r="V487">
            <v>0</v>
          </cell>
          <cell r="W487">
            <v>20</v>
          </cell>
          <cell r="X487">
            <v>30</v>
          </cell>
          <cell r="Y487">
            <v>0</v>
          </cell>
          <cell r="Z487">
            <v>0</v>
          </cell>
          <cell r="AA487">
            <v>100</v>
          </cell>
          <cell r="AB487">
            <v>150</v>
          </cell>
          <cell r="AC487">
            <v>100</v>
          </cell>
          <cell r="AD487">
            <v>0</v>
          </cell>
          <cell r="AE487">
            <v>0</v>
          </cell>
          <cell r="AF487">
            <v>-60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785</v>
          </cell>
          <cell r="AM487" t="str">
            <v>内科</v>
          </cell>
        </row>
        <row r="488">
          <cell r="G488" t="str">
            <v>内科</v>
          </cell>
          <cell r="H488" t="str">
            <v>2020年</v>
          </cell>
        </row>
        <row r="488">
          <cell r="J488" t="str">
            <v>合格</v>
          </cell>
          <cell r="K488">
            <v>0</v>
          </cell>
          <cell r="L488">
            <v>0</v>
          </cell>
          <cell r="M488">
            <v>0</v>
          </cell>
          <cell r="N488">
            <v>160</v>
          </cell>
          <cell r="O488">
            <v>0</v>
          </cell>
          <cell r="P488">
            <v>1</v>
          </cell>
          <cell r="Q488">
            <v>1</v>
          </cell>
          <cell r="R488">
            <v>0</v>
          </cell>
          <cell r="S488">
            <v>0</v>
          </cell>
          <cell r="T488">
            <v>40</v>
          </cell>
          <cell r="U488">
            <v>100</v>
          </cell>
          <cell r="V488">
            <v>10</v>
          </cell>
          <cell r="W488">
            <v>0</v>
          </cell>
          <cell r="X488">
            <v>90</v>
          </cell>
          <cell r="Y488">
            <v>90</v>
          </cell>
          <cell r="Z488">
            <v>0</v>
          </cell>
          <cell r="AA488">
            <v>100</v>
          </cell>
          <cell r="AB488">
            <v>150</v>
          </cell>
          <cell r="AC488">
            <v>100</v>
          </cell>
          <cell r="AD488">
            <v>0</v>
          </cell>
          <cell r="AE488">
            <v>0</v>
          </cell>
          <cell r="AF488">
            <v>-60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780</v>
          </cell>
          <cell r="AM488" t="str">
            <v>内科</v>
          </cell>
        </row>
        <row r="489">
          <cell r="G489" t="str">
            <v>内科</v>
          </cell>
          <cell r="H489" t="str">
            <v>2020年</v>
          </cell>
        </row>
        <row r="489">
          <cell r="J489" t="str">
            <v>合格</v>
          </cell>
          <cell r="K489">
            <v>0</v>
          </cell>
          <cell r="L489">
            <v>0</v>
          </cell>
          <cell r="M489">
            <v>0</v>
          </cell>
          <cell r="N489">
            <v>160</v>
          </cell>
          <cell r="O489">
            <v>0</v>
          </cell>
          <cell r="P489">
            <v>5</v>
          </cell>
          <cell r="Q489">
            <v>1</v>
          </cell>
          <cell r="R489">
            <v>0</v>
          </cell>
          <cell r="S489">
            <v>0</v>
          </cell>
          <cell r="T489">
            <v>120</v>
          </cell>
          <cell r="U489">
            <v>100</v>
          </cell>
          <cell r="V489">
            <v>10</v>
          </cell>
          <cell r="W489">
            <v>40</v>
          </cell>
          <cell r="X489">
            <v>60</v>
          </cell>
          <cell r="Y489">
            <v>60</v>
          </cell>
          <cell r="Z489">
            <v>0</v>
          </cell>
          <cell r="AA489">
            <v>100</v>
          </cell>
          <cell r="AB489">
            <v>150</v>
          </cell>
          <cell r="AC489">
            <v>0</v>
          </cell>
          <cell r="AD489">
            <v>0</v>
          </cell>
          <cell r="AE489">
            <v>0</v>
          </cell>
          <cell r="AF489">
            <v>-20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780</v>
          </cell>
          <cell r="AM489" t="str">
            <v>内科</v>
          </cell>
        </row>
        <row r="490">
          <cell r="G490" t="str">
            <v>内科</v>
          </cell>
          <cell r="H490" t="str">
            <v>2021年</v>
          </cell>
        </row>
        <row r="490">
          <cell r="J490" t="str">
            <v>合格</v>
          </cell>
          <cell r="K490">
            <v>0</v>
          </cell>
          <cell r="L490">
            <v>0</v>
          </cell>
          <cell r="M490">
            <v>0</v>
          </cell>
          <cell r="N490">
            <v>160</v>
          </cell>
          <cell r="O490">
            <v>0</v>
          </cell>
          <cell r="P490">
            <v>3</v>
          </cell>
          <cell r="Q490">
            <v>3</v>
          </cell>
          <cell r="R490">
            <v>0</v>
          </cell>
          <cell r="S490">
            <v>0</v>
          </cell>
          <cell r="T490">
            <v>120</v>
          </cell>
          <cell r="U490">
            <v>100</v>
          </cell>
          <cell r="V490">
            <v>10</v>
          </cell>
          <cell r="W490">
            <v>60</v>
          </cell>
          <cell r="X490">
            <v>0</v>
          </cell>
          <cell r="Y490">
            <v>0</v>
          </cell>
          <cell r="Z490">
            <v>0</v>
          </cell>
          <cell r="AA490">
            <v>100</v>
          </cell>
          <cell r="AB490">
            <v>150</v>
          </cell>
          <cell r="AC490">
            <v>100</v>
          </cell>
          <cell r="AD490">
            <v>0</v>
          </cell>
          <cell r="AE490">
            <v>0</v>
          </cell>
          <cell r="AF490">
            <v>-20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780</v>
          </cell>
          <cell r="AM490" t="str">
            <v>内科</v>
          </cell>
        </row>
        <row r="491">
          <cell r="G491" t="str">
            <v>内科</v>
          </cell>
          <cell r="H491" t="str">
            <v>2020年</v>
          </cell>
        </row>
        <row r="491">
          <cell r="J491" t="str">
            <v>合格</v>
          </cell>
          <cell r="K491">
            <v>0</v>
          </cell>
          <cell r="L491">
            <v>0</v>
          </cell>
          <cell r="M491">
            <v>0</v>
          </cell>
          <cell r="N491">
            <v>160</v>
          </cell>
          <cell r="O491">
            <v>0</v>
          </cell>
          <cell r="P491">
            <v>3</v>
          </cell>
          <cell r="Q491">
            <v>2</v>
          </cell>
          <cell r="R491">
            <v>0</v>
          </cell>
          <cell r="S491">
            <v>0</v>
          </cell>
          <cell r="T491">
            <v>100</v>
          </cell>
          <cell r="U491">
            <v>100</v>
          </cell>
          <cell r="V491">
            <v>10</v>
          </cell>
          <cell r="W491">
            <v>60</v>
          </cell>
          <cell r="X491">
            <v>60</v>
          </cell>
          <cell r="Y491">
            <v>60</v>
          </cell>
          <cell r="Z491">
            <v>0</v>
          </cell>
          <cell r="AA491">
            <v>100</v>
          </cell>
          <cell r="AB491">
            <v>150</v>
          </cell>
          <cell r="AC491">
            <v>0</v>
          </cell>
          <cell r="AD491">
            <v>0</v>
          </cell>
          <cell r="AE491">
            <v>0</v>
          </cell>
          <cell r="AF491">
            <v>-20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780</v>
          </cell>
          <cell r="AM491" t="str">
            <v>内科</v>
          </cell>
        </row>
        <row r="492">
          <cell r="G492" t="str">
            <v>内科</v>
          </cell>
          <cell r="H492" t="str">
            <v>2020年</v>
          </cell>
        </row>
        <row r="492">
          <cell r="J492" t="str">
            <v>合格</v>
          </cell>
          <cell r="K492">
            <v>0</v>
          </cell>
          <cell r="L492">
            <v>0</v>
          </cell>
          <cell r="M492">
            <v>0</v>
          </cell>
          <cell r="N492">
            <v>160</v>
          </cell>
          <cell r="O492">
            <v>0</v>
          </cell>
          <cell r="P492">
            <v>2</v>
          </cell>
          <cell r="Q492">
            <v>1</v>
          </cell>
          <cell r="R492">
            <v>0</v>
          </cell>
          <cell r="S492">
            <v>0</v>
          </cell>
          <cell r="T492">
            <v>60</v>
          </cell>
          <cell r="U492">
            <v>100</v>
          </cell>
          <cell r="V492">
            <v>10</v>
          </cell>
          <cell r="W492">
            <v>40</v>
          </cell>
          <cell r="X492">
            <v>30</v>
          </cell>
          <cell r="Y492">
            <v>30</v>
          </cell>
          <cell r="Z492">
            <v>0</v>
          </cell>
          <cell r="AA492">
            <v>100</v>
          </cell>
          <cell r="AB492">
            <v>150</v>
          </cell>
          <cell r="AC492">
            <v>100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780</v>
          </cell>
          <cell r="AM492" t="str">
            <v>内科</v>
          </cell>
        </row>
        <row r="493">
          <cell r="G493" t="str">
            <v>内科</v>
          </cell>
          <cell r="H493" t="str">
            <v>2021年</v>
          </cell>
        </row>
        <row r="493">
          <cell r="J493" t="str">
            <v>合格</v>
          </cell>
          <cell r="K493">
            <v>0</v>
          </cell>
          <cell r="L493">
            <v>0</v>
          </cell>
          <cell r="M493">
            <v>0</v>
          </cell>
          <cell r="N493">
            <v>160</v>
          </cell>
          <cell r="O493">
            <v>0</v>
          </cell>
          <cell r="P493">
            <v>0</v>
          </cell>
          <cell r="Q493">
            <v>1</v>
          </cell>
          <cell r="R493">
            <v>0</v>
          </cell>
          <cell r="S493">
            <v>0</v>
          </cell>
          <cell r="T493">
            <v>20</v>
          </cell>
          <cell r="U493">
            <v>100</v>
          </cell>
          <cell r="V493">
            <v>10</v>
          </cell>
          <cell r="W493">
            <v>20</v>
          </cell>
          <cell r="X493">
            <v>60</v>
          </cell>
          <cell r="Y493">
            <v>60</v>
          </cell>
          <cell r="Z493">
            <v>0</v>
          </cell>
          <cell r="AA493">
            <v>100</v>
          </cell>
          <cell r="AB493">
            <v>150</v>
          </cell>
          <cell r="AC493">
            <v>100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780</v>
          </cell>
          <cell r="AM493" t="str">
            <v>内科</v>
          </cell>
        </row>
        <row r="494">
          <cell r="G494" t="str">
            <v>内科</v>
          </cell>
          <cell r="H494" t="str">
            <v>2021年</v>
          </cell>
        </row>
        <row r="494">
          <cell r="J494" t="str">
            <v>合格</v>
          </cell>
          <cell r="K494">
            <v>0</v>
          </cell>
          <cell r="L494">
            <v>0</v>
          </cell>
          <cell r="M494">
            <v>0</v>
          </cell>
          <cell r="N494">
            <v>160</v>
          </cell>
          <cell r="O494">
            <v>0</v>
          </cell>
          <cell r="P494">
            <v>3</v>
          </cell>
          <cell r="Q494">
            <v>1</v>
          </cell>
          <cell r="R494">
            <v>0</v>
          </cell>
          <cell r="S494">
            <v>0</v>
          </cell>
          <cell r="T494">
            <v>80</v>
          </cell>
          <cell r="U494">
            <v>100</v>
          </cell>
          <cell r="V494">
            <v>10</v>
          </cell>
          <cell r="W494">
            <v>60</v>
          </cell>
          <cell r="X494">
            <v>0</v>
          </cell>
          <cell r="Y494">
            <v>0</v>
          </cell>
          <cell r="Z494">
            <v>0</v>
          </cell>
          <cell r="AA494">
            <v>100</v>
          </cell>
          <cell r="AB494">
            <v>150</v>
          </cell>
          <cell r="AC494">
            <v>100</v>
          </cell>
          <cell r="AD494">
            <v>0</v>
          </cell>
          <cell r="AE494">
            <v>20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780</v>
          </cell>
          <cell r="AM494" t="str">
            <v>内科</v>
          </cell>
        </row>
        <row r="495">
          <cell r="G495" t="str">
            <v>内科</v>
          </cell>
          <cell r="H495" t="str">
            <v>2021年</v>
          </cell>
        </row>
        <row r="495">
          <cell r="J495" t="str">
            <v>合格</v>
          </cell>
          <cell r="K495">
            <v>0</v>
          </cell>
          <cell r="L495">
            <v>0</v>
          </cell>
          <cell r="M495">
            <v>0</v>
          </cell>
          <cell r="N495">
            <v>160</v>
          </cell>
          <cell r="O495">
            <v>0</v>
          </cell>
          <cell r="P495">
            <v>6</v>
          </cell>
          <cell r="Q495">
            <v>1</v>
          </cell>
          <cell r="R495">
            <v>0</v>
          </cell>
          <cell r="S495">
            <v>0</v>
          </cell>
          <cell r="T495">
            <v>140</v>
          </cell>
          <cell r="U495">
            <v>100</v>
          </cell>
          <cell r="V495">
            <v>10</v>
          </cell>
          <cell r="W495">
            <v>40</v>
          </cell>
          <cell r="X495">
            <v>30</v>
          </cell>
          <cell r="Y495">
            <v>0</v>
          </cell>
          <cell r="Z495">
            <v>0</v>
          </cell>
          <cell r="AA495">
            <v>100</v>
          </cell>
          <cell r="AB495">
            <v>150</v>
          </cell>
          <cell r="AC495">
            <v>100</v>
          </cell>
          <cell r="AD495">
            <v>0</v>
          </cell>
          <cell r="AE495">
            <v>0</v>
          </cell>
          <cell r="AF495">
            <v>-60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770</v>
          </cell>
          <cell r="AM495" t="str">
            <v>内科</v>
          </cell>
        </row>
        <row r="496">
          <cell r="G496" t="str">
            <v>内科</v>
          </cell>
          <cell r="H496" t="str">
            <v>2020年</v>
          </cell>
        </row>
        <row r="496">
          <cell r="J496" t="str">
            <v>合格</v>
          </cell>
          <cell r="K496">
            <v>0</v>
          </cell>
          <cell r="L496">
            <v>0</v>
          </cell>
          <cell r="M496">
            <v>0</v>
          </cell>
          <cell r="N496">
            <v>160</v>
          </cell>
          <cell r="O496">
            <v>0</v>
          </cell>
          <cell r="P496">
            <v>0</v>
          </cell>
          <cell r="Q496">
            <v>0</v>
          </cell>
          <cell r="R496">
            <v>1</v>
          </cell>
          <cell r="S496">
            <v>1</v>
          </cell>
          <cell r="T496">
            <v>50</v>
          </cell>
          <cell r="U496">
            <v>100</v>
          </cell>
          <cell r="V496">
            <v>10</v>
          </cell>
          <cell r="W496">
            <v>40</v>
          </cell>
          <cell r="X496">
            <v>30</v>
          </cell>
          <cell r="Y496">
            <v>30</v>
          </cell>
          <cell r="Z496">
            <v>0</v>
          </cell>
          <cell r="AA496">
            <v>100</v>
          </cell>
          <cell r="AB496">
            <v>150</v>
          </cell>
          <cell r="AC496">
            <v>100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770</v>
          </cell>
          <cell r="AM496" t="str">
            <v>内科</v>
          </cell>
        </row>
        <row r="497">
          <cell r="G497" t="str">
            <v>内科</v>
          </cell>
          <cell r="H497" t="str">
            <v>2020年</v>
          </cell>
        </row>
        <row r="497">
          <cell r="J497" t="str">
            <v>合格</v>
          </cell>
          <cell r="K497">
            <v>0</v>
          </cell>
          <cell r="L497">
            <v>0</v>
          </cell>
          <cell r="M497">
            <v>0</v>
          </cell>
          <cell r="N497">
            <v>160</v>
          </cell>
          <cell r="O497">
            <v>0</v>
          </cell>
          <cell r="P497">
            <v>1</v>
          </cell>
          <cell r="Q497">
            <v>1</v>
          </cell>
          <cell r="R497">
            <v>0</v>
          </cell>
          <cell r="S497">
            <v>1</v>
          </cell>
          <cell r="T497">
            <v>65</v>
          </cell>
          <cell r="U497">
            <v>85.7</v>
          </cell>
          <cell r="V497">
            <v>0</v>
          </cell>
          <cell r="W497">
            <v>40</v>
          </cell>
          <cell r="X497">
            <v>60</v>
          </cell>
          <cell r="Y497">
            <v>60</v>
          </cell>
          <cell r="Z497">
            <v>0</v>
          </cell>
          <cell r="AA497">
            <v>100</v>
          </cell>
          <cell r="AB497">
            <v>150</v>
          </cell>
          <cell r="AC497">
            <v>100</v>
          </cell>
          <cell r="AD497">
            <v>0</v>
          </cell>
          <cell r="AE497">
            <v>0</v>
          </cell>
          <cell r="AF497">
            <v>-60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760.7</v>
          </cell>
          <cell r="AM497" t="str">
            <v>内科</v>
          </cell>
        </row>
        <row r="498">
          <cell r="G498" t="str">
            <v>内科</v>
          </cell>
          <cell r="H498" t="str">
            <v>2020年</v>
          </cell>
        </row>
        <row r="498">
          <cell r="J498" t="str">
            <v>合格</v>
          </cell>
          <cell r="K498">
            <v>0</v>
          </cell>
          <cell r="L498">
            <v>0</v>
          </cell>
          <cell r="M498">
            <v>0</v>
          </cell>
          <cell r="N498">
            <v>120</v>
          </cell>
          <cell r="O498">
            <v>0</v>
          </cell>
          <cell r="P498">
            <v>2</v>
          </cell>
          <cell r="Q498">
            <v>1</v>
          </cell>
          <cell r="R498">
            <v>0</v>
          </cell>
          <cell r="S498">
            <v>0</v>
          </cell>
          <cell r="T498">
            <v>60</v>
          </cell>
          <cell r="U498">
            <v>100</v>
          </cell>
          <cell r="V498">
            <v>0</v>
          </cell>
          <cell r="W498">
            <v>40</v>
          </cell>
          <cell r="X498">
            <v>60</v>
          </cell>
          <cell r="Y498">
            <v>30</v>
          </cell>
          <cell r="Z498">
            <v>0</v>
          </cell>
          <cell r="AA498">
            <v>100</v>
          </cell>
          <cell r="AB498">
            <v>150</v>
          </cell>
          <cell r="AC498">
            <v>100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760</v>
          </cell>
          <cell r="AM498" t="str">
            <v>内科</v>
          </cell>
        </row>
        <row r="499">
          <cell r="G499" t="str">
            <v>内科</v>
          </cell>
          <cell r="H499" t="str">
            <v>2020年</v>
          </cell>
        </row>
        <row r="499">
          <cell r="J499" t="str">
            <v>合格</v>
          </cell>
          <cell r="K499">
            <v>0</v>
          </cell>
          <cell r="L499">
            <v>0</v>
          </cell>
          <cell r="M499">
            <v>0</v>
          </cell>
          <cell r="N499">
            <v>160</v>
          </cell>
          <cell r="O499">
            <v>0</v>
          </cell>
          <cell r="P499">
            <v>0</v>
          </cell>
          <cell r="Q499">
            <v>3</v>
          </cell>
          <cell r="R499">
            <v>0</v>
          </cell>
          <cell r="S499">
            <v>0</v>
          </cell>
          <cell r="T499">
            <v>60</v>
          </cell>
          <cell r="U499">
            <v>100</v>
          </cell>
          <cell r="V499">
            <v>10</v>
          </cell>
          <cell r="W499">
            <v>40</v>
          </cell>
          <cell r="X499">
            <v>60</v>
          </cell>
          <cell r="Y499">
            <v>30</v>
          </cell>
          <cell r="Z499">
            <v>0</v>
          </cell>
          <cell r="AA499">
            <v>100</v>
          </cell>
          <cell r="AB499">
            <v>150</v>
          </cell>
          <cell r="AC499">
            <v>100</v>
          </cell>
          <cell r="AD499">
            <v>0</v>
          </cell>
          <cell r="AE499">
            <v>0</v>
          </cell>
          <cell r="AF499">
            <v>-60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750</v>
          </cell>
          <cell r="AM499" t="str">
            <v>内科</v>
          </cell>
        </row>
        <row r="500">
          <cell r="G500" t="str">
            <v>内科</v>
          </cell>
          <cell r="H500" t="str">
            <v>2020年</v>
          </cell>
        </row>
        <row r="500">
          <cell r="J500" t="str">
            <v>合格</v>
          </cell>
          <cell r="K500">
            <v>0</v>
          </cell>
          <cell r="L500">
            <v>0</v>
          </cell>
          <cell r="M500">
            <v>0</v>
          </cell>
          <cell r="N500">
            <v>160</v>
          </cell>
          <cell r="O500">
            <v>0</v>
          </cell>
          <cell r="P500">
            <v>3</v>
          </cell>
          <cell r="Q500">
            <v>2</v>
          </cell>
          <cell r="R500">
            <v>0</v>
          </cell>
          <cell r="S500">
            <v>0</v>
          </cell>
          <cell r="T500">
            <v>100</v>
          </cell>
          <cell r="U500">
            <v>100</v>
          </cell>
          <cell r="V500">
            <v>10</v>
          </cell>
          <cell r="W500">
            <v>20</v>
          </cell>
          <cell r="X500">
            <v>30</v>
          </cell>
          <cell r="Y500">
            <v>30</v>
          </cell>
          <cell r="Z500">
            <v>0</v>
          </cell>
          <cell r="AA500">
            <v>100</v>
          </cell>
          <cell r="AB500">
            <v>150</v>
          </cell>
          <cell r="AC500">
            <v>100</v>
          </cell>
          <cell r="AD500">
            <v>0</v>
          </cell>
          <cell r="AE500">
            <v>0</v>
          </cell>
          <cell r="AF500">
            <v>-60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0</v>
          </cell>
          <cell r="AL500">
            <v>740</v>
          </cell>
          <cell r="AM500" t="str">
            <v>内科</v>
          </cell>
        </row>
        <row r="501">
          <cell r="G501" t="str">
            <v>内科</v>
          </cell>
          <cell r="H501" t="str">
            <v>2021年</v>
          </cell>
        </row>
        <row r="501">
          <cell r="J501" t="str">
            <v>合格</v>
          </cell>
          <cell r="K501">
            <v>0</v>
          </cell>
          <cell r="L501">
            <v>0</v>
          </cell>
          <cell r="M501">
            <v>0</v>
          </cell>
          <cell r="N501">
            <v>160</v>
          </cell>
          <cell r="O501">
            <v>0</v>
          </cell>
          <cell r="P501">
            <v>1</v>
          </cell>
          <cell r="Q501">
            <v>1</v>
          </cell>
          <cell r="R501">
            <v>0</v>
          </cell>
          <cell r="S501">
            <v>0</v>
          </cell>
          <cell r="T501">
            <v>40</v>
          </cell>
          <cell r="U501">
            <v>100</v>
          </cell>
          <cell r="V501">
            <v>10</v>
          </cell>
          <cell r="W501">
            <v>20</v>
          </cell>
          <cell r="X501">
            <v>60</v>
          </cell>
          <cell r="Y501">
            <v>60</v>
          </cell>
          <cell r="Z501">
            <v>0</v>
          </cell>
          <cell r="AA501">
            <v>100</v>
          </cell>
          <cell r="AB501">
            <v>150</v>
          </cell>
          <cell r="AC501">
            <v>100</v>
          </cell>
          <cell r="AD501">
            <v>0</v>
          </cell>
          <cell r="AE501">
            <v>0</v>
          </cell>
          <cell r="AF501">
            <v>-60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740</v>
          </cell>
          <cell r="AM501" t="str">
            <v>内科</v>
          </cell>
        </row>
        <row r="502">
          <cell r="G502" t="str">
            <v>内科</v>
          </cell>
          <cell r="H502" t="str">
            <v>2020年</v>
          </cell>
        </row>
        <row r="502">
          <cell r="J502" t="str">
            <v>合格</v>
          </cell>
          <cell r="K502">
            <v>0</v>
          </cell>
          <cell r="L502">
            <v>0</v>
          </cell>
          <cell r="M502">
            <v>0</v>
          </cell>
          <cell r="N502">
            <v>160</v>
          </cell>
          <cell r="O502">
            <v>0</v>
          </cell>
          <cell r="P502">
            <v>5</v>
          </cell>
          <cell r="Q502">
            <v>2</v>
          </cell>
          <cell r="R502">
            <v>0</v>
          </cell>
          <cell r="S502">
            <v>0</v>
          </cell>
          <cell r="T502">
            <v>140</v>
          </cell>
          <cell r="U502">
            <v>100</v>
          </cell>
          <cell r="V502">
            <v>0</v>
          </cell>
          <cell r="W502">
            <v>20</v>
          </cell>
          <cell r="X502">
            <v>0</v>
          </cell>
          <cell r="Y502">
            <v>30</v>
          </cell>
          <cell r="Z502">
            <v>0</v>
          </cell>
          <cell r="AA502">
            <v>100</v>
          </cell>
          <cell r="AB502">
            <v>150</v>
          </cell>
          <cell r="AC502">
            <v>100</v>
          </cell>
          <cell r="AD502">
            <v>0</v>
          </cell>
          <cell r="AE502">
            <v>0</v>
          </cell>
          <cell r="AF502">
            <v>-60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740</v>
          </cell>
          <cell r="AM502" t="str">
            <v>内科</v>
          </cell>
        </row>
        <row r="503">
          <cell r="G503" t="str">
            <v>内科</v>
          </cell>
          <cell r="H503" t="str">
            <v>2020年</v>
          </cell>
        </row>
        <row r="503">
          <cell r="J503" t="str">
            <v>合格</v>
          </cell>
          <cell r="K503">
            <v>0</v>
          </cell>
          <cell r="L503">
            <v>0</v>
          </cell>
          <cell r="M503">
            <v>0</v>
          </cell>
          <cell r="N503">
            <v>160</v>
          </cell>
          <cell r="O503" t="str">
            <v>0.0</v>
          </cell>
          <cell r="P503" t="str">
            <v>1.0</v>
          </cell>
          <cell r="Q503" t="str">
            <v>0.0</v>
          </cell>
          <cell r="R503" t="str">
            <v>0.0</v>
          </cell>
          <cell r="S503" t="str">
            <v>0.0</v>
          </cell>
          <cell r="T503">
            <v>20</v>
          </cell>
          <cell r="U503">
            <v>100</v>
          </cell>
          <cell r="V503">
            <v>0</v>
          </cell>
          <cell r="W503">
            <v>40</v>
          </cell>
          <cell r="X503">
            <v>30</v>
          </cell>
          <cell r="Y503">
            <v>0</v>
          </cell>
          <cell r="Z503">
            <v>40</v>
          </cell>
          <cell r="AA503">
            <v>100</v>
          </cell>
          <cell r="AB503">
            <v>150</v>
          </cell>
          <cell r="AC503">
            <v>100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740</v>
          </cell>
          <cell r="AM503" t="str">
            <v>内科</v>
          </cell>
        </row>
        <row r="504">
          <cell r="G504" t="str">
            <v>内科</v>
          </cell>
          <cell r="H504" t="str">
            <v>2021年</v>
          </cell>
        </row>
        <row r="504">
          <cell r="J504" t="str">
            <v>合格</v>
          </cell>
          <cell r="K504">
            <v>0</v>
          </cell>
          <cell r="L504">
            <v>0</v>
          </cell>
          <cell r="M504">
            <v>0</v>
          </cell>
          <cell r="N504">
            <v>160</v>
          </cell>
          <cell r="O504">
            <v>0</v>
          </cell>
          <cell r="P504">
            <v>1</v>
          </cell>
          <cell r="Q504">
            <v>1</v>
          </cell>
          <cell r="R504">
            <v>0</v>
          </cell>
          <cell r="S504">
            <v>0</v>
          </cell>
          <cell r="T504">
            <v>40</v>
          </cell>
          <cell r="U504">
            <v>100</v>
          </cell>
          <cell r="V504">
            <v>10</v>
          </cell>
          <cell r="W504">
            <v>20</v>
          </cell>
          <cell r="X504">
            <v>30</v>
          </cell>
          <cell r="Y504">
            <v>30</v>
          </cell>
          <cell r="Z504">
            <v>0</v>
          </cell>
          <cell r="AA504">
            <v>100</v>
          </cell>
          <cell r="AB504">
            <v>150</v>
          </cell>
          <cell r="AC504">
            <v>100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740</v>
          </cell>
          <cell r="AM504" t="str">
            <v>内科</v>
          </cell>
        </row>
        <row r="505">
          <cell r="G505" t="str">
            <v>内科</v>
          </cell>
          <cell r="H505" t="str">
            <v>2020年</v>
          </cell>
        </row>
        <row r="505">
          <cell r="J505" t="str">
            <v>合格</v>
          </cell>
          <cell r="K505">
            <v>0</v>
          </cell>
          <cell r="L505">
            <v>0</v>
          </cell>
          <cell r="M505">
            <v>0</v>
          </cell>
          <cell r="N505">
            <v>160</v>
          </cell>
          <cell r="O505">
            <v>0</v>
          </cell>
          <cell r="P505">
            <v>4</v>
          </cell>
          <cell r="Q505">
            <v>0</v>
          </cell>
          <cell r="R505">
            <v>0</v>
          </cell>
          <cell r="S505">
            <v>0</v>
          </cell>
          <cell r="T505">
            <v>80</v>
          </cell>
          <cell r="U505">
            <v>100</v>
          </cell>
          <cell r="V505">
            <v>10</v>
          </cell>
          <cell r="W505">
            <v>40</v>
          </cell>
          <cell r="X505">
            <v>0</v>
          </cell>
          <cell r="Y505">
            <v>0</v>
          </cell>
          <cell r="Z505">
            <v>0</v>
          </cell>
          <cell r="AA505">
            <v>100</v>
          </cell>
          <cell r="AB505">
            <v>150</v>
          </cell>
          <cell r="AC505">
            <v>100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740</v>
          </cell>
          <cell r="AM505" t="str">
            <v>内科</v>
          </cell>
        </row>
        <row r="506">
          <cell r="G506" t="str">
            <v>内科</v>
          </cell>
          <cell r="H506" t="str">
            <v>2021年</v>
          </cell>
        </row>
        <row r="506">
          <cell r="J506" t="str">
            <v>合格</v>
          </cell>
          <cell r="K506">
            <v>0</v>
          </cell>
          <cell r="L506">
            <v>0</v>
          </cell>
          <cell r="M506">
            <v>0</v>
          </cell>
          <cell r="N506">
            <v>160</v>
          </cell>
          <cell r="O506">
            <v>0</v>
          </cell>
          <cell r="P506">
            <v>1</v>
          </cell>
          <cell r="Q506">
            <v>2</v>
          </cell>
          <cell r="R506">
            <v>0</v>
          </cell>
          <cell r="S506">
            <v>1</v>
          </cell>
          <cell r="T506">
            <v>85</v>
          </cell>
          <cell r="U506">
            <v>100</v>
          </cell>
          <cell r="V506">
            <v>10</v>
          </cell>
          <cell r="W506">
            <v>20</v>
          </cell>
          <cell r="X506">
            <v>30</v>
          </cell>
          <cell r="Y506">
            <v>0</v>
          </cell>
          <cell r="Z506">
            <v>0</v>
          </cell>
          <cell r="AA506">
            <v>100</v>
          </cell>
          <cell r="AB506">
            <v>150</v>
          </cell>
          <cell r="AC506">
            <v>100</v>
          </cell>
          <cell r="AD506">
            <v>0</v>
          </cell>
          <cell r="AE506">
            <v>0</v>
          </cell>
          <cell r="AF506">
            <v>-20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735</v>
          </cell>
          <cell r="AM506" t="str">
            <v>内科</v>
          </cell>
        </row>
        <row r="507">
          <cell r="G507" t="str">
            <v>内科</v>
          </cell>
          <cell r="H507" t="str">
            <v>2021年</v>
          </cell>
        </row>
        <row r="507">
          <cell r="J507" t="str">
            <v>合格</v>
          </cell>
          <cell r="K507" t="str">
            <v>0</v>
          </cell>
          <cell r="L507">
            <v>0</v>
          </cell>
          <cell r="M507">
            <v>0</v>
          </cell>
          <cell r="N507">
            <v>160</v>
          </cell>
          <cell r="O507">
            <v>0</v>
          </cell>
          <cell r="P507">
            <v>0</v>
          </cell>
          <cell r="Q507">
            <v>4</v>
          </cell>
          <cell r="R507">
            <v>1</v>
          </cell>
          <cell r="S507">
            <v>0</v>
          </cell>
          <cell r="T507">
            <v>105</v>
          </cell>
          <cell r="U507">
            <v>100</v>
          </cell>
          <cell r="V507">
            <v>0</v>
          </cell>
          <cell r="W507">
            <v>20</v>
          </cell>
          <cell r="X507">
            <v>0</v>
          </cell>
          <cell r="Y507">
            <v>0</v>
          </cell>
          <cell r="Z507">
            <v>0</v>
          </cell>
          <cell r="AA507">
            <v>100</v>
          </cell>
          <cell r="AB507">
            <v>150</v>
          </cell>
          <cell r="AC507">
            <v>100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735</v>
          </cell>
          <cell r="AM507" t="str">
            <v>内科</v>
          </cell>
        </row>
        <row r="508">
          <cell r="G508" t="str">
            <v>内科</v>
          </cell>
          <cell r="H508" t="str">
            <v>2021年</v>
          </cell>
        </row>
        <row r="508">
          <cell r="J508" t="str">
            <v>合格</v>
          </cell>
          <cell r="K508">
            <v>0</v>
          </cell>
          <cell r="L508">
            <v>0</v>
          </cell>
          <cell r="M508">
            <v>0</v>
          </cell>
          <cell r="N508">
            <v>160</v>
          </cell>
          <cell r="O508">
            <v>0</v>
          </cell>
          <cell r="P508">
            <v>2</v>
          </cell>
          <cell r="Q508">
            <v>1</v>
          </cell>
          <cell r="R508">
            <v>0</v>
          </cell>
          <cell r="S508">
            <v>0</v>
          </cell>
          <cell r="T508">
            <v>60</v>
          </cell>
          <cell r="U508">
            <v>100</v>
          </cell>
          <cell r="V508">
            <v>10</v>
          </cell>
          <cell r="W508">
            <v>20</v>
          </cell>
          <cell r="X508">
            <v>30</v>
          </cell>
          <cell r="Y508">
            <v>60</v>
          </cell>
          <cell r="Z508">
            <v>0</v>
          </cell>
          <cell r="AA508">
            <v>100</v>
          </cell>
          <cell r="AB508">
            <v>150</v>
          </cell>
          <cell r="AC508">
            <v>100</v>
          </cell>
          <cell r="AD508">
            <v>0</v>
          </cell>
          <cell r="AE508">
            <v>0</v>
          </cell>
          <cell r="AF508">
            <v>-60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730</v>
          </cell>
          <cell r="AM508" t="str">
            <v>内科</v>
          </cell>
        </row>
        <row r="509">
          <cell r="G509" t="str">
            <v>内科</v>
          </cell>
          <cell r="H509" t="str">
            <v>2021年</v>
          </cell>
        </row>
        <row r="509">
          <cell r="J509" t="str">
            <v>合格</v>
          </cell>
          <cell r="K509" t="str">
            <v>0</v>
          </cell>
          <cell r="L509">
            <v>0</v>
          </cell>
          <cell r="M509">
            <v>0</v>
          </cell>
          <cell r="N509">
            <v>160</v>
          </cell>
          <cell r="O509">
            <v>0</v>
          </cell>
          <cell r="P509">
            <v>2</v>
          </cell>
          <cell r="Q509">
            <v>1</v>
          </cell>
          <cell r="R509">
            <v>0</v>
          </cell>
          <cell r="S509">
            <v>0</v>
          </cell>
          <cell r="T509">
            <v>60</v>
          </cell>
          <cell r="U509">
            <v>100</v>
          </cell>
          <cell r="V509">
            <v>0</v>
          </cell>
          <cell r="W509">
            <v>0</v>
          </cell>
          <cell r="X509">
            <v>30</v>
          </cell>
          <cell r="Y509">
            <v>30</v>
          </cell>
          <cell r="Z509">
            <v>0</v>
          </cell>
          <cell r="AA509">
            <v>100</v>
          </cell>
          <cell r="AB509">
            <v>150</v>
          </cell>
          <cell r="AC509">
            <v>100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730</v>
          </cell>
          <cell r="AM509" t="str">
            <v>内科</v>
          </cell>
        </row>
        <row r="510">
          <cell r="G510" t="str">
            <v>内科</v>
          </cell>
          <cell r="H510" t="str">
            <v>2022年</v>
          </cell>
        </row>
        <row r="510">
          <cell r="J510" t="str">
            <v>合格</v>
          </cell>
          <cell r="K510">
            <v>0</v>
          </cell>
          <cell r="L510">
            <v>0</v>
          </cell>
          <cell r="M510">
            <v>0</v>
          </cell>
          <cell r="N510">
            <v>160</v>
          </cell>
          <cell r="O510">
            <v>0</v>
          </cell>
          <cell r="P510">
            <v>4</v>
          </cell>
          <cell r="Q510">
            <v>2</v>
          </cell>
          <cell r="R510">
            <v>0</v>
          </cell>
          <cell r="S510">
            <v>0</v>
          </cell>
          <cell r="T510">
            <v>120</v>
          </cell>
          <cell r="U510">
            <v>100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100</v>
          </cell>
          <cell r="AB510">
            <v>150</v>
          </cell>
          <cell r="AC510">
            <v>100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730</v>
          </cell>
          <cell r="AM510" t="str">
            <v>内科</v>
          </cell>
        </row>
        <row r="511">
          <cell r="G511" t="str">
            <v>内科</v>
          </cell>
          <cell r="H511" t="str">
            <v>2020年</v>
          </cell>
        </row>
        <row r="511">
          <cell r="J511" t="str">
            <v>合格</v>
          </cell>
          <cell r="K511" t="str">
            <v>0</v>
          </cell>
          <cell r="L511">
            <v>0</v>
          </cell>
          <cell r="M511">
            <v>0</v>
          </cell>
          <cell r="N511">
            <v>160</v>
          </cell>
          <cell r="O511">
            <v>0</v>
          </cell>
          <cell r="P511">
            <v>0</v>
          </cell>
          <cell r="Q511">
            <v>3</v>
          </cell>
          <cell r="R511">
            <v>1</v>
          </cell>
          <cell r="S511">
            <v>0</v>
          </cell>
          <cell r="T511">
            <v>85</v>
          </cell>
          <cell r="U511">
            <v>100</v>
          </cell>
          <cell r="V511">
            <v>10</v>
          </cell>
          <cell r="W511">
            <v>20</v>
          </cell>
          <cell r="X511">
            <v>60</v>
          </cell>
          <cell r="Y511">
            <v>0</v>
          </cell>
          <cell r="Z511">
            <v>0</v>
          </cell>
          <cell r="AA511">
            <v>100</v>
          </cell>
          <cell r="AB511">
            <v>150</v>
          </cell>
          <cell r="AC511">
            <v>100</v>
          </cell>
          <cell r="AD511">
            <v>0</v>
          </cell>
          <cell r="AE511">
            <v>0</v>
          </cell>
          <cell r="AF511">
            <v>-60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725</v>
          </cell>
          <cell r="AM511" t="str">
            <v>内科</v>
          </cell>
        </row>
        <row r="512">
          <cell r="G512" t="str">
            <v>内科</v>
          </cell>
          <cell r="H512" t="str">
            <v>2020年</v>
          </cell>
        </row>
        <row r="512">
          <cell r="J512" t="str">
            <v>合格</v>
          </cell>
          <cell r="K512" t="str">
            <v>0</v>
          </cell>
          <cell r="L512">
            <v>0</v>
          </cell>
          <cell r="M512">
            <v>0</v>
          </cell>
          <cell r="N512">
            <v>160</v>
          </cell>
          <cell r="O512">
            <v>0</v>
          </cell>
          <cell r="P512">
            <v>2</v>
          </cell>
          <cell r="Q512">
            <v>1</v>
          </cell>
          <cell r="R512">
            <v>0</v>
          </cell>
          <cell r="S512">
            <v>0</v>
          </cell>
          <cell r="T512">
            <v>60</v>
          </cell>
          <cell r="U512">
            <v>100</v>
          </cell>
          <cell r="V512">
            <v>10</v>
          </cell>
          <cell r="W512">
            <v>40</v>
          </cell>
          <cell r="X512">
            <v>30</v>
          </cell>
          <cell r="Y512">
            <v>30</v>
          </cell>
          <cell r="Z512">
            <v>0</v>
          </cell>
          <cell r="AA512">
            <v>100</v>
          </cell>
          <cell r="AB512">
            <v>150</v>
          </cell>
          <cell r="AC512">
            <v>100</v>
          </cell>
          <cell r="AD512">
            <v>0</v>
          </cell>
          <cell r="AE512">
            <v>0</v>
          </cell>
          <cell r="AF512">
            <v>-60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720</v>
          </cell>
          <cell r="AM512" t="str">
            <v>内科</v>
          </cell>
        </row>
        <row r="513">
          <cell r="G513" t="str">
            <v>内科</v>
          </cell>
          <cell r="H513" t="str">
            <v>2020年</v>
          </cell>
        </row>
        <row r="513">
          <cell r="J513" t="str">
            <v>合格</v>
          </cell>
          <cell r="K513">
            <v>0</v>
          </cell>
          <cell r="L513">
            <v>0</v>
          </cell>
          <cell r="M513">
            <v>0</v>
          </cell>
          <cell r="N513">
            <v>160</v>
          </cell>
          <cell r="O513" t="str">
            <v>0.0</v>
          </cell>
          <cell r="P513" t="str">
            <v>0.0</v>
          </cell>
          <cell r="Q513" t="str">
            <v>0.0</v>
          </cell>
          <cell r="R513" t="str">
            <v>0.0</v>
          </cell>
          <cell r="S513" t="str">
            <v>0.0</v>
          </cell>
          <cell r="T513">
            <v>0</v>
          </cell>
          <cell r="U513">
            <v>100</v>
          </cell>
          <cell r="V513">
            <v>10</v>
          </cell>
          <cell r="W513">
            <v>40</v>
          </cell>
          <cell r="X513">
            <v>60</v>
          </cell>
          <cell r="Y513">
            <v>60</v>
          </cell>
          <cell r="Z513">
            <v>0</v>
          </cell>
          <cell r="AA513">
            <v>100</v>
          </cell>
          <cell r="AB513">
            <v>150</v>
          </cell>
          <cell r="AC513">
            <v>100</v>
          </cell>
          <cell r="AD513">
            <v>0</v>
          </cell>
          <cell r="AE513">
            <v>0</v>
          </cell>
          <cell r="AF513">
            <v>-60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720</v>
          </cell>
          <cell r="AM513" t="str">
            <v>内科</v>
          </cell>
        </row>
        <row r="514">
          <cell r="G514" t="str">
            <v>内科</v>
          </cell>
          <cell r="H514" t="str">
            <v>2020年</v>
          </cell>
        </row>
        <row r="514">
          <cell r="J514" t="str">
            <v>合格</v>
          </cell>
          <cell r="K514">
            <v>0</v>
          </cell>
          <cell r="L514">
            <v>0</v>
          </cell>
          <cell r="M514">
            <v>0</v>
          </cell>
          <cell r="N514">
            <v>160</v>
          </cell>
          <cell r="O514">
            <v>0</v>
          </cell>
          <cell r="P514">
            <v>4</v>
          </cell>
          <cell r="Q514">
            <v>1</v>
          </cell>
          <cell r="R514">
            <v>0</v>
          </cell>
          <cell r="S514">
            <v>0</v>
          </cell>
          <cell r="T514">
            <v>100</v>
          </cell>
          <cell r="U514">
            <v>100</v>
          </cell>
          <cell r="V514">
            <v>0</v>
          </cell>
          <cell r="W514">
            <v>0</v>
          </cell>
          <cell r="X514">
            <v>0</v>
          </cell>
          <cell r="Y514">
            <v>30</v>
          </cell>
          <cell r="Z514">
            <v>0</v>
          </cell>
          <cell r="AA514">
            <v>100</v>
          </cell>
          <cell r="AB514">
            <v>150</v>
          </cell>
          <cell r="AC514">
            <v>100</v>
          </cell>
          <cell r="AD514">
            <v>0</v>
          </cell>
          <cell r="AE514">
            <v>0</v>
          </cell>
          <cell r="AF514">
            <v>-20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720</v>
          </cell>
          <cell r="AM514" t="str">
            <v>内科</v>
          </cell>
        </row>
        <row r="515">
          <cell r="G515" t="str">
            <v>内科</v>
          </cell>
          <cell r="H515" t="str">
            <v>2020年</v>
          </cell>
        </row>
        <row r="515">
          <cell r="J515" t="str">
            <v>合格</v>
          </cell>
          <cell r="K515">
            <v>0</v>
          </cell>
          <cell r="L515">
            <v>0</v>
          </cell>
          <cell r="M515">
            <v>0</v>
          </cell>
          <cell r="N515">
            <v>160</v>
          </cell>
          <cell r="O515">
            <v>0</v>
          </cell>
          <cell r="P515">
            <v>0</v>
          </cell>
          <cell r="Q515">
            <v>1</v>
          </cell>
          <cell r="R515">
            <v>0</v>
          </cell>
          <cell r="S515">
            <v>0</v>
          </cell>
          <cell r="T515">
            <v>20</v>
          </cell>
          <cell r="U515">
            <v>100</v>
          </cell>
          <cell r="V515">
            <v>10</v>
          </cell>
          <cell r="W515">
            <v>20</v>
          </cell>
          <cell r="X515">
            <v>30</v>
          </cell>
          <cell r="Y515">
            <v>30</v>
          </cell>
          <cell r="Z515">
            <v>0</v>
          </cell>
          <cell r="AA515">
            <v>100</v>
          </cell>
          <cell r="AB515">
            <v>150</v>
          </cell>
          <cell r="AC515">
            <v>100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720</v>
          </cell>
          <cell r="AM515" t="str">
            <v>内科</v>
          </cell>
        </row>
        <row r="516">
          <cell r="G516" t="str">
            <v>内科</v>
          </cell>
          <cell r="H516" t="str">
            <v>2021年</v>
          </cell>
        </row>
        <row r="516">
          <cell r="J516" t="str">
            <v>合格</v>
          </cell>
          <cell r="K516">
            <v>0</v>
          </cell>
          <cell r="L516">
            <v>0</v>
          </cell>
          <cell r="M516">
            <v>0</v>
          </cell>
          <cell r="N516">
            <v>120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100</v>
          </cell>
          <cell r="V516">
            <v>10</v>
          </cell>
          <cell r="W516">
            <v>80</v>
          </cell>
          <cell r="X516">
            <v>30</v>
          </cell>
          <cell r="Y516">
            <v>30</v>
          </cell>
          <cell r="Z516">
            <v>0</v>
          </cell>
          <cell r="AA516">
            <v>100</v>
          </cell>
          <cell r="AB516">
            <v>150</v>
          </cell>
          <cell r="AC516">
            <v>100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720</v>
          </cell>
          <cell r="AM516" t="str">
            <v>内科</v>
          </cell>
        </row>
        <row r="517">
          <cell r="G517" t="str">
            <v>内科</v>
          </cell>
          <cell r="H517" t="str">
            <v>2020年</v>
          </cell>
        </row>
        <row r="517">
          <cell r="J517" t="str">
            <v>合格</v>
          </cell>
          <cell r="K517">
            <v>0</v>
          </cell>
          <cell r="L517">
            <v>0</v>
          </cell>
          <cell r="M517">
            <v>0</v>
          </cell>
          <cell r="N517">
            <v>160</v>
          </cell>
          <cell r="O517">
            <v>0</v>
          </cell>
          <cell r="P517">
            <v>4</v>
          </cell>
          <cell r="Q517">
            <v>3</v>
          </cell>
          <cell r="R517">
            <v>1</v>
          </cell>
          <cell r="S517">
            <v>0</v>
          </cell>
          <cell r="T517">
            <v>165</v>
          </cell>
          <cell r="U517">
            <v>100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100</v>
          </cell>
          <cell r="AB517">
            <v>150</v>
          </cell>
          <cell r="AC517">
            <v>100</v>
          </cell>
          <cell r="AD517">
            <v>0</v>
          </cell>
          <cell r="AE517">
            <v>0</v>
          </cell>
          <cell r="AF517">
            <v>-60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715</v>
          </cell>
          <cell r="AM517" t="str">
            <v>内科</v>
          </cell>
        </row>
        <row r="518">
          <cell r="G518" t="str">
            <v>内科</v>
          </cell>
          <cell r="H518" t="str">
            <v>2022年</v>
          </cell>
        </row>
        <row r="518">
          <cell r="J518" t="str">
            <v>合格</v>
          </cell>
          <cell r="K518">
            <v>0</v>
          </cell>
          <cell r="L518">
            <v>0</v>
          </cell>
          <cell r="M518">
            <v>0</v>
          </cell>
          <cell r="N518">
            <v>160</v>
          </cell>
          <cell r="O518" t="str">
            <v>0.0</v>
          </cell>
          <cell r="P518" t="str">
            <v>1.0</v>
          </cell>
          <cell r="Q518" t="str">
            <v>1.0</v>
          </cell>
          <cell r="R518" t="str">
            <v>0.0</v>
          </cell>
          <cell r="S518" t="str">
            <v>0.0</v>
          </cell>
          <cell r="T518">
            <v>40</v>
          </cell>
          <cell r="U518">
            <v>90</v>
          </cell>
          <cell r="V518">
            <v>0</v>
          </cell>
          <cell r="W518">
            <v>20</v>
          </cell>
          <cell r="X518">
            <v>30</v>
          </cell>
          <cell r="Y518">
            <v>60</v>
          </cell>
          <cell r="Z518">
            <v>20</v>
          </cell>
          <cell r="AA518">
            <v>100</v>
          </cell>
          <cell r="AB518">
            <v>150</v>
          </cell>
          <cell r="AC518">
            <v>100</v>
          </cell>
          <cell r="AD518">
            <v>0</v>
          </cell>
          <cell r="AE518">
            <v>0</v>
          </cell>
          <cell r="AF518">
            <v>-60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710</v>
          </cell>
          <cell r="AM518" t="str">
            <v>内科</v>
          </cell>
        </row>
        <row r="519">
          <cell r="G519" t="str">
            <v>内科</v>
          </cell>
          <cell r="H519" t="str">
            <v>2020年</v>
          </cell>
        </row>
        <row r="519">
          <cell r="J519" t="str">
            <v>合格</v>
          </cell>
          <cell r="K519">
            <v>0</v>
          </cell>
          <cell r="L519">
            <v>0</v>
          </cell>
          <cell r="M519">
            <v>0</v>
          </cell>
          <cell r="N519">
            <v>160</v>
          </cell>
          <cell r="O519">
            <v>0</v>
          </cell>
          <cell r="P519">
            <v>3</v>
          </cell>
          <cell r="Q519">
            <v>2</v>
          </cell>
          <cell r="R519">
            <v>0</v>
          </cell>
          <cell r="S519">
            <v>0</v>
          </cell>
          <cell r="T519">
            <v>100</v>
          </cell>
          <cell r="U519">
            <v>100</v>
          </cell>
          <cell r="V519">
            <v>10</v>
          </cell>
          <cell r="W519">
            <v>60</v>
          </cell>
          <cell r="X519">
            <v>30</v>
          </cell>
          <cell r="Y519">
            <v>60</v>
          </cell>
          <cell r="Z519">
            <v>0</v>
          </cell>
          <cell r="AA519">
            <v>100</v>
          </cell>
          <cell r="AB519">
            <v>150</v>
          </cell>
          <cell r="AC519">
            <v>0</v>
          </cell>
          <cell r="AD519">
            <v>0</v>
          </cell>
          <cell r="AE519">
            <v>0</v>
          </cell>
          <cell r="AF519">
            <v>-60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710</v>
          </cell>
          <cell r="AM519" t="str">
            <v>内科</v>
          </cell>
        </row>
        <row r="520">
          <cell r="G520" t="str">
            <v>内科</v>
          </cell>
          <cell r="H520" t="str">
            <v>2021年</v>
          </cell>
        </row>
        <row r="520">
          <cell r="J520" t="str">
            <v>合格</v>
          </cell>
          <cell r="K520">
            <v>0</v>
          </cell>
          <cell r="L520">
            <v>0</v>
          </cell>
          <cell r="M520">
            <v>0</v>
          </cell>
          <cell r="N520">
            <v>160</v>
          </cell>
          <cell r="O520" t="str">
            <v>0.0</v>
          </cell>
          <cell r="P520" t="str">
            <v>2.0</v>
          </cell>
          <cell r="Q520" t="str">
            <v>1.0</v>
          </cell>
          <cell r="R520" t="str">
            <v>0.0</v>
          </cell>
          <cell r="S520" t="str">
            <v>0.0</v>
          </cell>
          <cell r="T520">
            <v>60</v>
          </cell>
          <cell r="U520">
            <v>100</v>
          </cell>
          <cell r="V520">
            <v>0</v>
          </cell>
          <cell r="W520">
            <v>40</v>
          </cell>
          <cell r="X520">
            <v>30</v>
          </cell>
          <cell r="Y520">
            <v>90</v>
          </cell>
          <cell r="Z520">
            <v>20</v>
          </cell>
          <cell r="AA520">
            <v>100</v>
          </cell>
          <cell r="AB520">
            <v>150</v>
          </cell>
          <cell r="AC520">
            <v>0</v>
          </cell>
          <cell r="AD520">
            <v>0</v>
          </cell>
          <cell r="AE520">
            <v>0</v>
          </cell>
          <cell r="AF520">
            <v>-40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710</v>
          </cell>
          <cell r="AM520" t="str">
            <v>内科</v>
          </cell>
        </row>
        <row r="521">
          <cell r="G521" t="str">
            <v>内科</v>
          </cell>
          <cell r="H521" t="str">
            <v>2022年</v>
          </cell>
        </row>
        <row r="521">
          <cell r="J521" t="str">
            <v>合格</v>
          </cell>
          <cell r="K521">
            <v>0</v>
          </cell>
          <cell r="L521">
            <v>0</v>
          </cell>
          <cell r="M521">
            <v>0</v>
          </cell>
          <cell r="N521">
            <v>160</v>
          </cell>
          <cell r="O521">
            <v>0</v>
          </cell>
          <cell r="P521">
            <v>1</v>
          </cell>
          <cell r="Q521">
            <v>0</v>
          </cell>
          <cell r="R521">
            <v>0</v>
          </cell>
          <cell r="S521">
            <v>0</v>
          </cell>
          <cell r="T521">
            <v>20</v>
          </cell>
          <cell r="U521">
            <v>100</v>
          </cell>
          <cell r="V521">
            <v>10</v>
          </cell>
          <cell r="W521">
            <v>20</v>
          </cell>
          <cell r="X521">
            <v>30</v>
          </cell>
          <cell r="Y521">
            <v>60</v>
          </cell>
          <cell r="Z521">
            <v>0</v>
          </cell>
          <cell r="AA521">
            <v>100</v>
          </cell>
          <cell r="AB521">
            <v>150</v>
          </cell>
          <cell r="AC521">
            <v>100</v>
          </cell>
          <cell r="AD521">
            <v>0</v>
          </cell>
          <cell r="AE521">
            <v>0</v>
          </cell>
          <cell r="AF521">
            <v>-40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710</v>
          </cell>
          <cell r="AM521" t="str">
            <v>内科</v>
          </cell>
        </row>
        <row r="522">
          <cell r="G522" t="str">
            <v>内科</v>
          </cell>
          <cell r="H522" t="str">
            <v>2020年</v>
          </cell>
        </row>
        <row r="522">
          <cell r="J522" t="str">
            <v>合格</v>
          </cell>
          <cell r="K522">
            <v>0</v>
          </cell>
          <cell r="L522">
            <v>0</v>
          </cell>
          <cell r="M522">
            <v>0</v>
          </cell>
          <cell r="N522">
            <v>120</v>
          </cell>
          <cell r="O522">
            <v>0</v>
          </cell>
          <cell r="P522">
            <v>2</v>
          </cell>
          <cell r="Q522">
            <v>0</v>
          </cell>
          <cell r="R522">
            <v>0</v>
          </cell>
          <cell r="S522">
            <v>0</v>
          </cell>
          <cell r="T522">
            <v>40</v>
          </cell>
          <cell r="U522">
            <v>100</v>
          </cell>
          <cell r="V522">
            <v>10</v>
          </cell>
          <cell r="W522">
            <v>40</v>
          </cell>
          <cell r="X522">
            <v>30</v>
          </cell>
          <cell r="Y522">
            <v>60</v>
          </cell>
          <cell r="Z522">
            <v>0</v>
          </cell>
          <cell r="AA522">
            <v>100</v>
          </cell>
          <cell r="AB522">
            <v>150</v>
          </cell>
          <cell r="AC522">
            <v>100</v>
          </cell>
          <cell r="AD522">
            <v>0</v>
          </cell>
          <cell r="AE522">
            <v>0</v>
          </cell>
          <cell r="AF522">
            <v>-40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710</v>
          </cell>
          <cell r="AM522" t="str">
            <v>内科</v>
          </cell>
        </row>
        <row r="523">
          <cell r="G523" t="str">
            <v>内科</v>
          </cell>
          <cell r="H523" t="str">
            <v>2021年</v>
          </cell>
        </row>
        <row r="523">
          <cell r="J523" t="str">
            <v>合格</v>
          </cell>
          <cell r="K523">
            <v>0</v>
          </cell>
          <cell r="L523">
            <v>0</v>
          </cell>
          <cell r="M523">
            <v>0</v>
          </cell>
          <cell r="N523">
            <v>160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100</v>
          </cell>
          <cell r="V523">
            <v>0</v>
          </cell>
          <cell r="W523">
            <v>0</v>
          </cell>
          <cell r="X523">
            <v>90</v>
          </cell>
          <cell r="Y523">
            <v>30</v>
          </cell>
          <cell r="Z523">
            <v>0</v>
          </cell>
          <cell r="AA523">
            <v>100</v>
          </cell>
          <cell r="AB523">
            <v>150</v>
          </cell>
          <cell r="AC523">
            <v>100</v>
          </cell>
          <cell r="AD523">
            <v>0</v>
          </cell>
          <cell r="AE523">
            <v>0</v>
          </cell>
          <cell r="AF523">
            <v>-20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710</v>
          </cell>
          <cell r="AM523" t="str">
            <v>内科</v>
          </cell>
        </row>
        <row r="524">
          <cell r="G524" t="str">
            <v>内科</v>
          </cell>
          <cell r="H524" t="str">
            <v>2022年</v>
          </cell>
        </row>
        <row r="524">
          <cell r="J524" t="str">
            <v>合格</v>
          </cell>
          <cell r="K524">
            <v>0</v>
          </cell>
          <cell r="L524">
            <v>0</v>
          </cell>
          <cell r="M524">
            <v>0</v>
          </cell>
          <cell r="N524">
            <v>160</v>
          </cell>
          <cell r="O524" t="str">
            <v>0.0</v>
          </cell>
          <cell r="P524" t="str">
            <v>4.0</v>
          </cell>
          <cell r="Q524" t="str">
            <v>2.0</v>
          </cell>
          <cell r="R524" t="str">
            <v>0.0</v>
          </cell>
          <cell r="S524" t="str">
            <v>0.0</v>
          </cell>
          <cell r="T524">
            <v>120</v>
          </cell>
          <cell r="U524">
            <v>100</v>
          </cell>
          <cell r="V524">
            <v>10</v>
          </cell>
          <cell r="W524">
            <v>80</v>
          </cell>
          <cell r="X524">
            <v>120</v>
          </cell>
          <cell r="Y524">
            <v>120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710</v>
          </cell>
          <cell r="AM524" t="str">
            <v>内科</v>
          </cell>
        </row>
        <row r="525">
          <cell r="G525" t="str">
            <v>内科</v>
          </cell>
          <cell r="H525" t="str">
            <v>2020年</v>
          </cell>
        </row>
        <row r="525">
          <cell r="J525" t="str">
            <v>合格</v>
          </cell>
          <cell r="K525">
            <v>0</v>
          </cell>
          <cell r="L525">
            <v>0</v>
          </cell>
          <cell r="M525">
            <v>0</v>
          </cell>
          <cell r="N525">
            <v>120</v>
          </cell>
          <cell r="O525">
            <v>0</v>
          </cell>
          <cell r="P525">
            <v>2</v>
          </cell>
          <cell r="Q525">
            <v>0</v>
          </cell>
          <cell r="R525">
            <v>0</v>
          </cell>
          <cell r="S525">
            <v>0</v>
          </cell>
          <cell r="T525">
            <v>40</v>
          </cell>
          <cell r="U525">
            <v>100</v>
          </cell>
          <cell r="V525">
            <v>10</v>
          </cell>
          <cell r="W525">
            <v>0</v>
          </cell>
          <cell r="X525">
            <v>0</v>
          </cell>
          <cell r="Y525">
            <v>90</v>
          </cell>
          <cell r="Z525">
            <v>0</v>
          </cell>
          <cell r="AA525">
            <v>100</v>
          </cell>
          <cell r="AB525">
            <v>150</v>
          </cell>
          <cell r="AC525">
            <v>100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710</v>
          </cell>
          <cell r="AM525" t="str">
            <v>内科</v>
          </cell>
        </row>
        <row r="526">
          <cell r="G526" t="str">
            <v>内科</v>
          </cell>
          <cell r="H526" t="str">
            <v>2021年</v>
          </cell>
        </row>
        <row r="526">
          <cell r="J526" t="str">
            <v>合格</v>
          </cell>
          <cell r="K526">
            <v>0</v>
          </cell>
          <cell r="L526">
            <v>0</v>
          </cell>
          <cell r="M526">
            <v>0</v>
          </cell>
          <cell r="N526">
            <v>160</v>
          </cell>
          <cell r="O526" t="str">
            <v>0.0</v>
          </cell>
          <cell r="P526" t="str">
            <v>4.0</v>
          </cell>
          <cell r="Q526" t="str">
            <v>1.0</v>
          </cell>
          <cell r="R526" t="str">
            <v>0.0</v>
          </cell>
          <cell r="S526" t="str">
            <v>0.0</v>
          </cell>
          <cell r="T526">
            <v>100</v>
          </cell>
          <cell r="U526">
            <v>71.4285714285714</v>
          </cell>
          <cell r="V526">
            <v>10</v>
          </cell>
          <cell r="W526">
            <v>80</v>
          </cell>
          <cell r="X526">
            <v>120</v>
          </cell>
          <cell r="Y526">
            <v>120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40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701.428571428571</v>
          </cell>
          <cell r="AM526" t="str">
            <v>内科</v>
          </cell>
        </row>
        <row r="527">
          <cell r="G527" t="str">
            <v>内科</v>
          </cell>
          <cell r="H527" t="str">
            <v>2020年</v>
          </cell>
        </row>
        <row r="527">
          <cell r="J527" t="str">
            <v>合格</v>
          </cell>
          <cell r="K527">
            <v>0</v>
          </cell>
          <cell r="L527">
            <v>0</v>
          </cell>
          <cell r="M527">
            <v>0</v>
          </cell>
          <cell r="N527">
            <v>160</v>
          </cell>
          <cell r="O527">
            <v>0</v>
          </cell>
          <cell r="P527">
            <v>4</v>
          </cell>
          <cell r="Q527">
            <v>1</v>
          </cell>
          <cell r="R527">
            <v>0</v>
          </cell>
          <cell r="S527">
            <v>0</v>
          </cell>
          <cell r="T527">
            <v>100</v>
          </cell>
          <cell r="U527">
            <v>100</v>
          </cell>
          <cell r="V527">
            <v>0</v>
          </cell>
          <cell r="W527">
            <v>20</v>
          </cell>
          <cell r="X527">
            <v>30</v>
          </cell>
          <cell r="Y527">
            <v>0</v>
          </cell>
          <cell r="Z527">
            <v>0</v>
          </cell>
          <cell r="AA527">
            <v>100</v>
          </cell>
          <cell r="AB527">
            <v>150</v>
          </cell>
          <cell r="AC527">
            <v>100</v>
          </cell>
          <cell r="AD527">
            <v>0</v>
          </cell>
          <cell r="AE527">
            <v>0</v>
          </cell>
          <cell r="AF527">
            <v>-60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700</v>
          </cell>
          <cell r="AM527" t="str">
            <v>内科</v>
          </cell>
        </row>
        <row r="528">
          <cell r="G528" t="str">
            <v>内科</v>
          </cell>
          <cell r="H528" t="str">
            <v>2020年</v>
          </cell>
        </row>
        <row r="528">
          <cell r="J528" t="str">
            <v>合格</v>
          </cell>
          <cell r="K528">
            <v>0</v>
          </cell>
          <cell r="L528">
            <v>0</v>
          </cell>
          <cell r="M528">
            <v>0</v>
          </cell>
          <cell r="N528">
            <v>160</v>
          </cell>
          <cell r="O528">
            <v>0</v>
          </cell>
          <cell r="P528">
            <v>4</v>
          </cell>
          <cell r="Q528">
            <v>1</v>
          </cell>
          <cell r="R528">
            <v>0</v>
          </cell>
          <cell r="S528">
            <v>0</v>
          </cell>
          <cell r="T528">
            <v>100</v>
          </cell>
          <cell r="U528">
            <v>100</v>
          </cell>
          <cell r="V528">
            <v>0</v>
          </cell>
          <cell r="W528">
            <v>20</v>
          </cell>
          <cell r="X528">
            <v>0</v>
          </cell>
          <cell r="Y528">
            <v>30</v>
          </cell>
          <cell r="Z528">
            <v>0</v>
          </cell>
          <cell r="AA528">
            <v>100</v>
          </cell>
          <cell r="AB528">
            <v>150</v>
          </cell>
          <cell r="AC528">
            <v>100</v>
          </cell>
          <cell r="AD528">
            <v>0</v>
          </cell>
          <cell r="AE528">
            <v>0</v>
          </cell>
          <cell r="AF528">
            <v>-60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700</v>
          </cell>
          <cell r="AM528" t="str">
            <v>内科</v>
          </cell>
        </row>
        <row r="529">
          <cell r="G529" t="str">
            <v>内科</v>
          </cell>
          <cell r="H529" t="str">
            <v>2020年</v>
          </cell>
        </row>
        <row r="529">
          <cell r="J529" t="str">
            <v>合格</v>
          </cell>
          <cell r="K529">
            <v>0</v>
          </cell>
          <cell r="L529">
            <v>0</v>
          </cell>
          <cell r="M529">
            <v>0</v>
          </cell>
          <cell r="N529">
            <v>160</v>
          </cell>
          <cell r="O529">
            <v>0</v>
          </cell>
          <cell r="P529">
            <v>3</v>
          </cell>
          <cell r="Q529">
            <v>2</v>
          </cell>
          <cell r="R529">
            <v>0</v>
          </cell>
          <cell r="S529">
            <v>0</v>
          </cell>
          <cell r="T529">
            <v>100</v>
          </cell>
          <cell r="U529">
            <v>100</v>
          </cell>
          <cell r="V529">
            <v>10</v>
          </cell>
          <cell r="W529">
            <v>60</v>
          </cell>
          <cell r="X529">
            <v>30</v>
          </cell>
          <cell r="Y529">
            <v>30</v>
          </cell>
          <cell r="Z529">
            <v>0</v>
          </cell>
          <cell r="AA529">
            <v>100</v>
          </cell>
          <cell r="AB529">
            <v>150</v>
          </cell>
          <cell r="AC529">
            <v>0</v>
          </cell>
          <cell r="AD529">
            <v>0</v>
          </cell>
          <cell r="AE529">
            <v>0</v>
          </cell>
          <cell r="AF529">
            <v>-40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700</v>
          </cell>
          <cell r="AM529" t="str">
            <v>内科</v>
          </cell>
        </row>
        <row r="530">
          <cell r="G530" t="str">
            <v>内科</v>
          </cell>
          <cell r="H530" t="str">
            <v>2021年</v>
          </cell>
        </row>
        <row r="530">
          <cell r="J530" t="str">
            <v>合格</v>
          </cell>
          <cell r="K530">
            <v>0</v>
          </cell>
          <cell r="L530">
            <v>0</v>
          </cell>
          <cell r="M530">
            <v>0</v>
          </cell>
          <cell r="N530">
            <v>160</v>
          </cell>
          <cell r="O530">
            <v>0</v>
          </cell>
          <cell r="P530">
            <v>2</v>
          </cell>
          <cell r="Q530">
            <v>1.5</v>
          </cell>
          <cell r="R530">
            <v>0</v>
          </cell>
          <cell r="S530">
            <v>0</v>
          </cell>
          <cell r="T530">
            <v>70</v>
          </cell>
          <cell r="U530">
            <v>100</v>
          </cell>
          <cell r="V530">
            <v>10</v>
          </cell>
          <cell r="W530">
            <v>20</v>
          </cell>
          <cell r="X530">
            <v>30</v>
          </cell>
          <cell r="Y530">
            <v>0</v>
          </cell>
          <cell r="Z530">
            <v>20</v>
          </cell>
          <cell r="AA530">
            <v>100</v>
          </cell>
          <cell r="AB530">
            <v>150</v>
          </cell>
          <cell r="AC530">
            <v>0</v>
          </cell>
          <cell r="AD530">
            <v>0</v>
          </cell>
          <cell r="AE530">
            <v>40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700</v>
          </cell>
          <cell r="AM530" t="str">
            <v>内科</v>
          </cell>
        </row>
        <row r="531">
          <cell r="G531" t="str">
            <v>内科</v>
          </cell>
          <cell r="H531" t="str">
            <v>2022年</v>
          </cell>
        </row>
        <row r="531">
          <cell r="J531" t="str">
            <v>合格</v>
          </cell>
          <cell r="K531">
            <v>0</v>
          </cell>
          <cell r="L531">
            <v>0</v>
          </cell>
          <cell r="M531">
            <v>0</v>
          </cell>
          <cell r="N531">
            <v>160</v>
          </cell>
          <cell r="O531" t="str">
            <v>0.0</v>
          </cell>
          <cell r="P531" t="str">
            <v>5.0</v>
          </cell>
          <cell r="Q531" t="str">
            <v>1.0</v>
          </cell>
          <cell r="R531" t="str">
            <v>0.0</v>
          </cell>
          <cell r="S531" t="str">
            <v>0.0</v>
          </cell>
          <cell r="T531">
            <v>120</v>
          </cell>
          <cell r="U531">
            <v>100</v>
          </cell>
          <cell r="V531">
            <v>0</v>
          </cell>
          <cell r="W531">
            <v>80</v>
          </cell>
          <cell r="X531">
            <v>120</v>
          </cell>
          <cell r="Y531">
            <v>120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700</v>
          </cell>
          <cell r="AM531" t="str">
            <v>内科</v>
          </cell>
        </row>
        <row r="532">
          <cell r="G532" t="str">
            <v>内科</v>
          </cell>
          <cell r="H532" t="str">
            <v>2020年</v>
          </cell>
        </row>
        <row r="532">
          <cell r="J532" t="str">
            <v>合格</v>
          </cell>
          <cell r="K532">
            <v>0</v>
          </cell>
          <cell r="L532">
            <v>0</v>
          </cell>
          <cell r="M532">
            <v>0</v>
          </cell>
          <cell r="N532">
            <v>160</v>
          </cell>
          <cell r="O532">
            <v>0</v>
          </cell>
          <cell r="P532">
            <v>1</v>
          </cell>
          <cell r="Q532">
            <v>1</v>
          </cell>
          <cell r="R532">
            <v>0</v>
          </cell>
          <cell r="S532">
            <v>0</v>
          </cell>
          <cell r="T532">
            <v>40</v>
          </cell>
          <cell r="U532">
            <v>100</v>
          </cell>
          <cell r="V532">
            <v>10</v>
          </cell>
          <cell r="W532">
            <v>0</v>
          </cell>
          <cell r="X532">
            <v>30</v>
          </cell>
          <cell r="Y532">
            <v>60</v>
          </cell>
          <cell r="Z532">
            <v>0</v>
          </cell>
          <cell r="AA532">
            <v>100</v>
          </cell>
          <cell r="AB532">
            <v>150</v>
          </cell>
          <cell r="AC532">
            <v>100</v>
          </cell>
          <cell r="AD532">
            <v>0</v>
          </cell>
          <cell r="AE532">
            <v>0</v>
          </cell>
          <cell r="AF532">
            <v>-60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690</v>
          </cell>
          <cell r="AM532" t="str">
            <v>内科</v>
          </cell>
        </row>
        <row r="533">
          <cell r="G533" t="str">
            <v>内科</v>
          </cell>
          <cell r="H533" t="str">
            <v>2020年</v>
          </cell>
        </row>
        <row r="533">
          <cell r="J533" t="str">
            <v>合格</v>
          </cell>
          <cell r="K533">
            <v>0</v>
          </cell>
          <cell r="L533">
            <v>0</v>
          </cell>
          <cell r="M533">
            <v>0</v>
          </cell>
          <cell r="N533">
            <v>160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100</v>
          </cell>
          <cell r="V533">
            <v>0</v>
          </cell>
          <cell r="W533">
            <v>20</v>
          </cell>
          <cell r="X533">
            <v>60</v>
          </cell>
          <cell r="Y533">
            <v>60</v>
          </cell>
          <cell r="Z533">
            <v>0</v>
          </cell>
          <cell r="AA533">
            <v>100</v>
          </cell>
          <cell r="AB533">
            <v>150</v>
          </cell>
          <cell r="AC533">
            <v>100</v>
          </cell>
          <cell r="AD533">
            <v>0</v>
          </cell>
          <cell r="AE533">
            <v>0</v>
          </cell>
          <cell r="AF533">
            <v>-60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690</v>
          </cell>
          <cell r="AM533" t="str">
            <v>内科</v>
          </cell>
        </row>
        <row r="534">
          <cell r="G534" t="str">
            <v>内科</v>
          </cell>
          <cell r="H534" t="str">
            <v>2021年</v>
          </cell>
        </row>
        <row r="534">
          <cell r="J534" t="str">
            <v>合格</v>
          </cell>
          <cell r="K534">
            <v>0</v>
          </cell>
          <cell r="L534">
            <v>0</v>
          </cell>
          <cell r="M534">
            <v>0</v>
          </cell>
          <cell r="N534">
            <v>160</v>
          </cell>
          <cell r="O534">
            <v>0</v>
          </cell>
          <cell r="P534">
            <v>6</v>
          </cell>
          <cell r="Q534">
            <v>4</v>
          </cell>
          <cell r="R534">
            <v>0</v>
          </cell>
          <cell r="S534">
            <v>0</v>
          </cell>
          <cell r="T534">
            <v>200</v>
          </cell>
          <cell r="U534">
            <v>100</v>
          </cell>
          <cell r="V534">
            <v>10</v>
          </cell>
          <cell r="W534">
            <v>40</v>
          </cell>
          <cell r="X534">
            <v>60</v>
          </cell>
          <cell r="Y534">
            <v>60</v>
          </cell>
          <cell r="Z534">
            <v>20</v>
          </cell>
          <cell r="AA534">
            <v>100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-60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690</v>
          </cell>
          <cell r="AM534" t="str">
            <v>内科</v>
          </cell>
        </row>
        <row r="535">
          <cell r="G535" t="str">
            <v>内科</v>
          </cell>
          <cell r="H535" t="str">
            <v>2022年</v>
          </cell>
        </row>
        <row r="535">
          <cell r="J535" t="str">
            <v>合格</v>
          </cell>
          <cell r="K535">
            <v>0</v>
          </cell>
          <cell r="L535">
            <v>0</v>
          </cell>
          <cell r="M535">
            <v>0</v>
          </cell>
          <cell r="N535">
            <v>160</v>
          </cell>
          <cell r="O535">
            <v>0</v>
          </cell>
          <cell r="P535">
            <v>2</v>
          </cell>
          <cell r="Q535">
            <v>1</v>
          </cell>
          <cell r="R535">
            <v>0</v>
          </cell>
          <cell r="S535">
            <v>0</v>
          </cell>
          <cell r="T535">
            <v>60</v>
          </cell>
          <cell r="U535">
            <v>100</v>
          </cell>
          <cell r="V535">
            <v>10</v>
          </cell>
          <cell r="W535">
            <v>20</v>
          </cell>
          <cell r="X535">
            <v>0</v>
          </cell>
          <cell r="Y535">
            <v>30</v>
          </cell>
          <cell r="Z535">
            <v>0</v>
          </cell>
          <cell r="AA535">
            <v>100</v>
          </cell>
          <cell r="AB535">
            <v>150</v>
          </cell>
          <cell r="AC535">
            <v>100</v>
          </cell>
          <cell r="AD535">
            <v>0</v>
          </cell>
          <cell r="AE535">
            <v>0</v>
          </cell>
          <cell r="AF535">
            <v>-40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690</v>
          </cell>
          <cell r="AM535" t="str">
            <v>内科</v>
          </cell>
        </row>
        <row r="536">
          <cell r="G536" t="str">
            <v>内科</v>
          </cell>
          <cell r="H536" t="str">
            <v>2020年</v>
          </cell>
        </row>
        <row r="536">
          <cell r="J536" t="str">
            <v>合格</v>
          </cell>
          <cell r="K536">
            <v>0</v>
          </cell>
          <cell r="L536">
            <v>0</v>
          </cell>
          <cell r="M536">
            <v>0</v>
          </cell>
          <cell r="N536">
            <v>160</v>
          </cell>
          <cell r="O536">
            <v>0</v>
          </cell>
          <cell r="P536">
            <v>1</v>
          </cell>
          <cell r="Q536">
            <v>1</v>
          </cell>
          <cell r="R536">
            <v>0</v>
          </cell>
          <cell r="S536">
            <v>0</v>
          </cell>
          <cell r="T536">
            <v>40</v>
          </cell>
          <cell r="U536">
            <v>100</v>
          </cell>
          <cell r="V536">
            <v>0</v>
          </cell>
          <cell r="W536">
            <v>20</v>
          </cell>
          <cell r="X536">
            <v>30</v>
          </cell>
          <cell r="Y536">
            <v>30</v>
          </cell>
          <cell r="Z536">
            <v>0</v>
          </cell>
          <cell r="AA536">
            <v>100</v>
          </cell>
          <cell r="AB536">
            <v>150</v>
          </cell>
          <cell r="AC536">
            <v>100</v>
          </cell>
          <cell r="AD536">
            <v>0</v>
          </cell>
          <cell r="AE536">
            <v>0</v>
          </cell>
          <cell r="AF536">
            <v>-40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690</v>
          </cell>
          <cell r="AM536" t="str">
            <v>内科</v>
          </cell>
        </row>
        <row r="537">
          <cell r="G537" t="str">
            <v>内科</v>
          </cell>
          <cell r="H537" t="str">
            <v>2022年</v>
          </cell>
        </row>
        <row r="537">
          <cell r="J537" t="str">
            <v>合格</v>
          </cell>
          <cell r="K537">
            <v>0</v>
          </cell>
          <cell r="L537">
            <v>0</v>
          </cell>
          <cell r="M537">
            <v>0</v>
          </cell>
          <cell r="N537">
            <v>160</v>
          </cell>
          <cell r="O537" t="str">
            <v>0.0</v>
          </cell>
          <cell r="P537" t="str">
            <v>4.0</v>
          </cell>
          <cell r="Q537" t="str">
            <v>2.0</v>
          </cell>
          <cell r="R537" t="str">
            <v>0.0</v>
          </cell>
          <cell r="S537" t="str">
            <v>0.0</v>
          </cell>
          <cell r="T537">
            <v>120</v>
          </cell>
          <cell r="U537">
            <v>100</v>
          </cell>
          <cell r="V537">
            <v>10</v>
          </cell>
          <cell r="W537">
            <v>80</v>
          </cell>
          <cell r="X537">
            <v>120</v>
          </cell>
          <cell r="Y537">
            <v>120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-20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690</v>
          </cell>
          <cell r="AM537" t="str">
            <v>内科</v>
          </cell>
        </row>
        <row r="538">
          <cell r="G538" t="str">
            <v>内科</v>
          </cell>
          <cell r="H538" t="str">
            <v>2022年</v>
          </cell>
        </row>
        <row r="538">
          <cell r="J538" t="str">
            <v>合格</v>
          </cell>
          <cell r="K538">
            <v>0</v>
          </cell>
          <cell r="L538">
            <v>0</v>
          </cell>
          <cell r="M538">
            <v>0</v>
          </cell>
          <cell r="N538">
            <v>160</v>
          </cell>
          <cell r="O538" t="str">
            <v>0.0</v>
          </cell>
          <cell r="P538" t="str">
            <v>4.0</v>
          </cell>
          <cell r="Q538" t="str">
            <v>2.0</v>
          </cell>
          <cell r="R538" t="str">
            <v>0.0</v>
          </cell>
          <cell r="S538" t="str">
            <v>0.0</v>
          </cell>
          <cell r="T538">
            <v>120</v>
          </cell>
          <cell r="U538">
            <v>100</v>
          </cell>
          <cell r="V538">
            <v>10</v>
          </cell>
          <cell r="W538">
            <v>80</v>
          </cell>
          <cell r="X538">
            <v>120</v>
          </cell>
          <cell r="Y538">
            <v>120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-20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690</v>
          </cell>
          <cell r="AM538" t="str">
            <v>内科</v>
          </cell>
        </row>
        <row r="539">
          <cell r="G539" t="str">
            <v>内科</v>
          </cell>
          <cell r="H539" t="str">
            <v>2021年</v>
          </cell>
        </row>
        <row r="539">
          <cell r="J539" t="str">
            <v>合格</v>
          </cell>
          <cell r="K539">
            <v>0</v>
          </cell>
          <cell r="L539">
            <v>0</v>
          </cell>
          <cell r="M539">
            <v>0</v>
          </cell>
          <cell r="N539">
            <v>160</v>
          </cell>
          <cell r="O539">
            <v>0</v>
          </cell>
          <cell r="P539">
            <v>6</v>
          </cell>
          <cell r="Q539">
            <v>3</v>
          </cell>
          <cell r="R539">
            <v>0</v>
          </cell>
          <cell r="S539">
            <v>1</v>
          </cell>
          <cell r="T539">
            <v>205</v>
          </cell>
          <cell r="U539">
            <v>100</v>
          </cell>
          <cell r="V539">
            <v>10</v>
          </cell>
          <cell r="W539">
            <v>40</v>
          </cell>
          <cell r="X539">
            <v>60</v>
          </cell>
          <cell r="Y539">
            <v>30</v>
          </cell>
          <cell r="Z539">
            <v>0</v>
          </cell>
          <cell r="AA539">
            <v>100</v>
          </cell>
          <cell r="AB539">
            <v>0</v>
          </cell>
          <cell r="AC539">
            <v>0</v>
          </cell>
          <cell r="AD539">
            <v>20</v>
          </cell>
          <cell r="AE539">
            <v>20</v>
          </cell>
          <cell r="AF539">
            <v>-60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685</v>
          </cell>
          <cell r="AM539" t="str">
            <v>内科</v>
          </cell>
        </row>
        <row r="540">
          <cell r="G540" t="str">
            <v>内科</v>
          </cell>
          <cell r="H540" t="str">
            <v>2020年</v>
          </cell>
        </row>
        <row r="540">
          <cell r="J540" t="str">
            <v>合格</v>
          </cell>
          <cell r="K540">
            <v>0</v>
          </cell>
          <cell r="L540">
            <v>0</v>
          </cell>
          <cell r="M540">
            <v>0</v>
          </cell>
          <cell r="N540">
            <v>160</v>
          </cell>
          <cell r="O540">
            <v>0</v>
          </cell>
          <cell r="P540">
            <v>3</v>
          </cell>
          <cell r="Q540">
            <v>1</v>
          </cell>
          <cell r="R540">
            <v>0</v>
          </cell>
          <cell r="S540">
            <v>1</v>
          </cell>
          <cell r="T540">
            <v>105</v>
          </cell>
          <cell r="U540">
            <v>100</v>
          </cell>
          <cell r="V540">
            <v>10</v>
          </cell>
          <cell r="W540">
            <v>20</v>
          </cell>
          <cell r="X540">
            <v>0</v>
          </cell>
          <cell r="Y540">
            <v>0</v>
          </cell>
          <cell r="Z540">
            <v>0</v>
          </cell>
          <cell r="AA540">
            <v>100</v>
          </cell>
          <cell r="AB540">
            <v>150</v>
          </cell>
          <cell r="AC540">
            <v>100</v>
          </cell>
          <cell r="AD540">
            <v>0</v>
          </cell>
          <cell r="AE540">
            <v>0</v>
          </cell>
          <cell r="AF540">
            <v>-60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685</v>
          </cell>
          <cell r="AM540" t="str">
            <v>内科</v>
          </cell>
        </row>
        <row r="541">
          <cell r="G541" t="str">
            <v>内科</v>
          </cell>
          <cell r="H541" t="str">
            <v>2020年</v>
          </cell>
        </row>
        <row r="541">
          <cell r="J541" t="str">
            <v>合格</v>
          </cell>
          <cell r="K541">
            <v>0</v>
          </cell>
          <cell r="L541">
            <v>0</v>
          </cell>
          <cell r="M541">
            <v>0</v>
          </cell>
          <cell r="N541">
            <v>160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100</v>
          </cell>
          <cell r="V541">
            <v>10</v>
          </cell>
          <cell r="W541">
            <v>0</v>
          </cell>
          <cell r="X541">
            <v>0</v>
          </cell>
          <cell r="Y541">
            <v>0</v>
          </cell>
          <cell r="Z541">
            <v>60</v>
          </cell>
          <cell r="AA541">
            <v>100</v>
          </cell>
          <cell r="AB541">
            <v>150</v>
          </cell>
          <cell r="AC541">
            <v>100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680</v>
          </cell>
          <cell r="AM541" t="str">
            <v>内科</v>
          </cell>
        </row>
        <row r="542">
          <cell r="G542" t="str">
            <v>内科</v>
          </cell>
          <cell r="H542" t="str">
            <v>2020年</v>
          </cell>
        </row>
        <row r="542">
          <cell r="J542" t="str">
            <v>合格</v>
          </cell>
          <cell r="K542">
            <v>0</v>
          </cell>
          <cell r="L542">
            <v>0</v>
          </cell>
          <cell r="M542">
            <v>0</v>
          </cell>
          <cell r="N542">
            <v>80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92.8571428571429</v>
          </cell>
          <cell r="V542">
            <v>10</v>
          </cell>
          <cell r="W542">
            <v>80</v>
          </cell>
          <cell r="X542">
            <v>30</v>
          </cell>
          <cell r="Y542">
            <v>30</v>
          </cell>
          <cell r="Z542">
            <v>0</v>
          </cell>
          <cell r="AA542">
            <v>100</v>
          </cell>
          <cell r="AB542">
            <v>150</v>
          </cell>
          <cell r="AC542">
            <v>100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672.857142857143</v>
          </cell>
          <cell r="AM542" t="str">
            <v>内科</v>
          </cell>
        </row>
        <row r="543">
          <cell r="G543" t="str">
            <v>内科</v>
          </cell>
          <cell r="H543" t="str">
            <v>2020年</v>
          </cell>
        </row>
        <row r="543">
          <cell r="J543" t="str">
            <v>合格</v>
          </cell>
          <cell r="K543">
            <v>0</v>
          </cell>
          <cell r="L543">
            <v>0</v>
          </cell>
          <cell r="M543">
            <v>0</v>
          </cell>
          <cell r="N543">
            <v>160</v>
          </cell>
          <cell r="O543">
            <v>0</v>
          </cell>
          <cell r="P543">
            <v>1</v>
          </cell>
          <cell r="Q543">
            <v>1</v>
          </cell>
          <cell r="R543">
            <v>0</v>
          </cell>
          <cell r="S543">
            <v>0</v>
          </cell>
          <cell r="T543">
            <v>40</v>
          </cell>
          <cell r="U543">
            <v>100</v>
          </cell>
          <cell r="V543">
            <v>0</v>
          </cell>
          <cell r="W543">
            <v>20</v>
          </cell>
          <cell r="X543">
            <v>30</v>
          </cell>
          <cell r="Y543">
            <v>30</v>
          </cell>
          <cell r="Z543">
            <v>0</v>
          </cell>
          <cell r="AA543">
            <v>100</v>
          </cell>
          <cell r="AB543">
            <v>150</v>
          </cell>
          <cell r="AC543">
            <v>100</v>
          </cell>
          <cell r="AD543">
            <v>0</v>
          </cell>
          <cell r="AE543">
            <v>0</v>
          </cell>
          <cell r="AF543">
            <v>-60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670</v>
          </cell>
          <cell r="AM543" t="str">
            <v>内科</v>
          </cell>
        </row>
        <row r="544">
          <cell r="G544" t="str">
            <v>内科</v>
          </cell>
          <cell r="H544" t="str">
            <v>2020年</v>
          </cell>
        </row>
        <row r="544">
          <cell r="J544" t="str">
            <v>合格</v>
          </cell>
          <cell r="K544" t="str">
            <v>0</v>
          </cell>
          <cell r="L544">
            <v>0</v>
          </cell>
          <cell r="M544">
            <v>0</v>
          </cell>
          <cell r="N544">
            <v>160</v>
          </cell>
          <cell r="O544">
            <v>0</v>
          </cell>
          <cell r="P544">
            <v>2</v>
          </cell>
          <cell r="Q544">
            <v>1</v>
          </cell>
          <cell r="R544">
            <v>0</v>
          </cell>
          <cell r="S544">
            <v>0</v>
          </cell>
          <cell r="T544">
            <v>60</v>
          </cell>
          <cell r="U544">
            <v>100</v>
          </cell>
          <cell r="V544">
            <v>0</v>
          </cell>
          <cell r="W544">
            <v>20</v>
          </cell>
          <cell r="X544">
            <v>0</v>
          </cell>
          <cell r="Y544">
            <v>0</v>
          </cell>
          <cell r="Z544">
            <v>0</v>
          </cell>
          <cell r="AA544">
            <v>100</v>
          </cell>
          <cell r="AB544">
            <v>150</v>
          </cell>
          <cell r="AC544">
            <v>100</v>
          </cell>
          <cell r="AD544">
            <v>0</v>
          </cell>
          <cell r="AE544">
            <v>0</v>
          </cell>
          <cell r="AF544">
            <v>-20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670</v>
          </cell>
          <cell r="AM544" t="str">
            <v>内科</v>
          </cell>
        </row>
        <row r="545">
          <cell r="G545" t="str">
            <v>内科</v>
          </cell>
          <cell r="H545" t="str">
            <v>2020年</v>
          </cell>
        </row>
        <row r="545">
          <cell r="J545" t="str">
            <v>合格</v>
          </cell>
          <cell r="K545" t="str">
            <v>0</v>
          </cell>
          <cell r="L545">
            <v>0</v>
          </cell>
          <cell r="M545">
            <v>0</v>
          </cell>
          <cell r="N545">
            <v>160</v>
          </cell>
          <cell r="O545">
            <v>0</v>
          </cell>
          <cell r="P545">
            <v>2</v>
          </cell>
          <cell r="Q545">
            <v>1</v>
          </cell>
          <cell r="R545">
            <v>0</v>
          </cell>
          <cell r="S545">
            <v>0</v>
          </cell>
          <cell r="T545">
            <v>60</v>
          </cell>
          <cell r="U545">
            <v>100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100</v>
          </cell>
          <cell r="AB545">
            <v>150</v>
          </cell>
          <cell r="AC545">
            <v>100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670</v>
          </cell>
          <cell r="AM545" t="str">
            <v>内科</v>
          </cell>
        </row>
        <row r="546">
          <cell r="G546" t="str">
            <v>内科</v>
          </cell>
          <cell r="H546" t="str">
            <v>2020年</v>
          </cell>
        </row>
        <row r="546">
          <cell r="J546" t="str">
            <v>合格</v>
          </cell>
          <cell r="K546">
            <v>0</v>
          </cell>
          <cell r="L546">
            <v>0</v>
          </cell>
          <cell r="M546">
            <v>0</v>
          </cell>
          <cell r="N546">
            <v>160</v>
          </cell>
          <cell r="O546">
            <v>0</v>
          </cell>
          <cell r="P546">
            <v>3</v>
          </cell>
          <cell r="Q546">
            <v>2</v>
          </cell>
          <cell r="R546">
            <v>0</v>
          </cell>
          <cell r="S546">
            <v>0</v>
          </cell>
          <cell r="T546">
            <v>100</v>
          </cell>
          <cell r="U546">
            <v>100</v>
          </cell>
          <cell r="V546">
            <v>10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100</v>
          </cell>
          <cell r="AB546">
            <v>150</v>
          </cell>
          <cell r="AC546">
            <v>100</v>
          </cell>
          <cell r="AD546">
            <v>0</v>
          </cell>
          <cell r="AE546">
            <v>0</v>
          </cell>
          <cell r="AF546">
            <v>-60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660</v>
          </cell>
          <cell r="AM546" t="str">
            <v>内科</v>
          </cell>
        </row>
        <row r="547">
          <cell r="G547" t="str">
            <v>内科</v>
          </cell>
          <cell r="H547" t="str">
            <v>2020年</v>
          </cell>
        </row>
        <row r="547">
          <cell r="J547" t="str">
            <v>合格</v>
          </cell>
          <cell r="K547" t="str">
            <v>0</v>
          </cell>
          <cell r="L547">
            <v>0</v>
          </cell>
          <cell r="M547">
            <v>0</v>
          </cell>
          <cell r="N547">
            <v>160</v>
          </cell>
          <cell r="O547">
            <v>0</v>
          </cell>
          <cell r="P547">
            <v>2</v>
          </cell>
          <cell r="Q547">
            <v>1</v>
          </cell>
          <cell r="R547">
            <v>0</v>
          </cell>
          <cell r="S547">
            <v>0</v>
          </cell>
          <cell r="T547">
            <v>60</v>
          </cell>
          <cell r="U547">
            <v>100</v>
          </cell>
          <cell r="V547">
            <v>10</v>
          </cell>
          <cell r="W547">
            <v>40</v>
          </cell>
          <cell r="X547">
            <v>30</v>
          </cell>
          <cell r="Y547">
            <v>30</v>
          </cell>
          <cell r="Z547">
            <v>0</v>
          </cell>
          <cell r="AA547">
            <v>100</v>
          </cell>
          <cell r="AB547">
            <v>150</v>
          </cell>
          <cell r="AC547">
            <v>0</v>
          </cell>
          <cell r="AD547">
            <v>0</v>
          </cell>
          <cell r="AE547">
            <v>0</v>
          </cell>
          <cell r="AF547">
            <v>-20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660</v>
          </cell>
          <cell r="AM547" t="str">
            <v>内科</v>
          </cell>
        </row>
        <row r="548">
          <cell r="G548" t="str">
            <v>内科</v>
          </cell>
          <cell r="H548" t="str">
            <v>2021年</v>
          </cell>
        </row>
        <row r="548">
          <cell r="J548" t="str">
            <v>合格</v>
          </cell>
          <cell r="K548">
            <v>0</v>
          </cell>
          <cell r="L548">
            <v>0</v>
          </cell>
          <cell r="M548">
            <v>0</v>
          </cell>
          <cell r="N548">
            <v>160</v>
          </cell>
          <cell r="O548">
            <v>0</v>
          </cell>
          <cell r="P548">
            <v>1</v>
          </cell>
          <cell r="Q548">
            <v>1</v>
          </cell>
          <cell r="R548">
            <v>0</v>
          </cell>
          <cell r="S548">
            <v>0</v>
          </cell>
          <cell r="T548">
            <v>40</v>
          </cell>
          <cell r="U548">
            <v>100</v>
          </cell>
          <cell r="V548">
            <v>0</v>
          </cell>
          <cell r="W548">
            <v>40</v>
          </cell>
          <cell r="X548">
            <v>60</v>
          </cell>
          <cell r="Y548">
            <v>60</v>
          </cell>
          <cell r="Z548">
            <v>0</v>
          </cell>
          <cell r="AA548">
            <v>100</v>
          </cell>
          <cell r="AB548">
            <v>150</v>
          </cell>
          <cell r="AC548">
            <v>0</v>
          </cell>
          <cell r="AD548">
            <v>0</v>
          </cell>
          <cell r="AE548">
            <v>0</v>
          </cell>
          <cell r="AF548">
            <v>-60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650</v>
          </cell>
          <cell r="AM548" t="str">
            <v>内科</v>
          </cell>
        </row>
        <row r="549">
          <cell r="G549" t="str">
            <v>内科</v>
          </cell>
          <cell r="H549" t="str">
            <v>2022年</v>
          </cell>
        </row>
        <row r="549">
          <cell r="J549" t="str">
            <v>合格</v>
          </cell>
          <cell r="K549">
            <v>0</v>
          </cell>
          <cell r="L549">
            <v>0</v>
          </cell>
          <cell r="M549">
            <v>0</v>
          </cell>
          <cell r="N549">
            <v>120</v>
          </cell>
          <cell r="O549">
            <v>0</v>
          </cell>
          <cell r="P549">
            <v>3</v>
          </cell>
          <cell r="Q549">
            <v>1</v>
          </cell>
          <cell r="R549">
            <v>0</v>
          </cell>
          <cell r="S549">
            <v>0</v>
          </cell>
          <cell r="T549">
            <v>80</v>
          </cell>
          <cell r="U549">
            <v>100</v>
          </cell>
          <cell r="V549">
            <v>10</v>
          </cell>
          <cell r="W549">
            <v>20</v>
          </cell>
          <cell r="X549">
            <v>0</v>
          </cell>
          <cell r="Y549">
            <v>30</v>
          </cell>
          <cell r="Z549">
            <v>0</v>
          </cell>
          <cell r="AA549">
            <v>100</v>
          </cell>
          <cell r="AB549">
            <v>150</v>
          </cell>
          <cell r="AC549">
            <v>100</v>
          </cell>
          <cell r="AD549">
            <v>0</v>
          </cell>
          <cell r="AE549">
            <v>0</v>
          </cell>
          <cell r="AF549">
            <v>-60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650</v>
          </cell>
          <cell r="AM549" t="str">
            <v>内科</v>
          </cell>
        </row>
        <row r="550">
          <cell r="G550" t="str">
            <v>内科</v>
          </cell>
          <cell r="H550" t="str">
            <v>2020年</v>
          </cell>
        </row>
        <row r="550">
          <cell r="J550" t="str">
            <v>合格</v>
          </cell>
          <cell r="K550">
            <v>0</v>
          </cell>
          <cell r="L550">
            <v>0</v>
          </cell>
          <cell r="M550">
            <v>0</v>
          </cell>
          <cell r="N550">
            <v>160</v>
          </cell>
          <cell r="O550">
            <v>0</v>
          </cell>
          <cell r="P550">
            <v>7</v>
          </cell>
          <cell r="Q550">
            <v>4</v>
          </cell>
          <cell r="R550">
            <v>1</v>
          </cell>
          <cell r="S550">
            <v>1</v>
          </cell>
          <cell r="T550">
            <v>270</v>
          </cell>
          <cell r="U550">
            <v>100</v>
          </cell>
          <cell r="V550">
            <v>10</v>
          </cell>
          <cell r="W550">
            <v>60</v>
          </cell>
          <cell r="X550">
            <v>60</v>
          </cell>
          <cell r="Y550">
            <v>30</v>
          </cell>
          <cell r="Z550">
            <v>20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-60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650</v>
          </cell>
          <cell r="AM550" t="str">
            <v>内科</v>
          </cell>
        </row>
        <row r="551">
          <cell r="G551" t="str">
            <v>内科</v>
          </cell>
          <cell r="H551" t="str">
            <v>2022年</v>
          </cell>
        </row>
        <row r="551">
          <cell r="J551" t="str">
            <v>合格</v>
          </cell>
          <cell r="K551">
            <v>0</v>
          </cell>
          <cell r="L551">
            <v>0</v>
          </cell>
          <cell r="M551">
            <v>0</v>
          </cell>
          <cell r="N551">
            <v>160</v>
          </cell>
          <cell r="O551" t="str">
            <v>0.0</v>
          </cell>
          <cell r="P551" t="str">
            <v>4.0</v>
          </cell>
          <cell r="Q551" t="str">
            <v>1.0</v>
          </cell>
          <cell r="R551" t="str">
            <v>0.0</v>
          </cell>
          <cell r="S551" t="str">
            <v>0.0</v>
          </cell>
          <cell r="T551">
            <v>100</v>
          </cell>
          <cell r="U551">
            <v>100</v>
          </cell>
          <cell r="V551">
            <v>10</v>
          </cell>
          <cell r="W551">
            <v>80</v>
          </cell>
          <cell r="X551">
            <v>120</v>
          </cell>
          <cell r="Y551">
            <v>120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20</v>
          </cell>
          <cell r="AF551">
            <v>-60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650</v>
          </cell>
          <cell r="AM551" t="str">
            <v>内科</v>
          </cell>
        </row>
        <row r="552">
          <cell r="G552" t="str">
            <v>内科</v>
          </cell>
          <cell r="H552" t="str">
            <v>2020年</v>
          </cell>
        </row>
        <row r="552">
          <cell r="J552" t="str">
            <v>合格</v>
          </cell>
          <cell r="K552">
            <v>0</v>
          </cell>
          <cell r="L552">
            <v>0</v>
          </cell>
          <cell r="M552">
            <v>0</v>
          </cell>
          <cell r="N552">
            <v>160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100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100</v>
          </cell>
          <cell r="AB552">
            <v>150</v>
          </cell>
          <cell r="AC552">
            <v>100</v>
          </cell>
          <cell r="AD552">
            <v>0</v>
          </cell>
          <cell r="AE552">
            <v>40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650</v>
          </cell>
          <cell r="AM552" t="str">
            <v>内科</v>
          </cell>
        </row>
        <row r="553">
          <cell r="G553" t="str">
            <v>内科</v>
          </cell>
          <cell r="H553" t="str">
            <v>2020年</v>
          </cell>
        </row>
        <row r="553">
          <cell r="J553" t="str">
            <v>合格</v>
          </cell>
          <cell r="K553">
            <v>0</v>
          </cell>
          <cell r="L553">
            <v>0</v>
          </cell>
          <cell r="M553">
            <v>0</v>
          </cell>
          <cell r="N553">
            <v>120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100</v>
          </cell>
          <cell r="V553">
            <v>10</v>
          </cell>
          <cell r="W553">
            <v>60</v>
          </cell>
          <cell r="X553">
            <v>30</v>
          </cell>
          <cell r="Y553">
            <v>30</v>
          </cell>
          <cell r="Z553">
            <v>0</v>
          </cell>
          <cell r="AA553">
            <v>100</v>
          </cell>
          <cell r="AB553">
            <v>150</v>
          </cell>
          <cell r="AC553">
            <v>100</v>
          </cell>
          <cell r="AD553">
            <v>0</v>
          </cell>
          <cell r="AE553">
            <v>0</v>
          </cell>
          <cell r="AF553">
            <v>-60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640</v>
          </cell>
          <cell r="AM553" t="str">
            <v>内科</v>
          </cell>
        </row>
        <row r="554">
          <cell r="G554" t="str">
            <v>内科</v>
          </cell>
          <cell r="H554" t="str">
            <v>2021年</v>
          </cell>
        </row>
        <row r="554">
          <cell r="J554" t="str">
            <v>合格</v>
          </cell>
          <cell r="K554">
            <v>0</v>
          </cell>
          <cell r="L554">
            <v>0</v>
          </cell>
          <cell r="M554">
            <v>0</v>
          </cell>
          <cell r="N554">
            <v>80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100</v>
          </cell>
          <cell r="V554">
            <v>10</v>
          </cell>
          <cell r="W554">
            <v>80</v>
          </cell>
          <cell r="X554">
            <v>30</v>
          </cell>
          <cell r="Y554">
            <v>30</v>
          </cell>
          <cell r="Z554">
            <v>0</v>
          </cell>
          <cell r="AA554">
            <v>100</v>
          </cell>
          <cell r="AB554">
            <v>150</v>
          </cell>
          <cell r="AC554">
            <v>100</v>
          </cell>
          <cell r="AD554">
            <v>0</v>
          </cell>
          <cell r="AE554">
            <v>20</v>
          </cell>
          <cell r="AF554">
            <v>-60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640</v>
          </cell>
          <cell r="AM554" t="str">
            <v>内科</v>
          </cell>
        </row>
        <row r="555">
          <cell r="G555" t="str">
            <v>内科</v>
          </cell>
          <cell r="H555" t="str">
            <v>2020年</v>
          </cell>
        </row>
        <row r="555">
          <cell r="J555" t="str">
            <v>合格</v>
          </cell>
          <cell r="K555">
            <v>0</v>
          </cell>
          <cell r="L555">
            <v>0</v>
          </cell>
          <cell r="M555">
            <v>0</v>
          </cell>
          <cell r="N555">
            <v>160</v>
          </cell>
          <cell r="O555">
            <v>0</v>
          </cell>
          <cell r="P555">
            <v>3</v>
          </cell>
          <cell r="Q555">
            <v>0</v>
          </cell>
          <cell r="R555">
            <v>0</v>
          </cell>
          <cell r="S555">
            <v>0</v>
          </cell>
          <cell r="T555">
            <v>60</v>
          </cell>
          <cell r="U555">
            <v>100</v>
          </cell>
          <cell r="V555">
            <v>0</v>
          </cell>
          <cell r="W555">
            <v>20</v>
          </cell>
          <cell r="X555">
            <v>0</v>
          </cell>
          <cell r="Y555">
            <v>0</v>
          </cell>
          <cell r="Z555">
            <v>0</v>
          </cell>
          <cell r="AA555">
            <v>100</v>
          </cell>
          <cell r="AB555">
            <v>150</v>
          </cell>
          <cell r="AC555">
            <v>100</v>
          </cell>
          <cell r="AD555">
            <v>0</v>
          </cell>
          <cell r="AE555">
            <v>0</v>
          </cell>
          <cell r="AF555">
            <v>-60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630</v>
          </cell>
          <cell r="AM555" t="str">
            <v>内科</v>
          </cell>
        </row>
        <row r="556">
          <cell r="G556" t="str">
            <v>内科</v>
          </cell>
          <cell r="H556" t="str">
            <v>2022年</v>
          </cell>
        </row>
        <row r="556">
          <cell r="J556" t="str">
            <v>合格</v>
          </cell>
          <cell r="K556">
            <v>0</v>
          </cell>
          <cell r="L556">
            <v>0</v>
          </cell>
          <cell r="M556">
            <v>0</v>
          </cell>
          <cell r="N556">
            <v>160</v>
          </cell>
          <cell r="O556" t="str">
            <v>0.0</v>
          </cell>
          <cell r="P556" t="str">
            <v>4.0</v>
          </cell>
          <cell r="Q556" t="str">
            <v>1.0</v>
          </cell>
          <cell r="R556" t="str">
            <v>0.0</v>
          </cell>
          <cell r="S556" t="str">
            <v>0.0</v>
          </cell>
          <cell r="T556">
            <v>100</v>
          </cell>
          <cell r="U556">
            <v>100</v>
          </cell>
          <cell r="V556">
            <v>10</v>
          </cell>
          <cell r="W556">
            <v>80</v>
          </cell>
          <cell r="X556">
            <v>120</v>
          </cell>
          <cell r="Y556">
            <v>120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-60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630</v>
          </cell>
          <cell r="AM556" t="str">
            <v>内科</v>
          </cell>
        </row>
        <row r="557">
          <cell r="G557" t="str">
            <v>内科</v>
          </cell>
          <cell r="H557" t="str">
            <v>2022年</v>
          </cell>
        </row>
        <row r="557">
          <cell r="J557" t="str">
            <v>合格</v>
          </cell>
          <cell r="K557">
            <v>0</v>
          </cell>
          <cell r="L557">
            <v>0</v>
          </cell>
          <cell r="M557">
            <v>0</v>
          </cell>
          <cell r="N557">
            <v>160</v>
          </cell>
          <cell r="O557" t="str">
            <v>0.0</v>
          </cell>
          <cell r="P557" t="str">
            <v>4.0</v>
          </cell>
          <cell r="Q557" t="str">
            <v>1.0</v>
          </cell>
          <cell r="R557" t="str">
            <v>0.0</v>
          </cell>
          <cell r="S557" t="str">
            <v>0.0</v>
          </cell>
          <cell r="T557">
            <v>100</v>
          </cell>
          <cell r="U557">
            <v>100</v>
          </cell>
          <cell r="V557">
            <v>10</v>
          </cell>
          <cell r="W557">
            <v>80</v>
          </cell>
          <cell r="X557">
            <v>120</v>
          </cell>
          <cell r="Y557">
            <v>120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-60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630</v>
          </cell>
          <cell r="AM557" t="str">
            <v>内科</v>
          </cell>
        </row>
        <row r="558">
          <cell r="G558" t="str">
            <v>内科</v>
          </cell>
          <cell r="H558" t="str">
            <v>2020年</v>
          </cell>
        </row>
        <row r="558">
          <cell r="J558" t="str">
            <v>合格</v>
          </cell>
          <cell r="K558">
            <v>0</v>
          </cell>
          <cell r="L558">
            <v>0</v>
          </cell>
          <cell r="M558">
            <v>0</v>
          </cell>
          <cell r="N558">
            <v>160</v>
          </cell>
          <cell r="O558">
            <v>0</v>
          </cell>
          <cell r="P558">
            <v>4</v>
          </cell>
          <cell r="Q558">
            <v>1</v>
          </cell>
          <cell r="R558">
            <v>0</v>
          </cell>
          <cell r="S558">
            <v>0</v>
          </cell>
          <cell r="T558">
            <v>100</v>
          </cell>
          <cell r="U558">
            <v>100</v>
          </cell>
          <cell r="V558">
            <v>10</v>
          </cell>
          <cell r="W558">
            <v>40</v>
          </cell>
          <cell r="X558">
            <v>30</v>
          </cell>
          <cell r="Y558">
            <v>0</v>
          </cell>
          <cell r="Z558">
            <v>0</v>
          </cell>
          <cell r="AA558">
            <v>100</v>
          </cell>
          <cell r="AB558">
            <v>150</v>
          </cell>
          <cell r="AC558">
            <v>0</v>
          </cell>
          <cell r="AD558">
            <v>0</v>
          </cell>
          <cell r="AE558">
            <v>0</v>
          </cell>
          <cell r="AF558">
            <v>-60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630</v>
          </cell>
          <cell r="AM558" t="str">
            <v>内科</v>
          </cell>
        </row>
        <row r="559">
          <cell r="G559" t="str">
            <v>内科</v>
          </cell>
          <cell r="H559" t="str">
            <v>2020年</v>
          </cell>
        </row>
        <row r="559">
          <cell r="J559" t="str">
            <v>合格</v>
          </cell>
          <cell r="K559">
            <v>0</v>
          </cell>
          <cell r="L559">
            <v>0</v>
          </cell>
          <cell r="M559">
            <v>0</v>
          </cell>
          <cell r="N559">
            <v>160</v>
          </cell>
          <cell r="O559">
            <v>0</v>
          </cell>
          <cell r="P559">
            <v>4</v>
          </cell>
          <cell r="Q559">
            <v>0</v>
          </cell>
          <cell r="R559">
            <v>0</v>
          </cell>
          <cell r="S559">
            <v>0</v>
          </cell>
          <cell r="T559">
            <v>80</v>
          </cell>
          <cell r="U559">
            <v>100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100</v>
          </cell>
          <cell r="AB559">
            <v>150</v>
          </cell>
          <cell r="AC559">
            <v>100</v>
          </cell>
          <cell r="AD559">
            <v>0</v>
          </cell>
          <cell r="AE559">
            <v>0</v>
          </cell>
          <cell r="AF559">
            <v>-60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630</v>
          </cell>
          <cell r="AM559" t="str">
            <v>内科</v>
          </cell>
        </row>
        <row r="560">
          <cell r="G560" t="str">
            <v>内科</v>
          </cell>
          <cell r="H560" t="str">
            <v>2022年</v>
          </cell>
        </row>
        <row r="560">
          <cell r="J560" t="str">
            <v>合格</v>
          </cell>
          <cell r="K560">
            <v>0</v>
          </cell>
          <cell r="L560">
            <v>0</v>
          </cell>
          <cell r="M560">
            <v>0</v>
          </cell>
          <cell r="N560">
            <v>160</v>
          </cell>
          <cell r="O560">
            <v>0</v>
          </cell>
          <cell r="P560">
            <v>4</v>
          </cell>
          <cell r="Q560">
            <v>4</v>
          </cell>
          <cell r="R560">
            <v>0</v>
          </cell>
          <cell r="S560">
            <v>0</v>
          </cell>
          <cell r="T560">
            <v>160</v>
          </cell>
          <cell r="U560">
            <v>100</v>
          </cell>
          <cell r="V560">
            <v>10</v>
          </cell>
          <cell r="W560">
            <v>40</v>
          </cell>
          <cell r="X560">
            <v>90</v>
          </cell>
          <cell r="Y560">
            <v>60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620</v>
          </cell>
          <cell r="AM560" t="str">
            <v>内科</v>
          </cell>
        </row>
        <row r="561">
          <cell r="G561" t="str">
            <v>内科</v>
          </cell>
          <cell r="H561" t="str">
            <v>2020年</v>
          </cell>
        </row>
        <row r="561">
          <cell r="J561" t="str">
            <v>合格</v>
          </cell>
          <cell r="K561">
            <v>0</v>
          </cell>
          <cell r="L561">
            <v>0</v>
          </cell>
          <cell r="M561">
            <v>0</v>
          </cell>
          <cell r="N561">
            <v>160</v>
          </cell>
          <cell r="O561">
            <v>0</v>
          </cell>
          <cell r="P561">
            <v>8</v>
          </cell>
          <cell r="Q561">
            <v>5</v>
          </cell>
          <cell r="R561">
            <v>1</v>
          </cell>
          <cell r="S561">
            <v>0</v>
          </cell>
          <cell r="T561">
            <v>285</v>
          </cell>
          <cell r="U561">
            <v>100</v>
          </cell>
          <cell r="V561">
            <v>0</v>
          </cell>
          <cell r="W561">
            <v>20</v>
          </cell>
          <cell r="X561">
            <v>60</v>
          </cell>
          <cell r="Y561">
            <v>30</v>
          </cell>
          <cell r="Z561">
            <v>20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-60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615</v>
          </cell>
          <cell r="AM561" t="str">
            <v>内科</v>
          </cell>
        </row>
        <row r="562">
          <cell r="G562" t="str">
            <v>内科</v>
          </cell>
          <cell r="H562" t="str">
            <v>2020年</v>
          </cell>
        </row>
        <row r="562">
          <cell r="J562" t="str">
            <v>合格</v>
          </cell>
          <cell r="K562">
            <v>0</v>
          </cell>
          <cell r="L562">
            <v>0</v>
          </cell>
          <cell r="M562">
            <v>0</v>
          </cell>
          <cell r="N562">
            <v>80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92.8571428571429</v>
          </cell>
          <cell r="V562">
            <v>10</v>
          </cell>
          <cell r="W562">
            <v>80</v>
          </cell>
          <cell r="X562">
            <v>0</v>
          </cell>
          <cell r="Y562">
            <v>0</v>
          </cell>
          <cell r="Z562">
            <v>0</v>
          </cell>
          <cell r="AA562">
            <v>100</v>
          </cell>
          <cell r="AB562">
            <v>150</v>
          </cell>
          <cell r="AC562">
            <v>100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612.857142857143</v>
          </cell>
          <cell r="AM562" t="str">
            <v>内科</v>
          </cell>
        </row>
        <row r="563">
          <cell r="G563" t="str">
            <v>内科</v>
          </cell>
          <cell r="H563" t="str">
            <v>2020年</v>
          </cell>
        </row>
        <row r="563">
          <cell r="J563" t="str">
            <v>合格</v>
          </cell>
          <cell r="K563">
            <v>0</v>
          </cell>
          <cell r="L563">
            <v>0</v>
          </cell>
          <cell r="M563">
            <v>0</v>
          </cell>
          <cell r="N563">
            <v>160</v>
          </cell>
          <cell r="O563" t="str">
            <v>0.0</v>
          </cell>
          <cell r="P563" t="str">
            <v>2.0</v>
          </cell>
          <cell r="Q563" t="str">
            <v>0.0</v>
          </cell>
          <cell r="R563" t="str">
            <v>0.0</v>
          </cell>
          <cell r="S563" t="str">
            <v>0.0</v>
          </cell>
          <cell r="T563">
            <v>40</v>
          </cell>
          <cell r="U563">
            <v>100</v>
          </cell>
          <cell r="V563">
            <v>0</v>
          </cell>
          <cell r="W563">
            <v>20</v>
          </cell>
          <cell r="X563">
            <v>0</v>
          </cell>
          <cell r="Y563">
            <v>0</v>
          </cell>
          <cell r="Z563">
            <v>0</v>
          </cell>
          <cell r="AA563">
            <v>100</v>
          </cell>
          <cell r="AB563">
            <v>150</v>
          </cell>
          <cell r="AC563">
            <v>100</v>
          </cell>
          <cell r="AD563">
            <v>0</v>
          </cell>
          <cell r="AE563">
            <v>0</v>
          </cell>
          <cell r="AF563">
            <v>-60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610</v>
          </cell>
          <cell r="AM563" t="str">
            <v>内科</v>
          </cell>
        </row>
        <row r="564">
          <cell r="G564" t="str">
            <v>内科</v>
          </cell>
          <cell r="H564" t="str">
            <v>2021年</v>
          </cell>
        </row>
        <row r="564">
          <cell r="J564" t="str">
            <v>合格</v>
          </cell>
          <cell r="K564">
            <v>0</v>
          </cell>
          <cell r="L564">
            <v>0</v>
          </cell>
          <cell r="M564">
            <v>0</v>
          </cell>
          <cell r="N564">
            <v>160</v>
          </cell>
          <cell r="O564" t="str">
            <v>0.0</v>
          </cell>
          <cell r="P564" t="str">
            <v>3.0</v>
          </cell>
          <cell r="Q564" t="str">
            <v>0.0</v>
          </cell>
          <cell r="R564" t="str">
            <v>0.0</v>
          </cell>
          <cell r="S564" t="str">
            <v>0.0</v>
          </cell>
          <cell r="T564">
            <v>60</v>
          </cell>
          <cell r="U564">
            <v>100</v>
          </cell>
          <cell r="V564">
            <v>10</v>
          </cell>
          <cell r="W564">
            <v>40</v>
          </cell>
          <cell r="X564">
            <v>60</v>
          </cell>
          <cell r="Y564">
            <v>90</v>
          </cell>
          <cell r="Z564">
            <v>40</v>
          </cell>
          <cell r="AA564">
            <v>100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-60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600</v>
          </cell>
          <cell r="AM564" t="str">
            <v>内科</v>
          </cell>
        </row>
        <row r="565">
          <cell r="G565" t="str">
            <v>内科</v>
          </cell>
          <cell r="H565" t="str">
            <v>2020年</v>
          </cell>
        </row>
        <row r="565">
          <cell r="J565" t="str">
            <v>合格</v>
          </cell>
          <cell r="K565" t="str">
            <v>0</v>
          </cell>
          <cell r="L565">
            <v>0</v>
          </cell>
          <cell r="M565">
            <v>0</v>
          </cell>
          <cell r="N565">
            <v>160</v>
          </cell>
          <cell r="O565">
            <v>0</v>
          </cell>
          <cell r="P565">
            <v>2</v>
          </cell>
          <cell r="Q565">
            <v>1</v>
          </cell>
          <cell r="R565">
            <v>0</v>
          </cell>
          <cell r="S565">
            <v>0</v>
          </cell>
          <cell r="T565">
            <v>60</v>
          </cell>
          <cell r="U565">
            <v>100</v>
          </cell>
          <cell r="V565">
            <v>10</v>
          </cell>
          <cell r="W565">
            <v>20</v>
          </cell>
          <cell r="X565">
            <v>30</v>
          </cell>
          <cell r="Y565">
            <v>30</v>
          </cell>
          <cell r="Z565">
            <v>0</v>
          </cell>
          <cell r="AA565">
            <v>100</v>
          </cell>
          <cell r="AB565">
            <v>150</v>
          </cell>
          <cell r="AC565">
            <v>0</v>
          </cell>
          <cell r="AD565">
            <v>0</v>
          </cell>
          <cell r="AE565">
            <v>0</v>
          </cell>
          <cell r="AF565">
            <v>-60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600</v>
          </cell>
          <cell r="AM565" t="str">
            <v>内科</v>
          </cell>
        </row>
        <row r="566">
          <cell r="G566" t="str">
            <v>内科</v>
          </cell>
          <cell r="H566" t="str">
            <v>2022年</v>
          </cell>
        </row>
        <row r="566">
          <cell r="J566" t="str">
            <v>合格</v>
          </cell>
          <cell r="K566">
            <v>0</v>
          </cell>
          <cell r="L566">
            <v>0</v>
          </cell>
          <cell r="M566">
            <v>0</v>
          </cell>
          <cell r="N566">
            <v>160</v>
          </cell>
          <cell r="O566">
            <v>0</v>
          </cell>
          <cell r="P566">
            <v>5</v>
          </cell>
          <cell r="Q566">
            <v>2</v>
          </cell>
          <cell r="R566">
            <v>0</v>
          </cell>
          <cell r="S566">
            <v>0</v>
          </cell>
          <cell r="T566">
            <v>140</v>
          </cell>
          <cell r="U566">
            <v>100</v>
          </cell>
          <cell r="V566">
            <v>10</v>
          </cell>
          <cell r="W566">
            <v>40</v>
          </cell>
          <cell r="X566">
            <v>90</v>
          </cell>
          <cell r="Y566">
            <v>60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600</v>
          </cell>
          <cell r="AM566" t="str">
            <v>内科</v>
          </cell>
        </row>
        <row r="567">
          <cell r="G567" t="str">
            <v>内科</v>
          </cell>
          <cell r="H567" t="str">
            <v>2022年</v>
          </cell>
        </row>
        <row r="567">
          <cell r="J567" t="str">
            <v>合格</v>
          </cell>
          <cell r="K567">
            <v>0</v>
          </cell>
          <cell r="L567">
            <v>0</v>
          </cell>
          <cell r="M567">
            <v>0</v>
          </cell>
          <cell r="N567">
            <v>160</v>
          </cell>
          <cell r="O567" t="str">
            <v>0.0</v>
          </cell>
          <cell r="P567" t="str">
            <v>1.0</v>
          </cell>
          <cell r="Q567" t="str">
            <v>2.0</v>
          </cell>
          <cell r="R567" t="str">
            <v>0.0</v>
          </cell>
          <cell r="S567" t="str">
            <v>0.0</v>
          </cell>
          <cell r="T567">
            <v>60</v>
          </cell>
          <cell r="U567">
            <v>100</v>
          </cell>
          <cell r="V567">
            <v>10</v>
          </cell>
          <cell r="W567">
            <v>60</v>
          </cell>
          <cell r="X567">
            <v>30</v>
          </cell>
          <cell r="Y567">
            <v>90</v>
          </cell>
          <cell r="Z567">
            <v>40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40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590</v>
          </cell>
          <cell r="AM567" t="str">
            <v>内科</v>
          </cell>
        </row>
        <row r="568">
          <cell r="G568" t="str">
            <v>内科</v>
          </cell>
          <cell r="H568" t="str">
            <v>2022年</v>
          </cell>
        </row>
        <row r="568">
          <cell r="J568" t="str">
            <v>合格</v>
          </cell>
          <cell r="K568">
            <v>0</v>
          </cell>
          <cell r="L568">
            <v>0</v>
          </cell>
          <cell r="M568">
            <v>0</v>
          </cell>
          <cell r="N568">
            <v>160</v>
          </cell>
          <cell r="O568">
            <v>0</v>
          </cell>
          <cell r="P568">
            <v>6</v>
          </cell>
          <cell r="Q568">
            <v>2</v>
          </cell>
          <cell r="R568">
            <v>0</v>
          </cell>
          <cell r="S568">
            <v>0</v>
          </cell>
          <cell r="T568">
            <v>160</v>
          </cell>
          <cell r="U568">
            <v>100</v>
          </cell>
          <cell r="V568">
            <v>10</v>
          </cell>
          <cell r="W568">
            <v>40</v>
          </cell>
          <cell r="X568">
            <v>60</v>
          </cell>
          <cell r="Y568">
            <v>60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590</v>
          </cell>
          <cell r="AM568" t="str">
            <v>内科</v>
          </cell>
        </row>
        <row r="569">
          <cell r="G569" t="str">
            <v>内科</v>
          </cell>
          <cell r="H569" t="str">
            <v>2021年</v>
          </cell>
        </row>
        <row r="569">
          <cell r="J569" t="str">
            <v>合格</v>
          </cell>
          <cell r="K569">
            <v>0</v>
          </cell>
          <cell r="L569">
            <v>0</v>
          </cell>
          <cell r="M569">
            <v>0</v>
          </cell>
          <cell r="N569">
            <v>160</v>
          </cell>
          <cell r="O569">
            <v>0</v>
          </cell>
          <cell r="P569">
            <v>2</v>
          </cell>
          <cell r="Q569">
            <v>1</v>
          </cell>
          <cell r="R569">
            <v>0</v>
          </cell>
          <cell r="S569">
            <v>0</v>
          </cell>
          <cell r="T569">
            <v>60</v>
          </cell>
          <cell r="U569">
            <v>100</v>
          </cell>
          <cell r="V569">
            <v>10</v>
          </cell>
          <cell r="W569">
            <v>40</v>
          </cell>
          <cell r="X569">
            <v>60</v>
          </cell>
          <cell r="Y569">
            <v>60</v>
          </cell>
          <cell r="Z569">
            <v>0</v>
          </cell>
          <cell r="AA569">
            <v>100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590</v>
          </cell>
          <cell r="AM569" t="str">
            <v>内科</v>
          </cell>
        </row>
        <row r="570">
          <cell r="G570" t="str">
            <v>内科</v>
          </cell>
          <cell r="H570" t="str">
            <v>2022年</v>
          </cell>
        </row>
        <row r="570">
          <cell r="J570" t="str">
            <v>合格</v>
          </cell>
          <cell r="K570" t="str">
            <v>0</v>
          </cell>
          <cell r="L570">
            <v>0</v>
          </cell>
          <cell r="M570">
            <v>0</v>
          </cell>
          <cell r="N570">
            <v>160</v>
          </cell>
          <cell r="O570">
            <v>0</v>
          </cell>
          <cell r="P570">
            <v>2</v>
          </cell>
          <cell r="Q570">
            <v>1</v>
          </cell>
          <cell r="R570">
            <v>0</v>
          </cell>
          <cell r="S570">
            <v>0</v>
          </cell>
          <cell r="T570">
            <v>60</v>
          </cell>
          <cell r="U570">
            <v>100</v>
          </cell>
          <cell r="V570">
            <v>10</v>
          </cell>
          <cell r="W570">
            <v>40</v>
          </cell>
          <cell r="X570">
            <v>120</v>
          </cell>
          <cell r="Y570">
            <v>60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40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590</v>
          </cell>
          <cell r="AM570" t="str">
            <v>内科</v>
          </cell>
        </row>
        <row r="571">
          <cell r="G571" t="str">
            <v>内科</v>
          </cell>
          <cell r="H571" t="str">
            <v>2022年</v>
          </cell>
        </row>
        <row r="571">
          <cell r="J571" t="str">
            <v>合格</v>
          </cell>
          <cell r="K571" t="str">
            <v>0</v>
          </cell>
          <cell r="L571">
            <v>0</v>
          </cell>
          <cell r="M571">
            <v>0</v>
          </cell>
          <cell r="N571">
            <v>160</v>
          </cell>
          <cell r="O571">
            <v>0</v>
          </cell>
          <cell r="P571">
            <v>2</v>
          </cell>
          <cell r="Q571">
            <v>2</v>
          </cell>
          <cell r="R571">
            <v>0</v>
          </cell>
          <cell r="S571">
            <v>0</v>
          </cell>
          <cell r="T571">
            <v>80</v>
          </cell>
          <cell r="U571">
            <v>100</v>
          </cell>
          <cell r="V571">
            <v>10</v>
          </cell>
          <cell r="W571">
            <v>20</v>
          </cell>
          <cell r="X571">
            <v>90</v>
          </cell>
          <cell r="Y571">
            <v>60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60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580</v>
          </cell>
          <cell r="AM571" t="str">
            <v>内科</v>
          </cell>
        </row>
        <row r="572">
          <cell r="G572" t="str">
            <v>内科</v>
          </cell>
          <cell r="H572" t="str">
            <v>2022年</v>
          </cell>
        </row>
        <row r="572">
          <cell r="J572" t="str">
            <v>合格</v>
          </cell>
          <cell r="K572" t="str">
            <v>0</v>
          </cell>
          <cell r="L572">
            <v>0</v>
          </cell>
          <cell r="M572">
            <v>0</v>
          </cell>
          <cell r="N572">
            <v>160</v>
          </cell>
          <cell r="O572">
            <v>0</v>
          </cell>
          <cell r="P572">
            <v>1</v>
          </cell>
          <cell r="Q572">
            <v>1</v>
          </cell>
          <cell r="R572">
            <v>1</v>
          </cell>
          <cell r="S572">
            <v>0</v>
          </cell>
          <cell r="T572">
            <v>65</v>
          </cell>
          <cell r="U572">
            <v>100</v>
          </cell>
          <cell r="V572">
            <v>10</v>
          </cell>
          <cell r="W572">
            <v>20</v>
          </cell>
          <cell r="X572">
            <v>120</v>
          </cell>
          <cell r="Y572">
            <v>60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60</v>
          </cell>
          <cell r="AF572">
            <v>-20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575</v>
          </cell>
          <cell r="AM572" t="str">
            <v>内科</v>
          </cell>
        </row>
        <row r="573">
          <cell r="G573" t="str">
            <v>内科</v>
          </cell>
          <cell r="H573" t="str">
            <v>2022年</v>
          </cell>
        </row>
        <row r="573">
          <cell r="J573" t="str">
            <v>合格</v>
          </cell>
          <cell r="K573">
            <v>0</v>
          </cell>
          <cell r="L573">
            <v>0</v>
          </cell>
          <cell r="M573">
            <v>0</v>
          </cell>
          <cell r="N573">
            <v>160</v>
          </cell>
          <cell r="O573">
            <v>0</v>
          </cell>
          <cell r="P573">
            <v>1</v>
          </cell>
          <cell r="Q573">
            <v>1</v>
          </cell>
          <cell r="R573">
            <v>1</v>
          </cell>
          <cell r="S573">
            <v>1</v>
          </cell>
          <cell r="T573">
            <v>90</v>
          </cell>
          <cell r="U573">
            <v>100</v>
          </cell>
          <cell r="V573">
            <v>10</v>
          </cell>
          <cell r="W573">
            <v>60</v>
          </cell>
          <cell r="X573">
            <v>60</v>
          </cell>
          <cell r="Y573">
            <v>30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60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570</v>
          </cell>
          <cell r="AM573" t="str">
            <v>内科</v>
          </cell>
        </row>
        <row r="574">
          <cell r="G574" t="str">
            <v>内科</v>
          </cell>
          <cell r="H574" t="str">
            <v>2021年</v>
          </cell>
        </row>
        <row r="574">
          <cell r="J574" t="str">
            <v>合格</v>
          </cell>
          <cell r="K574">
            <v>0</v>
          </cell>
          <cell r="L574">
            <v>0</v>
          </cell>
          <cell r="M574">
            <v>0</v>
          </cell>
          <cell r="N574">
            <v>160</v>
          </cell>
          <cell r="O574">
            <v>0</v>
          </cell>
          <cell r="P574">
            <v>6</v>
          </cell>
          <cell r="Q574">
            <v>3</v>
          </cell>
          <cell r="R574">
            <v>0</v>
          </cell>
          <cell r="S574">
            <v>0</v>
          </cell>
          <cell r="T574">
            <v>180</v>
          </cell>
          <cell r="U574">
            <v>100</v>
          </cell>
          <cell r="V574">
            <v>10</v>
          </cell>
          <cell r="W574">
            <v>80</v>
          </cell>
          <cell r="X574">
            <v>60</v>
          </cell>
          <cell r="Y574">
            <v>30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-60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560</v>
          </cell>
          <cell r="AM574" t="str">
            <v>内科</v>
          </cell>
        </row>
        <row r="575">
          <cell r="G575" t="str">
            <v>内科</v>
          </cell>
          <cell r="H575" t="str">
            <v>2022年</v>
          </cell>
        </row>
        <row r="575">
          <cell r="J575" t="str">
            <v>合格</v>
          </cell>
          <cell r="K575">
            <v>0</v>
          </cell>
          <cell r="L575">
            <v>0</v>
          </cell>
          <cell r="M575">
            <v>0</v>
          </cell>
          <cell r="N575">
            <v>160</v>
          </cell>
          <cell r="O575" t="str">
            <v>0.0</v>
          </cell>
          <cell r="P575" t="str">
            <v>1.0</v>
          </cell>
          <cell r="Q575" t="str">
            <v>0.0</v>
          </cell>
          <cell r="R575" t="str">
            <v>0.0</v>
          </cell>
          <cell r="S575" t="str">
            <v>1.0</v>
          </cell>
          <cell r="T575">
            <v>45</v>
          </cell>
          <cell r="U575">
            <v>100</v>
          </cell>
          <cell r="V575">
            <v>0</v>
          </cell>
          <cell r="W575">
            <v>60</v>
          </cell>
          <cell r="X575">
            <v>60</v>
          </cell>
          <cell r="Y575">
            <v>90</v>
          </cell>
          <cell r="Z575">
            <v>40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555</v>
          </cell>
          <cell r="AM575" t="str">
            <v>内科</v>
          </cell>
        </row>
        <row r="576">
          <cell r="G576" t="str">
            <v>内科</v>
          </cell>
          <cell r="H576" t="str">
            <v>2021年</v>
          </cell>
        </row>
        <row r="576">
          <cell r="J576" t="str">
            <v>合格</v>
          </cell>
          <cell r="K576" t="str">
            <v>0</v>
          </cell>
          <cell r="L576">
            <v>0</v>
          </cell>
          <cell r="M576">
            <v>0</v>
          </cell>
          <cell r="N576">
            <v>160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100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100</v>
          </cell>
          <cell r="AB576">
            <v>150</v>
          </cell>
          <cell r="AC576">
            <v>100</v>
          </cell>
          <cell r="AD576">
            <v>0</v>
          </cell>
          <cell r="AE576">
            <v>0</v>
          </cell>
          <cell r="AF576">
            <v>-60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550</v>
          </cell>
          <cell r="AM576" t="str">
            <v>内科</v>
          </cell>
        </row>
        <row r="577">
          <cell r="G577" t="str">
            <v>内科</v>
          </cell>
          <cell r="H577" t="str">
            <v>2022年</v>
          </cell>
        </row>
        <row r="577">
          <cell r="J577" t="str">
            <v>合格</v>
          </cell>
          <cell r="K577">
            <v>0</v>
          </cell>
          <cell r="L577">
            <v>0</v>
          </cell>
          <cell r="M577">
            <v>0</v>
          </cell>
          <cell r="N577">
            <v>160</v>
          </cell>
          <cell r="O577">
            <v>0</v>
          </cell>
          <cell r="P577">
            <v>4</v>
          </cell>
          <cell r="Q577">
            <v>2</v>
          </cell>
          <cell r="R577">
            <v>0</v>
          </cell>
          <cell r="S577">
            <v>0</v>
          </cell>
          <cell r="T577">
            <v>120</v>
          </cell>
          <cell r="U577">
            <v>100</v>
          </cell>
          <cell r="V577">
            <v>10</v>
          </cell>
          <cell r="W577">
            <v>40</v>
          </cell>
          <cell r="X577">
            <v>60</v>
          </cell>
          <cell r="Y577">
            <v>60</v>
          </cell>
          <cell r="Z577">
            <v>20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-20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550</v>
          </cell>
          <cell r="AM577" t="str">
            <v>内科</v>
          </cell>
        </row>
        <row r="578">
          <cell r="G578" t="str">
            <v>内科</v>
          </cell>
          <cell r="H578" t="str">
            <v>2022年</v>
          </cell>
        </row>
        <row r="578">
          <cell r="J578" t="str">
            <v>合格</v>
          </cell>
          <cell r="K578" t="str">
            <v>0</v>
          </cell>
          <cell r="L578">
            <v>0</v>
          </cell>
          <cell r="M578">
            <v>0</v>
          </cell>
          <cell r="N578">
            <v>160</v>
          </cell>
          <cell r="O578">
            <v>0</v>
          </cell>
          <cell r="P578">
            <v>2</v>
          </cell>
          <cell r="Q578">
            <v>1</v>
          </cell>
          <cell r="R578">
            <v>0</v>
          </cell>
          <cell r="S578">
            <v>0</v>
          </cell>
          <cell r="T578">
            <v>60</v>
          </cell>
          <cell r="U578">
            <v>100</v>
          </cell>
          <cell r="V578">
            <v>10</v>
          </cell>
          <cell r="W578">
            <v>60</v>
          </cell>
          <cell r="X578">
            <v>120</v>
          </cell>
          <cell r="Y578">
            <v>60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-20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550</v>
          </cell>
          <cell r="AM578" t="str">
            <v>内科</v>
          </cell>
        </row>
        <row r="579">
          <cell r="G579" t="str">
            <v>内科</v>
          </cell>
          <cell r="H579" t="str">
            <v>2022年</v>
          </cell>
        </row>
        <row r="579">
          <cell r="J579" t="str">
            <v>合格</v>
          </cell>
          <cell r="K579">
            <v>0</v>
          </cell>
          <cell r="L579">
            <v>0</v>
          </cell>
          <cell r="M579">
            <v>0</v>
          </cell>
          <cell r="N579">
            <v>160</v>
          </cell>
          <cell r="O579">
            <v>0</v>
          </cell>
          <cell r="P579">
            <v>5</v>
          </cell>
          <cell r="Q579">
            <v>0</v>
          </cell>
          <cell r="R579">
            <v>0</v>
          </cell>
          <cell r="S579">
            <v>0</v>
          </cell>
          <cell r="T579">
            <v>100</v>
          </cell>
          <cell r="U579">
            <v>100</v>
          </cell>
          <cell r="V579">
            <v>10</v>
          </cell>
          <cell r="W579">
            <v>40</v>
          </cell>
          <cell r="X579">
            <v>60</v>
          </cell>
          <cell r="Y579">
            <v>60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20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550</v>
          </cell>
          <cell r="AM579" t="str">
            <v>内科</v>
          </cell>
        </row>
        <row r="580">
          <cell r="G580" t="str">
            <v>内科</v>
          </cell>
          <cell r="H580" t="str">
            <v>2022年</v>
          </cell>
        </row>
        <row r="580">
          <cell r="J580" t="str">
            <v>合格</v>
          </cell>
          <cell r="K580">
            <v>0</v>
          </cell>
          <cell r="L580">
            <v>0</v>
          </cell>
          <cell r="M580">
            <v>0</v>
          </cell>
          <cell r="N580">
            <v>160</v>
          </cell>
          <cell r="O580">
            <v>0</v>
          </cell>
          <cell r="P580">
            <v>3</v>
          </cell>
          <cell r="Q580">
            <v>2</v>
          </cell>
          <cell r="R580">
            <v>0</v>
          </cell>
          <cell r="S580">
            <v>0</v>
          </cell>
          <cell r="T580">
            <v>100</v>
          </cell>
          <cell r="U580">
            <v>100</v>
          </cell>
          <cell r="V580">
            <v>10</v>
          </cell>
          <cell r="W580">
            <v>60</v>
          </cell>
          <cell r="X580">
            <v>60</v>
          </cell>
          <cell r="Y580">
            <v>60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550</v>
          </cell>
          <cell r="AM580" t="str">
            <v>内科</v>
          </cell>
        </row>
        <row r="581">
          <cell r="G581" t="str">
            <v>内科</v>
          </cell>
          <cell r="H581" t="str">
            <v>2020年</v>
          </cell>
        </row>
        <row r="581">
          <cell r="J581" t="str">
            <v>合格</v>
          </cell>
          <cell r="K581">
            <v>0</v>
          </cell>
          <cell r="L581">
            <v>0</v>
          </cell>
          <cell r="M581">
            <v>0</v>
          </cell>
          <cell r="N581">
            <v>160</v>
          </cell>
          <cell r="O581">
            <v>0</v>
          </cell>
          <cell r="P581">
            <v>4</v>
          </cell>
          <cell r="Q581">
            <v>1</v>
          </cell>
          <cell r="R581">
            <v>0</v>
          </cell>
          <cell r="S581">
            <v>0</v>
          </cell>
          <cell r="T581">
            <v>100</v>
          </cell>
          <cell r="U581">
            <v>100</v>
          </cell>
          <cell r="V581">
            <v>10</v>
          </cell>
          <cell r="W581">
            <v>40</v>
          </cell>
          <cell r="X581">
            <v>0</v>
          </cell>
          <cell r="Y581">
            <v>30</v>
          </cell>
          <cell r="Z581">
            <v>20</v>
          </cell>
          <cell r="AA581">
            <v>100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-20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540</v>
          </cell>
          <cell r="AM581" t="str">
            <v>内科</v>
          </cell>
        </row>
        <row r="582">
          <cell r="G582" t="str">
            <v>内科</v>
          </cell>
          <cell r="H582" t="str">
            <v>2022年</v>
          </cell>
        </row>
        <row r="582">
          <cell r="J582" t="str">
            <v>合格</v>
          </cell>
          <cell r="K582">
            <v>0</v>
          </cell>
          <cell r="L582">
            <v>0</v>
          </cell>
          <cell r="M582">
            <v>0</v>
          </cell>
          <cell r="N582">
            <v>160</v>
          </cell>
          <cell r="O582" t="str">
            <v>0.0</v>
          </cell>
          <cell r="P582" t="str">
            <v>2.0</v>
          </cell>
          <cell r="Q582" t="str">
            <v>0.0</v>
          </cell>
          <cell r="R582" t="str">
            <v>0.0</v>
          </cell>
          <cell r="S582" t="str">
            <v>0.0</v>
          </cell>
          <cell r="T582">
            <v>40</v>
          </cell>
          <cell r="U582">
            <v>100</v>
          </cell>
          <cell r="V582">
            <v>10</v>
          </cell>
          <cell r="W582">
            <v>40</v>
          </cell>
          <cell r="X582">
            <v>60</v>
          </cell>
          <cell r="Y582">
            <v>90</v>
          </cell>
          <cell r="Z582">
            <v>20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20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540</v>
          </cell>
          <cell r="AM582" t="str">
            <v>内科</v>
          </cell>
        </row>
        <row r="583">
          <cell r="G583" t="str">
            <v>内科</v>
          </cell>
          <cell r="H583" t="str">
            <v>2022年</v>
          </cell>
        </row>
        <row r="583">
          <cell r="J583" t="str">
            <v>合格</v>
          </cell>
          <cell r="K583">
            <v>0</v>
          </cell>
          <cell r="L583">
            <v>0</v>
          </cell>
          <cell r="M583">
            <v>0</v>
          </cell>
          <cell r="N583">
            <v>160</v>
          </cell>
          <cell r="O583">
            <v>0</v>
          </cell>
          <cell r="P583">
            <v>4</v>
          </cell>
          <cell r="Q583">
            <v>1</v>
          </cell>
          <cell r="R583">
            <v>0</v>
          </cell>
          <cell r="S583">
            <v>1</v>
          </cell>
          <cell r="T583">
            <v>125</v>
          </cell>
          <cell r="U583">
            <v>100</v>
          </cell>
          <cell r="V583">
            <v>10</v>
          </cell>
          <cell r="W583">
            <v>40</v>
          </cell>
          <cell r="X583">
            <v>60</v>
          </cell>
          <cell r="Y583">
            <v>60</v>
          </cell>
          <cell r="Z583">
            <v>20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20</v>
          </cell>
          <cell r="AF583">
            <v>-60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535</v>
          </cell>
          <cell r="AM583" t="str">
            <v>内科</v>
          </cell>
        </row>
        <row r="584">
          <cell r="G584" t="str">
            <v>内科</v>
          </cell>
          <cell r="H584" t="str">
            <v>2022年</v>
          </cell>
        </row>
        <row r="584">
          <cell r="J584" t="str">
            <v>合格</v>
          </cell>
          <cell r="K584">
            <v>0</v>
          </cell>
          <cell r="L584">
            <v>0</v>
          </cell>
          <cell r="M584">
            <v>0</v>
          </cell>
          <cell r="N584">
            <v>160</v>
          </cell>
          <cell r="O584">
            <v>0</v>
          </cell>
          <cell r="P584">
            <v>3</v>
          </cell>
          <cell r="Q584">
            <v>5</v>
          </cell>
          <cell r="R584">
            <v>0</v>
          </cell>
          <cell r="S584">
            <v>1</v>
          </cell>
          <cell r="T584">
            <v>185</v>
          </cell>
          <cell r="U584">
            <v>100</v>
          </cell>
          <cell r="V584">
            <v>10</v>
          </cell>
          <cell r="W584">
            <v>80</v>
          </cell>
          <cell r="X584">
            <v>0</v>
          </cell>
          <cell r="Y584">
            <v>0</v>
          </cell>
          <cell r="Z584">
            <v>20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-20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535</v>
          </cell>
          <cell r="AM584" t="str">
            <v>内科</v>
          </cell>
        </row>
        <row r="585">
          <cell r="G585" t="str">
            <v>内科</v>
          </cell>
          <cell r="H585" t="str">
            <v>2022年</v>
          </cell>
        </row>
        <row r="585">
          <cell r="J585" t="str">
            <v>合格</v>
          </cell>
          <cell r="K585">
            <v>0</v>
          </cell>
          <cell r="L585">
            <v>0</v>
          </cell>
          <cell r="M585">
            <v>0</v>
          </cell>
          <cell r="N585">
            <v>160</v>
          </cell>
          <cell r="O585">
            <v>0</v>
          </cell>
          <cell r="P585">
            <v>4</v>
          </cell>
          <cell r="Q585">
            <v>0</v>
          </cell>
          <cell r="R585">
            <v>1</v>
          </cell>
          <cell r="S585">
            <v>1</v>
          </cell>
          <cell r="T585">
            <v>130</v>
          </cell>
          <cell r="U585">
            <v>100</v>
          </cell>
          <cell r="V585">
            <v>10</v>
          </cell>
          <cell r="W585">
            <v>40</v>
          </cell>
          <cell r="X585">
            <v>30</v>
          </cell>
          <cell r="Y585">
            <v>60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60</v>
          </cell>
          <cell r="AF585">
            <v>-60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530</v>
          </cell>
          <cell r="AM585" t="str">
            <v>内科</v>
          </cell>
        </row>
        <row r="586">
          <cell r="G586" t="str">
            <v>内科</v>
          </cell>
          <cell r="H586" t="str">
            <v>2022年</v>
          </cell>
        </row>
        <row r="586">
          <cell r="J586" t="str">
            <v>合格</v>
          </cell>
          <cell r="K586">
            <v>0</v>
          </cell>
          <cell r="L586">
            <v>0</v>
          </cell>
          <cell r="M586">
            <v>0</v>
          </cell>
          <cell r="N586">
            <v>160</v>
          </cell>
          <cell r="O586">
            <v>0</v>
          </cell>
          <cell r="P586">
            <v>2</v>
          </cell>
          <cell r="Q586">
            <v>3</v>
          </cell>
          <cell r="R586">
            <v>0</v>
          </cell>
          <cell r="S586">
            <v>0</v>
          </cell>
          <cell r="T586">
            <v>100</v>
          </cell>
          <cell r="U586">
            <v>100</v>
          </cell>
          <cell r="V586">
            <v>10</v>
          </cell>
          <cell r="W586">
            <v>60</v>
          </cell>
          <cell r="X586">
            <v>60</v>
          </cell>
          <cell r="Y586">
            <v>60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20</v>
          </cell>
          <cell r="AE586">
            <v>20</v>
          </cell>
          <cell r="AF586">
            <v>-60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530</v>
          </cell>
          <cell r="AM586" t="str">
            <v>内科</v>
          </cell>
        </row>
        <row r="587">
          <cell r="G587" t="str">
            <v>内科</v>
          </cell>
          <cell r="H587" t="str">
            <v>2021年</v>
          </cell>
        </row>
        <row r="587">
          <cell r="J587" t="str">
            <v>合格</v>
          </cell>
          <cell r="K587">
            <v>0</v>
          </cell>
          <cell r="L587">
            <v>0</v>
          </cell>
          <cell r="M587">
            <v>0</v>
          </cell>
          <cell r="N587">
            <v>160</v>
          </cell>
          <cell r="O587">
            <v>0</v>
          </cell>
          <cell r="P587">
            <v>4</v>
          </cell>
          <cell r="Q587">
            <v>0</v>
          </cell>
          <cell r="R587">
            <v>0</v>
          </cell>
          <cell r="S587">
            <v>0</v>
          </cell>
          <cell r="T587">
            <v>80</v>
          </cell>
          <cell r="U587">
            <v>100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100</v>
          </cell>
          <cell r="AB587">
            <v>150</v>
          </cell>
          <cell r="AC587">
            <v>0</v>
          </cell>
          <cell r="AD587">
            <v>0</v>
          </cell>
          <cell r="AE587">
            <v>0</v>
          </cell>
          <cell r="AF587">
            <v>-60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530</v>
          </cell>
          <cell r="AM587" t="str">
            <v>内科</v>
          </cell>
        </row>
        <row r="588">
          <cell r="G588" t="str">
            <v>内科</v>
          </cell>
          <cell r="H588" t="str">
            <v>2021年</v>
          </cell>
        </row>
        <row r="588">
          <cell r="J588" t="str">
            <v>合格</v>
          </cell>
          <cell r="K588">
            <v>0</v>
          </cell>
          <cell r="L588">
            <v>0</v>
          </cell>
          <cell r="M588">
            <v>0</v>
          </cell>
          <cell r="N588">
            <v>160</v>
          </cell>
          <cell r="O588">
            <v>0</v>
          </cell>
          <cell r="P588">
            <v>4</v>
          </cell>
          <cell r="Q588">
            <v>4</v>
          </cell>
          <cell r="R588">
            <v>0</v>
          </cell>
          <cell r="S588">
            <v>0</v>
          </cell>
          <cell r="T588">
            <v>160</v>
          </cell>
          <cell r="U588">
            <v>100</v>
          </cell>
          <cell r="V588">
            <v>10</v>
          </cell>
          <cell r="W588">
            <v>0</v>
          </cell>
          <cell r="X588">
            <v>0</v>
          </cell>
          <cell r="Y588">
            <v>30</v>
          </cell>
          <cell r="Z588">
            <v>0</v>
          </cell>
          <cell r="AA588">
            <v>100</v>
          </cell>
          <cell r="AB588">
            <v>0</v>
          </cell>
          <cell r="AC588">
            <v>0</v>
          </cell>
          <cell r="AD588">
            <v>0</v>
          </cell>
          <cell r="AE588">
            <v>20</v>
          </cell>
          <cell r="AF588">
            <v>-60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520</v>
          </cell>
          <cell r="AM588" t="str">
            <v>内科</v>
          </cell>
        </row>
        <row r="589">
          <cell r="G589" t="str">
            <v>内科</v>
          </cell>
          <cell r="H589" t="str">
            <v>2022年</v>
          </cell>
        </row>
        <row r="589">
          <cell r="J589" t="str">
            <v>合格</v>
          </cell>
          <cell r="K589">
            <v>0</v>
          </cell>
          <cell r="L589">
            <v>0</v>
          </cell>
          <cell r="M589">
            <v>0</v>
          </cell>
          <cell r="N589">
            <v>160</v>
          </cell>
          <cell r="O589">
            <v>0</v>
          </cell>
          <cell r="P589">
            <v>3</v>
          </cell>
          <cell r="Q589">
            <v>2</v>
          </cell>
          <cell r="R589">
            <v>0</v>
          </cell>
          <cell r="S589">
            <v>0</v>
          </cell>
          <cell r="T589">
            <v>100</v>
          </cell>
          <cell r="U589">
            <v>100</v>
          </cell>
          <cell r="V589">
            <v>10</v>
          </cell>
          <cell r="W589">
            <v>40</v>
          </cell>
          <cell r="X589">
            <v>60</v>
          </cell>
          <cell r="Y589">
            <v>90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-40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520</v>
          </cell>
          <cell r="AM589" t="str">
            <v>内科</v>
          </cell>
        </row>
        <row r="590">
          <cell r="G590" t="str">
            <v>内科</v>
          </cell>
          <cell r="H590" t="str">
            <v>2022年</v>
          </cell>
        </row>
        <row r="590">
          <cell r="J590" t="str">
            <v>合格</v>
          </cell>
          <cell r="K590">
            <v>0</v>
          </cell>
          <cell r="L590">
            <v>0</v>
          </cell>
          <cell r="M590">
            <v>0</v>
          </cell>
          <cell r="N590">
            <v>120</v>
          </cell>
          <cell r="O590">
            <v>0</v>
          </cell>
          <cell r="P590">
            <v>3</v>
          </cell>
          <cell r="Q590">
            <v>0</v>
          </cell>
          <cell r="R590">
            <v>0</v>
          </cell>
          <cell r="S590">
            <v>0</v>
          </cell>
          <cell r="T590">
            <v>60</v>
          </cell>
          <cell r="U590">
            <v>100</v>
          </cell>
          <cell r="V590">
            <v>10</v>
          </cell>
          <cell r="W590">
            <v>80</v>
          </cell>
          <cell r="X590">
            <v>30</v>
          </cell>
          <cell r="Y590">
            <v>120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520</v>
          </cell>
          <cell r="AM590" t="str">
            <v>内科</v>
          </cell>
        </row>
        <row r="591">
          <cell r="G591" t="str">
            <v>内科</v>
          </cell>
          <cell r="H591" t="str">
            <v>2022年</v>
          </cell>
        </row>
        <row r="591">
          <cell r="J591" t="str">
            <v>合格</v>
          </cell>
          <cell r="K591">
            <v>0</v>
          </cell>
          <cell r="L591">
            <v>0</v>
          </cell>
          <cell r="M591">
            <v>0</v>
          </cell>
          <cell r="N591">
            <v>160</v>
          </cell>
          <cell r="O591" t="str">
            <v>0.0</v>
          </cell>
          <cell r="P591" t="str">
            <v>1.0</v>
          </cell>
          <cell r="Q591" t="str">
            <v>0.0</v>
          </cell>
          <cell r="R591" t="str">
            <v>1.0</v>
          </cell>
          <cell r="S591" t="str">
            <v>0.0</v>
          </cell>
          <cell r="T591">
            <v>45</v>
          </cell>
          <cell r="U591">
            <v>100</v>
          </cell>
          <cell r="V591">
            <v>0</v>
          </cell>
          <cell r="W591">
            <v>40</v>
          </cell>
          <cell r="X591">
            <v>60</v>
          </cell>
          <cell r="Y591">
            <v>90</v>
          </cell>
          <cell r="Z591">
            <v>20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60</v>
          </cell>
          <cell r="AF591">
            <v>-60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515</v>
          </cell>
          <cell r="AM591" t="str">
            <v>内科</v>
          </cell>
        </row>
        <row r="592">
          <cell r="G592" t="str">
            <v>内科</v>
          </cell>
          <cell r="H592" t="str">
            <v>2022年</v>
          </cell>
        </row>
        <row r="592">
          <cell r="J592" t="str">
            <v>合格</v>
          </cell>
          <cell r="K592">
            <v>0</v>
          </cell>
          <cell r="L592">
            <v>0</v>
          </cell>
          <cell r="M592">
            <v>0</v>
          </cell>
          <cell r="N592">
            <v>160</v>
          </cell>
          <cell r="O592" t="str">
            <v>0.0</v>
          </cell>
          <cell r="P592" t="str">
            <v>2.0</v>
          </cell>
          <cell r="Q592" t="str">
            <v>1.0</v>
          </cell>
          <cell r="R592" t="str">
            <v>0.0</v>
          </cell>
          <cell r="S592" t="str">
            <v>0.0</v>
          </cell>
          <cell r="T592">
            <v>60</v>
          </cell>
          <cell r="U592">
            <v>100</v>
          </cell>
          <cell r="V592">
            <v>0</v>
          </cell>
          <cell r="W592">
            <v>60</v>
          </cell>
          <cell r="X592">
            <v>60</v>
          </cell>
          <cell r="Y592">
            <v>90</v>
          </cell>
          <cell r="Z592">
            <v>40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-60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510</v>
          </cell>
          <cell r="AM592" t="str">
            <v>内科</v>
          </cell>
        </row>
        <row r="593">
          <cell r="G593" t="str">
            <v>内科</v>
          </cell>
          <cell r="H593" t="str">
            <v>2022年</v>
          </cell>
        </row>
        <row r="593">
          <cell r="J593" t="str">
            <v>合格</v>
          </cell>
          <cell r="K593">
            <v>0</v>
          </cell>
          <cell r="L593">
            <v>0</v>
          </cell>
          <cell r="M593">
            <v>0</v>
          </cell>
          <cell r="N593">
            <v>160</v>
          </cell>
          <cell r="O593">
            <v>0</v>
          </cell>
          <cell r="P593">
            <v>3</v>
          </cell>
          <cell r="Q593">
            <v>8</v>
          </cell>
          <cell r="R593">
            <v>0</v>
          </cell>
          <cell r="S593">
            <v>0</v>
          </cell>
          <cell r="T593">
            <v>220</v>
          </cell>
          <cell r="U593">
            <v>100</v>
          </cell>
          <cell r="V593">
            <v>10</v>
          </cell>
          <cell r="W593">
            <v>60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-40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510</v>
          </cell>
          <cell r="AM593" t="str">
            <v>内科</v>
          </cell>
        </row>
        <row r="594">
          <cell r="G594" t="str">
            <v>内科</v>
          </cell>
          <cell r="H594" t="str">
            <v>2022年</v>
          </cell>
        </row>
        <row r="594">
          <cell r="J594" t="str">
            <v>合格</v>
          </cell>
          <cell r="K594">
            <v>0</v>
          </cell>
          <cell r="L594">
            <v>0</v>
          </cell>
          <cell r="M594">
            <v>0</v>
          </cell>
          <cell r="N594">
            <v>160</v>
          </cell>
          <cell r="O594">
            <v>0</v>
          </cell>
          <cell r="P594">
            <v>2</v>
          </cell>
          <cell r="Q594">
            <v>1</v>
          </cell>
          <cell r="R594">
            <v>0</v>
          </cell>
          <cell r="S594">
            <v>0</v>
          </cell>
          <cell r="T594">
            <v>60</v>
          </cell>
          <cell r="U594">
            <v>100</v>
          </cell>
          <cell r="V594">
            <v>10</v>
          </cell>
          <cell r="W594">
            <v>60</v>
          </cell>
          <cell r="X594">
            <v>60</v>
          </cell>
          <cell r="Y594">
            <v>60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20</v>
          </cell>
          <cell r="AF594">
            <v>-20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510</v>
          </cell>
          <cell r="AM594" t="str">
            <v>内科</v>
          </cell>
        </row>
        <row r="595">
          <cell r="G595" t="str">
            <v>内科</v>
          </cell>
          <cell r="H595" t="str">
            <v>2022年</v>
          </cell>
        </row>
        <row r="595">
          <cell r="J595" t="str">
            <v>合格</v>
          </cell>
          <cell r="K595">
            <v>0</v>
          </cell>
          <cell r="L595">
            <v>0</v>
          </cell>
          <cell r="M595">
            <v>0</v>
          </cell>
          <cell r="N595">
            <v>160</v>
          </cell>
          <cell r="O595">
            <v>0</v>
          </cell>
          <cell r="P595">
            <v>2</v>
          </cell>
          <cell r="Q595">
            <v>1</v>
          </cell>
          <cell r="R595">
            <v>0</v>
          </cell>
          <cell r="S595">
            <v>0</v>
          </cell>
          <cell r="T595">
            <v>60</v>
          </cell>
          <cell r="U595">
            <v>100</v>
          </cell>
          <cell r="V595">
            <v>10</v>
          </cell>
          <cell r="W595">
            <v>40</v>
          </cell>
          <cell r="X595">
            <v>60</v>
          </cell>
          <cell r="Y595">
            <v>60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20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510</v>
          </cell>
          <cell r="AM595" t="str">
            <v>内科</v>
          </cell>
        </row>
        <row r="596">
          <cell r="G596" t="str">
            <v>内科</v>
          </cell>
          <cell r="H596" t="str">
            <v>2022年</v>
          </cell>
        </row>
        <row r="596">
          <cell r="J596" t="str">
            <v>合格</v>
          </cell>
          <cell r="K596">
            <v>0</v>
          </cell>
          <cell r="L596">
            <v>0</v>
          </cell>
          <cell r="M596">
            <v>0</v>
          </cell>
          <cell r="N596">
            <v>160</v>
          </cell>
          <cell r="O596">
            <v>0</v>
          </cell>
          <cell r="P596">
            <v>3</v>
          </cell>
          <cell r="Q596">
            <v>2</v>
          </cell>
          <cell r="R596">
            <v>0</v>
          </cell>
          <cell r="S596">
            <v>0</v>
          </cell>
          <cell r="T596">
            <v>100</v>
          </cell>
          <cell r="U596">
            <v>100</v>
          </cell>
          <cell r="V596">
            <v>10</v>
          </cell>
          <cell r="W596">
            <v>60</v>
          </cell>
          <cell r="X596">
            <v>60</v>
          </cell>
          <cell r="Y596">
            <v>30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40</v>
          </cell>
          <cell r="AF596">
            <v>-60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500</v>
          </cell>
          <cell r="AM596" t="str">
            <v>内科</v>
          </cell>
        </row>
        <row r="597">
          <cell r="G597" t="str">
            <v>内科</v>
          </cell>
          <cell r="H597" t="str">
            <v>2022年</v>
          </cell>
        </row>
        <row r="597">
          <cell r="J597" t="str">
            <v>合格</v>
          </cell>
          <cell r="K597">
            <v>0</v>
          </cell>
          <cell r="L597">
            <v>0</v>
          </cell>
          <cell r="M597">
            <v>0</v>
          </cell>
          <cell r="N597">
            <v>160</v>
          </cell>
          <cell r="O597">
            <v>0</v>
          </cell>
          <cell r="P597">
            <v>4</v>
          </cell>
          <cell r="Q597">
            <v>2</v>
          </cell>
          <cell r="R597">
            <v>0</v>
          </cell>
          <cell r="S597">
            <v>0</v>
          </cell>
          <cell r="T597">
            <v>120</v>
          </cell>
          <cell r="U597">
            <v>100</v>
          </cell>
          <cell r="V597">
            <v>0</v>
          </cell>
          <cell r="W597">
            <v>80</v>
          </cell>
          <cell r="X597">
            <v>30</v>
          </cell>
          <cell r="Y597">
            <v>30</v>
          </cell>
          <cell r="Z597">
            <v>20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-40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500</v>
          </cell>
          <cell r="AM597" t="str">
            <v>内科</v>
          </cell>
        </row>
        <row r="598">
          <cell r="G598" t="str">
            <v>内科</v>
          </cell>
          <cell r="H598" t="str">
            <v>2022年</v>
          </cell>
        </row>
        <row r="598">
          <cell r="J598" t="str">
            <v>合格</v>
          </cell>
          <cell r="K598">
            <v>0</v>
          </cell>
          <cell r="L598">
            <v>0</v>
          </cell>
          <cell r="M598">
            <v>0</v>
          </cell>
          <cell r="N598">
            <v>160</v>
          </cell>
          <cell r="O598" t="str">
            <v>0.0</v>
          </cell>
          <cell r="P598" t="str">
            <v>2.0</v>
          </cell>
          <cell r="Q598" t="str">
            <v>0.0</v>
          </cell>
          <cell r="R598" t="str">
            <v>0.0</v>
          </cell>
          <cell r="S598" t="str">
            <v>0.0</v>
          </cell>
          <cell r="T598">
            <v>40</v>
          </cell>
          <cell r="U598">
            <v>100</v>
          </cell>
          <cell r="V598">
            <v>0</v>
          </cell>
          <cell r="W598">
            <v>60</v>
          </cell>
          <cell r="X598">
            <v>60</v>
          </cell>
          <cell r="Y598">
            <v>60</v>
          </cell>
          <cell r="Z598">
            <v>40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-20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500</v>
          </cell>
          <cell r="AM598" t="str">
            <v>内科</v>
          </cell>
        </row>
        <row r="599">
          <cell r="G599" t="str">
            <v>内科</v>
          </cell>
          <cell r="H599" t="str">
            <v>2022年</v>
          </cell>
        </row>
        <row r="599">
          <cell r="J599" t="str">
            <v>合格</v>
          </cell>
          <cell r="K599">
            <v>0</v>
          </cell>
          <cell r="L599">
            <v>0</v>
          </cell>
          <cell r="M599">
            <v>0</v>
          </cell>
          <cell r="N599">
            <v>160</v>
          </cell>
          <cell r="O599">
            <v>0</v>
          </cell>
          <cell r="P599">
            <v>2</v>
          </cell>
          <cell r="Q599">
            <v>1</v>
          </cell>
          <cell r="R599">
            <v>0</v>
          </cell>
          <cell r="S599">
            <v>0</v>
          </cell>
          <cell r="T599">
            <v>60</v>
          </cell>
          <cell r="U599">
            <v>100</v>
          </cell>
          <cell r="V599">
            <v>0</v>
          </cell>
          <cell r="W599">
            <v>40</v>
          </cell>
          <cell r="X599">
            <v>60</v>
          </cell>
          <cell r="Y599">
            <v>60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20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500</v>
          </cell>
          <cell r="AM599" t="str">
            <v>内科</v>
          </cell>
        </row>
        <row r="600">
          <cell r="G600" t="str">
            <v>内科</v>
          </cell>
          <cell r="H600" t="str">
            <v>2022年</v>
          </cell>
        </row>
        <row r="600">
          <cell r="J600" t="str">
            <v>合格</v>
          </cell>
          <cell r="K600" t="str">
            <v>0</v>
          </cell>
          <cell r="L600">
            <v>0</v>
          </cell>
          <cell r="M600">
            <v>0</v>
          </cell>
          <cell r="N600">
            <v>160</v>
          </cell>
          <cell r="O600">
            <v>0</v>
          </cell>
          <cell r="P600">
            <v>1</v>
          </cell>
          <cell r="Q600">
            <v>2</v>
          </cell>
          <cell r="R600">
            <v>0</v>
          </cell>
          <cell r="S600">
            <v>0</v>
          </cell>
          <cell r="T600">
            <v>60</v>
          </cell>
          <cell r="U600">
            <v>100</v>
          </cell>
          <cell r="V600">
            <v>10</v>
          </cell>
          <cell r="W600">
            <v>60</v>
          </cell>
          <cell r="X600">
            <v>60</v>
          </cell>
          <cell r="Y600">
            <v>30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20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500</v>
          </cell>
          <cell r="AM600" t="str">
            <v>内科</v>
          </cell>
        </row>
        <row r="601">
          <cell r="G601" t="str">
            <v>内科</v>
          </cell>
          <cell r="H601" t="str">
            <v>2022年</v>
          </cell>
        </row>
        <row r="601">
          <cell r="J601" t="str">
            <v>合格</v>
          </cell>
          <cell r="K601">
            <v>0</v>
          </cell>
          <cell r="L601">
            <v>0</v>
          </cell>
          <cell r="M601">
            <v>0</v>
          </cell>
          <cell r="N601">
            <v>160</v>
          </cell>
          <cell r="O601">
            <v>0</v>
          </cell>
          <cell r="P601">
            <v>4</v>
          </cell>
          <cell r="Q601">
            <v>1</v>
          </cell>
          <cell r="R601">
            <v>1</v>
          </cell>
          <cell r="S601">
            <v>0</v>
          </cell>
          <cell r="T601">
            <v>125</v>
          </cell>
          <cell r="U601">
            <v>100</v>
          </cell>
          <cell r="V601">
            <v>10</v>
          </cell>
          <cell r="W601">
            <v>20</v>
          </cell>
          <cell r="X601">
            <v>30</v>
          </cell>
          <cell r="Y601">
            <v>30</v>
          </cell>
          <cell r="Z601">
            <v>20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495</v>
          </cell>
          <cell r="AM601" t="str">
            <v>内科</v>
          </cell>
        </row>
        <row r="602">
          <cell r="G602" t="str">
            <v>内科</v>
          </cell>
          <cell r="H602" t="str">
            <v>2022年</v>
          </cell>
        </row>
        <row r="602">
          <cell r="J602" t="str">
            <v>合格</v>
          </cell>
          <cell r="K602">
            <v>0</v>
          </cell>
          <cell r="L602">
            <v>0</v>
          </cell>
          <cell r="M602">
            <v>0</v>
          </cell>
          <cell r="N602">
            <v>160</v>
          </cell>
          <cell r="O602">
            <v>0</v>
          </cell>
          <cell r="P602">
            <v>4</v>
          </cell>
          <cell r="Q602">
            <v>2</v>
          </cell>
          <cell r="R602">
            <v>0</v>
          </cell>
          <cell r="S602">
            <v>0</v>
          </cell>
          <cell r="T602">
            <v>120</v>
          </cell>
          <cell r="U602">
            <v>90.4761904761905</v>
          </cell>
          <cell r="V602">
            <v>0</v>
          </cell>
          <cell r="W602">
            <v>40</v>
          </cell>
          <cell r="X602">
            <v>30</v>
          </cell>
          <cell r="Y602">
            <v>30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40</v>
          </cell>
          <cell r="AF602">
            <v>-20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490.47619047619</v>
          </cell>
          <cell r="AM602" t="str">
            <v>内科</v>
          </cell>
        </row>
        <row r="603">
          <cell r="G603" t="str">
            <v>内科</v>
          </cell>
          <cell r="H603" t="str">
            <v>2022年</v>
          </cell>
        </row>
        <row r="603">
          <cell r="J603" t="str">
            <v>合格</v>
          </cell>
          <cell r="K603">
            <v>0</v>
          </cell>
          <cell r="L603">
            <v>0</v>
          </cell>
          <cell r="M603">
            <v>0</v>
          </cell>
          <cell r="N603">
            <v>160</v>
          </cell>
          <cell r="O603">
            <v>0</v>
          </cell>
          <cell r="P603">
            <v>4</v>
          </cell>
          <cell r="Q603">
            <v>1</v>
          </cell>
          <cell r="R603">
            <v>0</v>
          </cell>
          <cell r="S603">
            <v>0</v>
          </cell>
          <cell r="T603">
            <v>100</v>
          </cell>
          <cell r="U603">
            <v>100</v>
          </cell>
          <cell r="V603">
            <v>10</v>
          </cell>
          <cell r="W603">
            <v>40</v>
          </cell>
          <cell r="X603">
            <v>60</v>
          </cell>
          <cell r="Y603">
            <v>60</v>
          </cell>
          <cell r="Z603">
            <v>20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-60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490</v>
          </cell>
          <cell r="AM603" t="str">
            <v>内科</v>
          </cell>
        </row>
        <row r="604">
          <cell r="G604" t="str">
            <v>内科</v>
          </cell>
          <cell r="H604" t="str">
            <v>2021年</v>
          </cell>
        </row>
        <row r="604">
          <cell r="J604" t="str">
            <v>合格</v>
          </cell>
          <cell r="K604">
            <v>0</v>
          </cell>
          <cell r="L604">
            <v>0</v>
          </cell>
          <cell r="M604">
            <v>0</v>
          </cell>
          <cell r="N604">
            <v>160</v>
          </cell>
          <cell r="O604">
            <v>0</v>
          </cell>
          <cell r="P604">
            <v>5</v>
          </cell>
          <cell r="Q604">
            <v>1</v>
          </cell>
          <cell r="R604">
            <v>0</v>
          </cell>
          <cell r="S604">
            <v>0</v>
          </cell>
          <cell r="T604">
            <v>120</v>
          </cell>
          <cell r="U604">
            <v>100</v>
          </cell>
          <cell r="V604">
            <v>0</v>
          </cell>
          <cell r="W604">
            <v>40</v>
          </cell>
          <cell r="X604">
            <v>30</v>
          </cell>
          <cell r="Y604">
            <v>0</v>
          </cell>
          <cell r="Z604">
            <v>0</v>
          </cell>
          <cell r="AA604">
            <v>100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-60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490</v>
          </cell>
          <cell r="AM604" t="str">
            <v>内科</v>
          </cell>
        </row>
        <row r="605">
          <cell r="G605" t="str">
            <v>内科</v>
          </cell>
          <cell r="H605" t="str">
            <v>2022年</v>
          </cell>
        </row>
        <row r="605">
          <cell r="J605" t="str">
            <v>合格</v>
          </cell>
          <cell r="K605">
            <v>0</v>
          </cell>
          <cell r="L605">
            <v>0</v>
          </cell>
          <cell r="M605">
            <v>0</v>
          </cell>
          <cell r="N605">
            <v>160</v>
          </cell>
          <cell r="O605">
            <v>0</v>
          </cell>
          <cell r="P605">
            <v>3</v>
          </cell>
          <cell r="Q605">
            <v>3</v>
          </cell>
          <cell r="R605">
            <v>0</v>
          </cell>
          <cell r="S605">
            <v>0</v>
          </cell>
          <cell r="T605">
            <v>120</v>
          </cell>
          <cell r="U605">
            <v>100</v>
          </cell>
          <cell r="V605">
            <v>10</v>
          </cell>
          <cell r="W605">
            <v>40</v>
          </cell>
          <cell r="X605">
            <v>60</v>
          </cell>
          <cell r="Y605">
            <v>60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-60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490</v>
          </cell>
          <cell r="AM605" t="str">
            <v>内科</v>
          </cell>
        </row>
        <row r="606">
          <cell r="G606" t="str">
            <v>内科</v>
          </cell>
          <cell r="H606" t="str">
            <v>2022年</v>
          </cell>
        </row>
        <row r="606">
          <cell r="J606" t="str">
            <v>合格</v>
          </cell>
          <cell r="K606">
            <v>0</v>
          </cell>
          <cell r="L606">
            <v>0</v>
          </cell>
          <cell r="M606">
            <v>0</v>
          </cell>
          <cell r="N606">
            <v>120</v>
          </cell>
          <cell r="O606">
            <v>0</v>
          </cell>
          <cell r="P606">
            <v>2</v>
          </cell>
          <cell r="Q606">
            <v>0</v>
          </cell>
          <cell r="R606">
            <v>0</v>
          </cell>
          <cell r="S606">
            <v>0</v>
          </cell>
          <cell r="T606">
            <v>40</v>
          </cell>
          <cell r="U606">
            <v>100</v>
          </cell>
          <cell r="V606">
            <v>10</v>
          </cell>
          <cell r="W606">
            <v>80</v>
          </cell>
          <cell r="X606">
            <v>60</v>
          </cell>
          <cell r="Y606">
            <v>120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-40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490</v>
          </cell>
          <cell r="AM606" t="str">
            <v>内科</v>
          </cell>
        </row>
        <row r="607">
          <cell r="G607" t="str">
            <v>内科</v>
          </cell>
          <cell r="H607" t="str">
            <v>2022年</v>
          </cell>
        </row>
        <row r="607">
          <cell r="J607" t="str">
            <v>合格</v>
          </cell>
          <cell r="K607">
            <v>0</v>
          </cell>
          <cell r="L607">
            <v>0</v>
          </cell>
          <cell r="M607">
            <v>0</v>
          </cell>
          <cell r="N607">
            <v>160</v>
          </cell>
          <cell r="O607">
            <v>0</v>
          </cell>
          <cell r="P607">
            <v>2</v>
          </cell>
          <cell r="Q607">
            <v>1</v>
          </cell>
          <cell r="R607">
            <v>0</v>
          </cell>
          <cell r="S607">
            <v>0</v>
          </cell>
          <cell r="T607">
            <v>60</v>
          </cell>
          <cell r="U607">
            <v>100</v>
          </cell>
          <cell r="V607">
            <v>10</v>
          </cell>
          <cell r="W607">
            <v>40</v>
          </cell>
          <cell r="X607">
            <v>60</v>
          </cell>
          <cell r="Y607">
            <v>60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490</v>
          </cell>
          <cell r="AM607" t="str">
            <v>内科</v>
          </cell>
        </row>
        <row r="608">
          <cell r="G608" t="str">
            <v>内科</v>
          </cell>
          <cell r="H608" t="str">
            <v>2022年</v>
          </cell>
        </row>
        <row r="608">
          <cell r="J608" t="str">
            <v>合格</v>
          </cell>
          <cell r="K608">
            <v>0</v>
          </cell>
          <cell r="L608">
            <v>0</v>
          </cell>
          <cell r="M608">
            <v>0</v>
          </cell>
          <cell r="N608">
            <v>160</v>
          </cell>
          <cell r="O608">
            <v>0</v>
          </cell>
          <cell r="P608">
            <v>2</v>
          </cell>
          <cell r="Q608">
            <v>1</v>
          </cell>
          <cell r="R608">
            <v>0</v>
          </cell>
          <cell r="S608">
            <v>0</v>
          </cell>
          <cell r="T608">
            <v>60</v>
          </cell>
          <cell r="U608">
            <v>100</v>
          </cell>
          <cell r="V608">
            <v>10</v>
          </cell>
          <cell r="W608">
            <v>40</v>
          </cell>
          <cell r="X608">
            <v>60</v>
          </cell>
          <cell r="Y608">
            <v>60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490</v>
          </cell>
          <cell r="AM608" t="str">
            <v>内科</v>
          </cell>
        </row>
        <row r="609">
          <cell r="G609" t="str">
            <v>内科</v>
          </cell>
          <cell r="H609" t="str">
            <v>2022年</v>
          </cell>
        </row>
        <row r="609">
          <cell r="J609" t="str">
            <v>合格</v>
          </cell>
          <cell r="K609">
            <v>0</v>
          </cell>
          <cell r="L609">
            <v>0</v>
          </cell>
          <cell r="M609">
            <v>0</v>
          </cell>
          <cell r="N609">
            <v>160</v>
          </cell>
          <cell r="O609">
            <v>0</v>
          </cell>
          <cell r="P609">
            <v>2</v>
          </cell>
          <cell r="Q609">
            <v>1</v>
          </cell>
          <cell r="R609">
            <v>0</v>
          </cell>
          <cell r="S609">
            <v>0</v>
          </cell>
          <cell r="T609">
            <v>60</v>
          </cell>
          <cell r="U609">
            <v>100</v>
          </cell>
          <cell r="V609">
            <v>10</v>
          </cell>
          <cell r="W609">
            <v>40</v>
          </cell>
          <cell r="X609">
            <v>60</v>
          </cell>
          <cell r="Y609">
            <v>60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490</v>
          </cell>
          <cell r="AM609" t="str">
            <v>内科</v>
          </cell>
        </row>
        <row r="610">
          <cell r="G610" t="str">
            <v>内科</v>
          </cell>
          <cell r="H610" t="str">
            <v>2022年</v>
          </cell>
        </row>
        <row r="610">
          <cell r="J610" t="str">
            <v>合格</v>
          </cell>
          <cell r="K610">
            <v>0</v>
          </cell>
          <cell r="L610">
            <v>0</v>
          </cell>
          <cell r="M610">
            <v>0</v>
          </cell>
          <cell r="N610">
            <v>160</v>
          </cell>
          <cell r="O610">
            <v>0</v>
          </cell>
          <cell r="P610">
            <v>3</v>
          </cell>
          <cell r="Q610">
            <v>1</v>
          </cell>
          <cell r="R610">
            <v>0</v>
          </cell>
          <cell r="S610">
            <v>0</v>
          </cell>
          <cell r="T610">
            <v>80</v>
          </cell>
          <cell r="U610">
            <v>100</v>
          </cell>
          <cell r="V610">
            <v>10</v>
          </cell>
          <cell r="W610">
            <v>40</v>
          </cell>
          <cell r="X610">
            <v>60</v>
          </cell>
          <cell r="Y610">
            <v>90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-60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480</v>
          </cell>
          <cell r="AM610" t="str">
            <v>内科</v>
          </cell>
        </row>
        <row r="611">
          <cell r="G611" t="str">
            <v>内科</v>
          </cell>
          <cell r="H611" t="str">
            <v>2022年</v>
          </cell>
        </row>
        <row r="611">
          <cell r="J611" t="str">
            <v>合格</v>
          </cell>
          <cell r="K611">
            <v>0</v>
          </cell>
          <cell r="L611">
            <v>0</v>
          </cell>
          <cell r="M611">
            <v>0</v>
          </cell>
          <cell r="N611">
            <v>160</v>
          </cell>
          <cell r="O611" t="str">
            <v>0.0</v>
          </cell>
          <cell r="P611" t="str">
            <v>1.0</v>
          </cell>
          <cell r="Q611" t="str">
            <v>1.0</v>
          </cell>
          <cell r="R611" t="str">
            <v>0.0</v>
          </cell>
          <cell r="S611" t="str">
            <v>0.0</v>
          </cell>
          <cell r="T611">
            <v>40</v>
          </cell>
          <cell r="U611">
            <v>100</v>
          </cell>
          <cell r="V611">
            <v>10</v>
          </cell>
          <cell r="W611">
            <v>60</v>
          </cell>
          <cell r="X611">
            <v>30</v>
          </cell>
          <cell r="Y611">
            <v>60</v>
          </cell>
          <cell r="Z611">
            <v>40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-20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480</v>
          </cell>
          <cell r="AM611" t="str">
            <v>内科</v>
          </cell>
        </row>
        <row r="612">
          <cell r="G612" t="str">
            <v>内科</v>
          </cell>
          <cell r="H612" t="str">
            <v>2022年</v>
          </cell>
        </row>
        <row r="612">
          <cell r="J612" t="str">
            <v>合格</v>
          </cell>
          <cell r="K612">
            <v>0</v>
          </cell>
          <cell r="L612">
            <v>0</v>
          </cell>
          <cell r="M612">
            <v>0</v>
          </cell>
          <cell r="N612">
            <v>160</v>
          </cell>
          <cell r="O612">
            <v>0</v>
          </cell>
          <cell r="P612">
            <v>2</v>
          </cell>
          <cell r="Q612">
            <v>1</v>
          </cell>
          <cell r="R612">
            <v>0</v>
          </cell>
          <cell r="S612">
            <v>0</v>
          </cell>
          <cell r="T612">
            <v>60</v>
          </cell>
          <cell r="U612">
            <v>100</v>
          </cell>
          <cell r="V612">
            <v>10</v>
          </cell>
          <cell r="W612">
            <v>80</v>
          </cell>
          <cell r="X612">
            <v>30</v>
          </cell>
          <cell r="Y612">
            <v>0</v>
          </cell>
          <cell r="Z612">
            <v>40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480</v>
          </cell>
          <cell r="AM612" t="str">
            <v>内科</v>
          </cell>
        </row>
        <row r="613">
          <cell r="G613" t="str">
            <v>内科</v>
          </cell>
          <cell r="H613" t="str">
            <v>2022年</v>
          </cell>
        </row>
        <row r="613">
          <cell r="J613" t="str">
            <v>合格</v>
          </cell>
          <cell r="K613">
            <v>0</v>
          </cell>
          <cell r="L613">
            <v>0</v>
          </cell>
          <cell r="M613">
            <v>0</v>
          </cell>
          <cell r="N613">
            <v>160</v>
          </cell>
          <cell r="O613">
            <v>0</v>
          </cell>
          <cell r="P613">
            <v>2</v>
          </cell>
          <cell r="Q613">
            <v>0</v>
          </cell>
          <cell r="R613">
            <v>1</v>
          </cell>
          <cell r="S613">
            <v>0</v>
          </cell>
          <cell r="T613">
            <v>65</v>
          </cell>
          <cell r="U613">
            <v>100</v>
          </cell>
          <cell r="V613">
            <v>10</v>
          </cell>
          <cell r="W613">
            <v>40</v>
          </cell>
          <cell r="X613">
            <v>60</v>
          </cell>
          <cell r="Y613">
            <v>60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-20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475</v>
          </cell>
          <cell r="AM613" t="str">
            <v>内科</v>
          </cell>
        </row>
        <row r="614">
          <cell r="G614" t="str">
            <v>内科</v>
          </cell>
          <cell r="H614" t="str">
            <v>2022年</v>
          </cell>
        </row>
        <row r="614">
          <cell r="J614" t="str">
            <v>合格</v>
          </cell>
          <cell r="K614">
            <v>0</v>
          </cell>
          <cell r="L614">
            <v>0</v>
          </cell>
          <cell r="M614">
            <v>0</v>
          </cell>
          <cell r="N614">
            <v>160</v>
          </cell>
          <cell r="O614">
            <v>0</v>
          </cell>
          <cell r="P614">
            <v>4</v>
          </cell>
          <cell r="Q614">
            <v>5</v>
          </cell>
          <cell r="R614">
            <v>0</v>
          </cell>
          <cell r="S614">
            <v>0</v>
          </cell>
          <cell r="T614">
            <v>180</v>
          </cell>
          <cell r="U614">
            <v>100</v>
          </cell>
          <cell r="V614">
            <v>10</v>
          </cell>
          <cell r="W614">
            <v>80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-60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470</v>
          </cell>
          <cell r="AM614" t="str">
            <v>内科</v>
          </cell>
        </row>
        <row r="615">
          <cell r="G615" t="str">
            <v>内科</v>
          </cell>
          <cell r="H615" t="str">
            <v>2020年</v>
          </cell>
        </row>
        <row r="615">
          <cell r="J615" t="str">
            <v>合格</v>
          </cell>
          <cell r="K615">
            <v>0</v>
          </cell>
          <cell r="L615">
            <v>0</v>
          </cell>
          <cell r="M615">
            <v>0</v>
          </cell>
          <cell r="N615">
            <v>160</v>
          </cell>
          <cell r="O615">
            <v>0</v>
          </cell>
          <cell r="P615">
            <v>3</v>
          </cell>
          <cell r="Q615">
            <v>2</v>
          </cell>
          <cell r="R615">
            <v>0</v>
          </cell>
          <cell r="S615">
            <v>0</v>
          </cell>
          <cell r="T615">
            <v>100</v>
          </cell>
          <cell r="U615">
            <v>100</v>
          </cell>
          <cell r="V615">
            <v>10</v>
          </cell>
          <cell r="W615">
            <v>60</v>
          </cell>
          <cell r="X615">
            <v>0</v>
          </cell>
          <cell r="Y615">
            <v>0</v>
          </cell>
          <cell r="Z615">
            <v>0</v>
          </cell>
          <cell r="AA615">
            <v>100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-60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470</v>
          </cell>
          <cell r="AM615" t="str">
            <v>内科</v>
          </cell>
        </row>
        <row r="616">
          <cell r="G616" t="str">
            <v>内科</v>
          </cell>
          <cell r="H616" t="str">
            <v>2022年</v>
          </cell>
        </row>
        <row r="616">
          <cell r="J616" t="str">
            <v>合格</v>
          </cell>
          <cell r="K616">
            <v>0</v>
          </cell>
          <cell r="L616">
            <v>0</v>
          </cell>
          <cell r="M616">
            <v>0</v>
          </cell>
          <cell r="N616">
            <v>160</v>
          </cell>
          <cell r="O616" t="str">
            <v>0.0</v>
          </cell>
          <cell r="P616" t="str">
            <v>2.0</v>
          </cell>
          <cell r="Q616" t="str">
            <v>1.0</v>
          </cell>
          <cell r="R616" t="str">
            <v>0.0</v>
          </cell>
          <cell r="S616" t="str">
            <v>0.0</v>
          </cell>
          <cell r="T616">
            <v>60</v>
          </cell>
          <cell r="U616">
            <v>100</v>
          </cell>
          <cell r="V616">
            <v>0</v>
          </cell>
          <cell r="W616">
            <v>60</v>
          </cell>
          <cell r="X616">
            <v>60</v>
          </cell>
          <cell r="Y616">
            <v>30</v>
          </cell>
          <cell r="Z616">
            <v>40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-40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470</v>
          </cell>
          <cell r="AM616" t="str">
            <v>内科</v>
          </cell>
        </row>
        <row r="617">
          <cell r="G617" t="str">
            <v>内科</v>
          </cell>
          <cell r="H617" t="str">
            <v>2022年</v>
          </cell>
        </row>
        <row r="617">
          <cell r="J617" t="str">
            <v>合格</v>
          </cell>
          <cell r="K617">
            <v>0</v>
          </cell>
          <cell r="L617">
            <v>0</v>
          </cell>
          <cell r="M617">
            <v>0</v>
          </cell>
          <cell r="N617">
            <v>160</v>
          </cell>
          <cell r="O617">
            <v>0</v>
          </cell>
          <cell r="P617">
            <v>2</v>
          </cell>
          <cell r="Q617">
            <v>1.5</v>
          </cell>
          <cell r="R617">
            <v>0</v>
          </cell>
          <cell r="S617">
            <v>0</v>
          </cell>
          <cell r="T617">
            <v>70</v>
          </cell>
          <cell r="U617">
            <v>100</v>
          </cell>
          <cell r="V617">
            <v>10</v>
          </cell>
          <cell r="W617">
            <v>80</v>
          </cell>
          <cell r="X617">
            <v>30</v>
          </cell>
          <cell r="Y617">
            <v>0</v>
          </cell>
          <cell r="Z617">
            <v>20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470</v>
          </cell>
          <cell r="AM617" t="str">
            <v>内科</v>
          </cell>
        </row>
        <row r="618">
          <cell r="G618" t="str">
            <v>内科</v>
          </cell>
          <cell r="H618" t="str">
            <v>2022年</v>
          </cell>
        </row>
        <row r="618">
          <cell r="J618" t="str">
            <v>合格</v>
          </cell>
          <cell r="K618">
            <v>0</v>
          </cell>
          <cell r="L618">
            <v>0</v>
          </cell>
          <cell r="M618">
            <v>0</v>
          </cell>
          <cell r="N618">
            <v>120</v>
          </cell>
          <cell r="O618">
            <v>0</v>
          </cell>
          <cell r="P618">
            <v>3</v>
          </cell>
          <cell r="Q618">
            <v>0</v>
          </cell>
          <cell r="R618">
            <v>0</v>
          </cell>
          <cell r="S618">
            <v>0</v>
          </cell>
          <cell r="T618">
            <v>60</v>
          </cell>
          <cell r="U618">
            <v>100</v>
          </cell>
          <cell r="V618">
            <v>10</v>
          </cell>
          <cell r="W618">
            <v>80</v>
          </cell>
          <cell r="X618">
            <v>30</v>
          </cell>
          <cell r="Y618">
            <v>120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-60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460</v>
          </cell>
          <cell r="AM618" t="str">
            <v>内科</v>
          </cell>
        </row>
        <row r="619">
          <cell r="G619" t="str">
            <v>内科</v>
          </cell>
          <cell r="H619" t="str">
            <v>2022年</v>
          </cell>
        </row>
        <row r="619">
          <cell r="J619" t="str">
            <v>合格</v>
          </cell>
          <cell r="K619">
            <v>0</v>
          </cell>
          <cell r="L619">
            <v>0</v>
          </cell>
          <cell r="M619">
            <v>0</v>
          </cell>
          <cell r="N619">
            <v>160</v>
          </cell>
          <cell r="O619">
            <v>0</v>
          </cell>
          <cell r="P619">
            <v>3</v>
          </cell>
          <cell r="Q619">
            <v>1</v>
          </cell>
          <cell r="R619">
            <v>0</v>
          </cell>
          <cell r="S619">
            <v>0</v>
          </cell>
          <cell r="T619">
            <v>80</v>
          </cell>
          <cell r="U619">
            <v>100</v>
          </cell>
          <cell r="V619">
            <v>0</v>
          </cell>
          <cell r="W619">
            <v>80</v>
          </cell>
          <cell r="X619">
            <v>0</v>
          </cell>
          <cell r="Y619">
            <v>60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-20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460</v>
          </cell>
          <cell r="AM619" t="str">
            <v>内科</v>
          </cell>
        </row>
        <row r="620">
          <cell r="G620" t="str">
            <v>内科</v>
          </cell>
          <cell r="H620" t="str">
            <v>2022年</v>
          </cell>
        </row>
        <row r="620">
          <cell r="J620" t="str">
            <v>合格</v>
          </cell>
          <cell r="K620">
            <v>0</v>
          </cell>
          <cell r="L620">
            <v>0</v>
          </cell>
          <cell r="M620">
            <v>0</v>
          </cell>
          <cell r="N620">
            <v>160</v>
          </cell>
          <cell r="O620">
            <v>0</v>
          </cell>
          <cell r="P620">
            <v>2</v>
          </cell>
          <cell r="Q620">
            <v>1</v>
          </cell>
          <cell r="R620">
            <v>0</v>
          </cell>
          <cell r="S620">
            <v>0</v>
          </cell>
          <cell r="T620">
            <v>60</v>
          </cell>
          <cell r="U620">
            <v>100</v>
          </cell>
          <cell r="V620">
            <v>10</v>
          </cell>
          <cell r="W620">
            <v>40</v>
          </cell>
          <cell r="X620">
            <v>60</v>
          </cell>
          <cell r="Y620">
            <v>30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460</v>
          </cell>
          <cell r="AM620" t="str">
            <v>内科</v>
          </cell>
        </row>
        <row r="621">
          <cell r="G621" t="str">
            <v>内科</v>
          </cell>
          <cell r="H621" t="str">
            <v>2022年</v>
          </cell>
        </row>
        <row r="621">
          <cell r="J621" t="str">
            <v>合格</v>
          </cell>
          <cell r="K621">
            <v>0</v>
          </cell>
          <cell r="L621">
            <v>0</v>
          </cell>
          <cell r="M621">
            <v>0</v>
          </cell>
          <cell r="N621">
            <v>160</v>
          </cell>
          <cell r="O621">
            <v>0</v>
          </cell>
          <cell r="P621">
            <v>2</v>
          </cell>
          <cell r="Q621">
            <v>2</v>
          </cell>
          <cell r="R621">
            <v>0</v>
          </cell>
          <cell r="S621">
            <v>0</v>
          </cell>
          <cell r="T621">
            <v>80</v>
          </cell>
          <cell r="U621">
            <v>100</v>
          </cell>
          <cell r="V621">
            <v>10</v>
          </cell>
          <cell r="W621">
            <v>80</v>
          </cell>
          <cell r="X621">
            <v>0</v>
          </cell>
          <cell r="Y621">
            <v>30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460</v>
          </cell>
          <cell r="AM621" t="str">
            <v>内科</v>
          </cell>
        </row>
        <row r="622">
          <cell r="G622" t="str">
            <v>内科</v>
          </cell>
          <cell r="H622" t="str">
            <v>2022年</v>
          </cell>
        </row>
        <row r="622">
          <cell r="J622" t="str">
            <v>合格</v>
          </cell>
          <cell r="K622">
            <v>0</v>
          </cell>
          <cell r="L622">
            <v>0</v>
          </cell>
          <cell r="M622">
            <v>0</v>
          </cell>
          <cell r="N622">
            <v>160</v>
          </cell>
          <cell r="O622">
            <v>0</v>
          </cell>
          <cell r="P622">
            <v>5</v>
          </cell>
          <cell r="Q622">
            <v>1</v>
          </cell>
          <cell r="R622">
            <v>0</v>
          </cell>
          <cell r="S622">
            <v>0</v>
          </cell>
          <cell r="T622">
            <v>120</v>
          </cell>
          <cell r="U622">
            <v>90.4761904761905</v>
          </cell>
          <cell r="V622">
            <v>10</v>
          </cell>
          <cell r="W622">
            <v>20</v>
          </cell>
          <cell r="X622">
            <v>60</v>
          </cell>
          <cell r="Y622">
            <v>30</v>
          </cell>
          <cell r="Z622">
            <v>20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-60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450.47619047619</v>
          </cell>
          <cell r="AM622" t="str">
            <v>内科</v>
          </cell>
        </row>
        <row r="623">
          <cell r="G623" t="str">
            <v>内科</v>
          </cell>
          <cell r="H623" t="str">
            <v>2022年</v>
          </cell>
        </row>
        <row r="623">
          <cell r="J623" t="str">
            <v>合格</v>
          </cell>
          <cell r="K623">
            <v>0</v>
          </cell>
          <cell r="L623">
            <v>0</v>
          </cell>
          <cell r="M623">
            <v>0</v>
          </cell>
          <cell r="N623">
            <v>160</v>
          </cell>
          <cell r="O623">
            <v>0</v>
          </cell>
          <cell r="P623">
            <v>4</v>
          </cell>
          <cell r="Q623">
            <v>2</v>
          </cell>
          <cell r="R623">
            <v>0</v>
          </cell>
          <cell r="S623">
            <v>0</v>
          </cell>
          <cell r="T623">
            <v>120</v>
          </cell>
          <cell r="U623">
            <v>100</v>
          </cell>
          <cell r="V623">
            <v>10</v>
          </cell>
          <cell r="W623">
            <v>20</v>
          </cell>
          <cell r="X623">
            <v>60</v>
          </cell>
          <cell r="Y623">
            <v>0</v>
          </cell>
          <cell r="Z623">
            <v>40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-60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450</v>
          </cell>
          <cell r="AM623" t="str">
            <v>内科</v>
          </cell>
        </row>
        <row r="624">
          <cell r="G624" t="str">
            <v>内科</v>
          </cell>
          <cell r="H624" t="str">
            <v>2022年</v>
          </cell>
        </row>
        <row r="624">
          <cell r="J624" t="str">
            <v>合格</v>
          </cell>
          <cell r="K624">
            <v>0</v>
          </cell>
          <cell r="L624">
            <v>0</v>
          </cell>
          <cell r="M624">
            <v>0</v>
          </cell>
          <cell r="N624">
            <v>160</v>
          </cell>
          <cell r="O624" t="str">
            <v>0.0</v>
          </cell>
          <cell r="P624" t="str">
            <v>2.0</v>
          </cell>
          <cell r="Q624" t="str">
            <v>0.0</v>
          </cell>
          <cell r="R624" t="str">
            <v>0.0</v>
          </cell>
          <cell r="S624" t="str">
            <v>0.0</v>
          </cell>
          <cell r="T624">
            <v>40</v>
          </cell>
          <cell r="U624">
            <v>100</v>
          </cell>
          <cell r="V624">
            <v>0</v>
          </cell>
          <cell r="W624">
            <v>40</v>
          </cell>
          <cell r="X624">
            <v>60</v>
          </cell>
          <cell r="Y624">
            <v>90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-40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450</v>
          </cell>
          <cell r="AM624" t="str">
            <v>内科</v>
          </cell>
        </row>
        <row r="625">
          <cell r="G625" t="str">
            <v>内科</v>
          </cell>
          <cell r="H625" t="str">
            <v>2022年</v>
          </cell>
        </row>
        <row r="625">
          <cell r="J625" t="str">
            <v>合格</v>
          </cell>
          <cell r="K625">
            <v>0</v>
          </cell>
          <cell r="L625">
            <v>0</v>
          </cell>
          <cell r="M625">
            <v>0</v>
          </cell>
          <cell r="N625">
            <v>160</v>
          </cell>
          <cell r="O625">
            <v>0</v>
          </cell>
          <cell r="P625">
            <v>5</v>
          </cell>
          <cell r="Q625">
            <v>0</v>
          </cell>
          <cell r="R625">
            <v>0</v>
          </cell>
          <cell r="S625">
            <v>0</v>
          </cell>
          <cell r="T625">
            <v>100</v>
          </cell>
          <cell r="U625">
            <v>100</v>
          </cell>
          <cell r="V625">
            <v>10</v>
          </cell>
          <cell r="W625">
            <v>40</v>
          </cell>
          <cell r="X625">
            <v>30</v>
          </cell>
          <cell r="Y625">
            <v>60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-60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440</v>
          </cell>
          <cell r="AM625" t="str">
            <v>内科</v>
          </cell>
        </row>
        <row r="626">
          <cell r="G626" t="str">
            <v>内科</v>
          </cell>
          <cell r="H626" t="str">
            <v>2022年</v>
          </cell>
        </row>
        <row r="626">
          <cell r="J626" t="str">
            <v>合格</v>
          </cell>
          <cell r="K626">
            <v>0</v>
          </cell>
          <cell r="L626">
            <v>0</v>
          </cell>
          <cell r="M626">
            <v>0</v>
          </cell>
          <cell r="N626">
            <v>120</v>
          </cell>
          <cell r="O626">
            <v>0</v>
          </cell>
          <cell r="P626">
            <v>3</v>
          </cell>
          <cell r="Q626">
            <v>0</v>
          </cell>
          <cell r="R626">
            <v>0</v>
          </cell>
          <cell r="S626">
            <v>0</v>
          </cell>
          <cell r="T626">
            <v>60</v>
          </cell>
          <cell r="U626">
            <v>100</v>
          </cell>
          <cell r="V626">
            <v>10</v>
          </cell>
          <cell r="W626">
            <v>60</v>
          </cell>
          <cell r="X626">
            <v>60</v>
          </cell>
          <cell r="Y626">
            <v>90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-60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440</v>
          </cell>
          <cell r="AM626" t="str">
            <v>内科</v>
          </cell>
        </row>
        <row r="627">
          <cell r="G627" t="str">
            <v>内科</v>
          </cell>
          <cell r="H627" t="str">
            <v>2022年</v>
          </cell>
        </row>
        <row r="627">
          <cell r="J627" t="str">
            <v>合格</v>
          </cell>
          <cell r="K627">
            <v>0</v>
          </cell>
          <cell r="L627">
            <v>0</v>
          </cell>
          <cell r="M627">
            <v>0</v>
          </cell>
          <cell r="N627">
            <v>160</v>
          </cell>
          <cell r="O627">
            <v>0</v>
          </cell>
          <cell r="P627">
            <v>1</v>
          </cell>
          <cell r="Q627">
            <v>1</v>
          </cell>
          <cell r="R627">
            <v>0</v>
          </cell>
          <cell r="S627">
            <v>0</v>
          </cell>
          <cell r="T627">
            <v>40</v>
          </cell>
          <cell r="U627">
            <v>100</v>
          </cell>
          <cell r="V627">
            <v>10</v>
          </cell>
          <cell r="W627">
            <v>40</v>
          </cell>
          <cell r="X627">
            <v>30</v>
          </cell>
          <cell r="Y627">
            <v>60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440</v>
          </cell>
          <cell r="AM627" t="str">
            <v>内科</v>
          </cell>
        </row>
        <row r="628">
          <cell r="G628" t="str">
            <v>内科</v>
          </cell>
          <cell r="H628" t="str">
            <v>2021年</v>
          </cell>
        </row>
        <row r="628">
          <cell r="J628" t="str">
            <v>合格</v>
          </cell>
          <cell r="K628">
            <v>0</v>
          </cell>
          <cell r="L628">
            <v>0</v>
          </cell>
          <cell r="M628">
            <v>0</v>
          </cell>
          <cell r="N628">
            <v>160</v>
          </cell>
          <cell r="O628">
            <v>0</v>
          </cell>
          <cell r="P628">
            <v>6</v>
          </cell>
          <cell r="Q628">
            <v>4</v>
          </cell>
          <cell r="R628">
            <v>0</v>
          </cell>
          <cell r="S628">
            <v>0</v>
          </cell>
          <cell r="T628">
            <v>200</v>
          </cell>
          <cell r="U628">
            <v>100</v>
          </cell>
          <cell r="V628">
            <v>0</v>
          </cell>
          <cell r="W628">
            <v>0</v>
          </cell>
          <cell r="X628">
            <v>30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-60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430</v>
          </cell>
          <cell r="AM628" t="str">
            <v>内科</v>
          </cell>
        </row>
        <row r="629">
          <cell r="G629" t="str">
            <v>内科</v>
          </cell>
          <cell r="H629" t="str">
            <v>2022年</v>
          </cell>
        </row>
        <row r="629">
          <cell r="J629" t="str">
            <v>合格</v>
          </cell>
          <cell r="K629">
            <v>0</v>
          </cell>
          <cell r="L629">
            <v>0</v>
          </cell>
          <cell r="M629">
            <v>0</v>
          </cell>
          <cell r="N629">
            <v>120</v>
          </cell>
          <cell r="O629">
            <v>0</v>
          </cell>
          <cell r="P629">
            <v>3</v>
          </cell>
          <cell r="Q629">
            <v>0</v>
          </cell>
          <cell r="R629">
            <v>0</v>
          </cell>
          <cell r="S629">
            <v>0</v>
          </cell>
          <cell r="T629">
            <v>60</v>
          </cell>
          <cell r="U629">
            <v>100</v>
          </cell>
          <cell r="V629">
            <v>10</v>
          </cell>
          <cell r="W629">
            <v>60</v>
          </cell>
          <cell r="X629">
            <v>60</v>
          </cell>
          <cell r="Y629">
            <v>60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-40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430</v>
          </cell>
          <cell r="AM629" t="str">
            <v>内科</v>
          </cell>
        </row>
        <row r="630">
          <cell r="G630" t="str">
            <v>内科</v>
          </cell>
          <cell r="H630" t="str">
            <v>2022年</v>
          </cell>
        </row>
        <row r="630">
          <cell r="J630" t="str">
            <v>合格</v>
          </cell>
          <cell r="K630">
            <v>0</v>
          </cell>
          <cell r="L630">
            <v>0</v>
          </cell>
          <cell r="M630">
            <v>0</v>
          </cell>
          <cell r="N630">
            <v>160</v>
          </cell>
          <cell r="O630">
            <v>0</v>
          </cell>
          <cell r="P630">
            <v>2</v>
          </cell>
          <cell r="Q630">
            <v>2</v>
          </cell>
          <cell r="R630">
            <v>0</v>
          </cell>
          <cell r="S630">
            <v>0</v>
          </cell>
          <cell r="T630">
            <v>80</v>
          </cell>
          <cell r="U630">
            <v>100</v>
          </cell>
          <cell r="V630">
            <v>10</v>
          </cell>
          <cell r="W630">
            <v>80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430</v>
          </cell>
          <cell r="AM630" t="str">
            <v>内科</v>
          </cell>
        </row>
        <row r="631">
          <cell r="G631" t="str">
            <v>内科</v>
          </cell>
          <cell r="H631" t="str">
            <v>2022年</v>
          </cell>
        </row>
        <row r="631">
          <cell r="J631" t="str">
            <v>合格</v>
          </cell>
          <cell r="K631">
            <v>0</v>
          </cell>
          <cell r="L631">
            <v>0</v>
          </cell>
          <cell r="M631">
            <v>0</v>
          </cell>
          <cell r="N631">
            <v>160</v>
          </cell>
          <cell r="O631">
            <v>0</v>
          </cell>
          <cell r="P631">
            <v>3</v>
          </cell>
          <cell r="Q631">
            <v>1</v>
          </cell>
          <cell r="R631">
            <v>0</v>
          </cell>
          <cell r="S631">
            <v>0</v>
          </cell>
          <cell r="T631">
            <v>80</v>
          </cell>
          <cell r="U631">
            <v>100</v>
          </cell>
          <cell r="V631">
            <v>10</v>
          </cell>
          <cell r="W631">
            <v>80</v>
          </cell>
          <cell r="X631">
            <v>30</v>
          </cell>
          <cell r="Y631">
            <v>0</v>
          </cell>
          <cell r="Z631">
            <v>20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-60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420</v>
          </cell>
          <cell r="AM631" t="str">
            <v>内科</v>
          </cell>
        </row>
        <row r="632">
          <cell r="G632" t="str">
            <v>内科</v>
          </cell>
          <cell r="H632" t="str">
            <v>2022年</v>
          </cell>
        </row>
        <row r="632">
          <cell r="J632" t="str">
            <v>合格</v>
          </cell>
          <cell r="K632">
            <v>0</v>
          </cell>
          <cell r="L632">
            <v>0</v>
          </cell>
          <cell r="M632">
            <v>0</v>
          </cell>
          <cell r="N632">
            <v>160</v>
          </cell>
          <cell r="O632">
            <v>0</v>
          </cell>
          <cell r="P632">
            <v>2</v>
          </cell>
          <cell r="Q632">
            <v>1</v>
          </cell>
          <cell r="R632">
            <v>0</v>
          </cell>
          <cell r="S632">
            <v>0</v>
          </cell>
          <cell r="T632">
            <v>60</v>
          </cell>
          <cell r="U632">
            <v>100</v>
          </cell>
          <cell r="V632">
            <v>10</v>
          </cell>
          <cell r="W632">
            <v>80</v>
          </cell>
          <cell r="X632">
            <v>30</v>
          </cell>
          <cell r="Y632">
            <v>0</v>
          </cell>
          <cell r="Z632">
            <v>20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-40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420</v>
          </cell>
          <cell r="AM632" t="str">
            <v>内科</v>
          </cell>
        </row>
        <row r="633">
          <cell r="G633" t="str">
            <v>内科</v>
          </cell>
          <cell r="H633" t="str">
            <v>2022年</v>
          </cell>
        </row>
        <row r="633">
          <cell r="J633" t="str">
            <v>合格</v>
          </cell>
          <cell r="K633">
            <v>0</v>
          </cell>
          <cell r="L633">
            <v>0</v>
          </cell>
          <cell r="M633">
            <v>0</v>
          </cell>
          <cell r="N633">
            <v>160</v>
          </cell>
          <cell r="O633">
            <v>0</v>
          </cell>
          <cell r="P633">
            <v>1</v>
          </cell>
          <cell r="Q633">
            <v>1</v>
          </cell>
          <cell r="R633">
            <v>0</v>
          </cell>
          <cell r="S633">
            <v>1</v>
          </cell>
          <cell r="T633">
            <v>65</v>
          </cell>
          <cell r="U633">
            <v>100</v>
          </cell>
          <cell r="V633">
            <v>10</v>
          </cell>
          <cell r="W633">
            <v>20</v>
          </cell>
          <cell r="X633">
            <v>30</v>
          </cell>
          <cell r="Y633">
            <v>30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415</v>
          </cell>
          <cell r="AM633" t="str">
            <v>内科</v>
          </cell>
        </row>
        <row r="634">
          <cell r="G634" t="str">
            <v>内科</v>
          </cell>
          <cell r="H634" t="str">
            <v>2021年</v>
          </cell>
        </row>
        <row r="634">
          <cell r="J634" t="str">
            <v>合格</v>
          </cell>
          <cell r="K634" t="str">
            <v>0</v>
          </cell>
          <cell r="L634">
            <v>0</v>
          </cell>
          <cell r="M634">
            <v>0</v>
          </cell>
          <cell r="N634">
            <v>160</v>
          </cell>
          <cell r="O634">
            <v>0</v>
          </cell>
          <cell r="P634">
            <v>1</v>
          </cell>
          <cell r="Q634">
            <v>1</v>
          </cell>
          <cell r="R634">
            <v>0</v>
          </cell>
          <cell r="S634">
            <v>1</v>
          </cell>
          <cell r="T634">
            <v>65</v>
          </cell>
          <cell r="U634">
            <v>100</v>
          </cell>
          <cell r="V634">
            <v>10</v>
          </cell>
          <cell r="W634">
            <v>20</v>
          </cell>
          <cell r="X634">
            <v>30</v>
          </cell>
          <cell r="Y634">
            <v>30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415</v>
          </cell>
          <cell r="AM634" t="str">
            <v>内科</v>
          </cell>
        </row>
        <row r="635">
          <cell r="G635" t="str">
            <v>内科</v>
          </cell>
          <cell r="H635" t="str">
            <v>2022年</v>
          </cell>
        </row>
        <row r="635">
          <cell r="J635" t="str">
            <v>合格</v>
          </cell>
          <cell r="K635">
            <v>0</v>
          </cell>
          <cell r="L635">
            <v>0</v>
          </cell>
          <cell r="M635">
            <v>0</v>
          </cell>
          <cell r="N635">
            <v>160</v>
          </cell>
          <cell r="O635">
            <v>0</v>
          </cell>
          <cell r="P635">
            <v>1</v>
          </cell>
          <cell r="Q635">
            <v>1</v>
          </cell>
          <cell r="R635">
            <v>0</v>
          </cell>
          <cell r="S635">
            <v>0</v>
          </cell>
          <cell r="T635">
            <v>40</v>
          </cell>
          <cell r="U635">
            <v>100</v>
          </cell>
          <cell r="V635">
            <v>10</v>
          </cell>
          <cell r="W635">
            <v>40</v>
          </cell>
          <cell r="X635">
            <v>60</v>
          </cell>
          <cell r="Y635">
            <v>60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-60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410</v>
          </cell>
          <cell r="AM635" t="str">
            <v>内科</v>
          </cell>
        </row>
        <row r="636">
          <cell r="G636" t="str">
            <v>内科</v>
          </cell>
          <cell r="H636" t="str">
            <v>2022年</v>
          </cell>
        </row>
        <row r="636">
          <cell r="J636" t="str">
            <v>合格</v>
          </cell>
          <cell r="K636">
            <v>0</v>
          </cell>
          <cell r="L636">
            <v>0</v>
          </cell>
          <cell r="M636">
            <v>0</v>
          </cell>
          <cell r="N636">
            <v>160</v>
          </cell>
          <cell r="O636">
            <v>0</v>
          </cell>
          <cell r="P636">
            <v>1</v>
          </cell>
          <cell r="Q636">
            <v>0</v>
          </cell>
          <cell r="R636">
            <v>0</v>
          </cell>
          <cell r="S636">
            <v>0</v>
          </cell>
          <cell r="T636">
            <v>20</v>
          </cell>
          <cell r="U636">
            <v>100</v>
          </cell>
          <cell r="V636">
            <v>10</v>
          </cell>
          <cell r="W636">
            <v>40</v>
          </cell>
          <cell r="X636">
            <v>60</v>
          </cell>
          <cell r="Y636">
            <v>60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20</v>
          </cell>
          <cell r="AF636">
            <v>-60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410</v>
          </cell>
          <cell r="AM636" t="str">
            <v>内科</v>
          </cell>
        </row>
        <row r="637">
          <cell r="G637" t="str">
            <v>内科</v>
          </cell>
          <cell r="H637" t="str">
            <v>2022年</v>
          </cell>
        </row>
        <row r="637">
          <cell r="J637" t="str">
            <v>合格</v>
          </cell>
          <cell r="K637">
            <v>0</v>
          </cell>
          <cell r="L637">
            <v>0</v>
          </cell>
          <cell r="M637">
            <v>0</v>
          </cell>
          <cell r="N637">
            <v>160</v>
          </cell>
          <cell r="O637">
            <v>0</v>
          </cell>
          <cell r="P637">
            <v>2</v>
          </cell>
          <cell r="Q637">
            <v>1</v>
          </cell>
          <cell r="R637">
            <v>0</v>
          </cell>
          <cell r="S637">
            <v>0</v>
          </cell>
          <cell r="T637">
            <v>60</v>
          </cell>
          <cell r="U637">
            <v>100</v>
          </cell>
          <cell r="V637">
            <v>10</v>
          </cell>
          <cell r="W637">
            <v>80</v>
          </cell>
          <cell r="X637">
            <v>30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20</v>
          </cell>
          <cell r="AF637">
            <v>-60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400</v>
          </cell>
          <cell r="AM637" t="str">
            <v>内科</v>
          </cell>
        </row>
        <row r="638">
          <cell r="G638" t="str">
            <v>内科</v>
          </cell>
          <cell r="H638" t="str">
            <v>2021年</v>
          </cell>
        </row>
        <row r="638">
          <cell r="J638" t="str">
            <v>合格</v>
          </cell>
          <cell r="K638">
            <v>0</v>
          </cell>
          <cell r="L638">
            <v>0</v>
          </cell>
          <cell r="M638">
            <v>0</v>
          </cell>
          <cell r="N638">
            <v>160</v>
          </cell>
          <cell r="O638">
            <v>0</v>
          </cell>
          <cell r="P638">
            <v>4</v>
          </cell>
          <cell r="Q638">
            <v>1</v>
          </cell>
          <cell r="R638">
            <v>0</v>
          </cell>
          <cell r="S638">
            <v>0</v>
          </cell>
          <cell r="T638">
            <v>100</v>
          </cell>
          <cell r="U638">
            <v>100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100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-60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400</v>
          </cell>
          <cell r="AM638" t="str">
            <v>内科</v>
          </cell>
        </row>
        <row r="639">
          <cell r="G639" t="str">
            <v>内科</v>
          </cell>
          <cell r="H639" t="str">
            <v>2022年</v>
          </cell>
        </row>
        <row r="639">
          <cell r="J639" t="str">
            <v>合格</v>
          </cell>
          <cell r="K639">
            <v>0</v>
          </cell>
          <cell r="L639">
            <v>0</v>
          </cell>
          <cell r="M639">
            <v>0</v>
          </cell>
          <cell r="N639">
            <v>120</v>
          </cell>
          <cell r="O639" t="str">
            <v>0.0</v>
          </cell>
          <cell r="P639" t="str">
            <v>3.0</v>
          </cell>
          <cell r="Q639" t="str">
            <v>0.0</v>
          </cell>
          <cell r="R639" t="str">
            <v>0.0</v>
          </cell>
          <cell r="S639" t="str">
            <v>0.0</v>
          </cell>
          <cell r="T639">
            <v>60</v>
          </cell>
          <cell r="U639">
            <v>100</v>
          </cell>
          <cell r="V639">
            <v>0</v>
          </cell>
          <cell r="W639">
            <v>40</v>
          </cell>
          <cell r="X639">
            <v>0</v>
          </cell>
          <cell r="Y639">
            <v>90</v>
          </cell>
          <cell r="Z639">
            <v>40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-60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390</v>
          </cell>
          <cell r="AM639" t="str">
            <v>内科</v>
          </cell>
        </row>
        <row r="640">
          <cell r="G640" t="str">
            <v>内科</v>
          </cell>
          <cell r="H640" t="str">
            <v>2022年</v>
          </cell>
        </row>
        <row r="640">
          <cell r="J640" t="str">
            <v>合格</v>
          </cell>
          <cell r="K640">
            <v>0</v>
          </cell>
          <cell r="L640">
            <v>0</v>
          </cell>
          <cell r="M640">
            <v>0</v>
          </cell>
          <cell r="N640">
            <v>160</v>
          </cell>
          <cell r="O640">
            <v>0</v>
          </cell>
          <cell r="P640">
            <v>3</v>
          </cell>
          <cell r="Q640">
            <v>0.5</v>
          </cell>
          <cell r="R640">
            <v>0</v>
          </cell>
          <cell r="S640">
            <v>0</v>
          </cell>
          <cell r="T640">
            <v>70</v>
          </cell>
          <cell r="U640">
            <v>100</v>
          </cell>
          <cell r="V640">
            <v>10</v>
          </cell>
          <cell r="W640">
            <v>60</v>
          </cell>
          <cell r="X640">
            <v>30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-40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390</v>
          </cell>
          <cell r="AM640" t="str">
            <v>内科</v>
          </cell>
        </row>
        <row r="641">
          <cell r="G641" t="str">
            <v>内科</v>
          </cell>
          <cell r="H641" t="str">
            <v>2022年</v>
          </cell>
        </row>
        <row r="641">
          <cell r="J641" t="str">
            <v>合格</v>
          </cell>
          <cell r="K641">
            <v>0</v>
          </cell>
          <cell r="L641">
            <v>0</v>
          </cell>
          <cell r="M641">
            <v>0</v>
          </cell>
          <cell r="N641">
            <v>160</v>
          </cell>
          <cell r="O641">
            <v>0</v>
          </cell>
          <cell r="P641">
            <v>0</v>
          </cell>
          <cell r="Q641">
            <v>4</v>
          </cell>
          <cell r="R641">
            <v>0</v>
          </cell>
          <cell r="S641">
            <v>0</v>
          </cell>
          <cell r="T641">
            <v>80</v>
          </cell>
          <cell r="U641">
            <v>100</v>
          </cell>
          <cell r="V641">
            <v>10</v>
          </cell>
          <cell r="W641">
            <v>60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-20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390</v>
          </cell>
          <cell r="AM641" t="str">
            <v>内科</v>
          </cell>
        </row>
        <row r="642">
          <cell r="G642" t="str">
            <v>内科</v>
          </cell>
          <cell r="H642" t="str">
            <v>2022年</v>
          </cell>
        </row>
        <row r="642">
          <cell r="J642" t="str">
            <v>合格</v>
          </cell>
          <cell r="K642">
            <v>0</v>
          </cell>
          <cell r="L642">
            <v>0</v>
          </cell>
          <cell r="M642">
            <v>0</v>
          </cell>
          <cell r="N642">
            <v>160</v>
          </cell>
          <cell r="O642">
            <v>0</v>
          </cell>
          <cell r="P642">
            <v>2</v>
          </cell>
          <cell r="Q642">
            <v>1</v>
          </cell>
          <cell r="R642">
            <v>0</v>
          </cell>
          <cell r="S642">
            <v>0</v>
          </cell>
          <cell r="T642">
            <v>60</v>
          </cell>
          <cell r="U642">
            <v>100</v>
          </cell>
          <cell r="V642">
            <v>10</v>
          </cell>
          <cell r="W642">
            <v>20</v>
          </cell>
          <cell r="X642">
            <v>60</v>
          </cell>
          <cell r="Y642">
            <v>30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-60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380</v>
          </cell>
          <cell r="AM642" t="str">
            <v>内科</v>
          </cell>
        </row>
        <row r="643">
          <cell r="G643" t="str">
            <v>内科</v>
          </cell>
          <cell r="H643" t="str">
            <v>2022年</v>
          </cell>
        </row>
        <row r="643">
          <cell r="J643" t="str">
            <v>合格</v>
          </cell>
          <cell r="K643">
            <v>0</v>
          </cell>
          <cell r="L643">
            <v>0</v>
          </cell>
          <cell r="M643">
            <v>0</v>
          </cell>
          <cell r="N643">
            <v>160</v>
          </cell>
          <cell r="O643">
            <v>0</v>
          </cell>
          <cell r="P643">
            <v>1</v>
          </cell>
          <cell r="Q643">
            <v>1.5</v>
          </cell>
          <cell r="R643">
            <v>0</v>
          </cell>
          <cell r="S643">
            <v>0</v>
          </cell>
          <cell r="T643">
            <v>50</v>
          </cell>
          <cell r="U643">
            <v>100</v>
          </cell>
          <cell r="V643">
            <v>10</v>
          </cell>
          <cell r="W643">
            <v>60</v>
          </cell>
          <cell r="X643">
            <v>30</v>
          </cell>
          <cell r="Y643">
            <v>0</v>
          </cell>
          <cell r="Z643">
            <v>20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-60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370</v>
          </cell>
          <cell r="AM643" t="str">
            <v>内科</v>
          </cell>
        </row>
        <row r="644">
          <cell r="G644" t="str">
            <v>内科</v>
          </cell>
          <cell r="H644" t="str">
            <v>2020年</v>
          </cell>
        </row>
        <row r="644">
          <cell r="J644" t="str">
            <v>合格</v>
          </cell>
          <cell r="K644">
            <v>0</v>
          </cell>
          <cell r="L644">
            <v>0</v>
          </cell>
          <cell r="M644">
            <v>0</v>
          </cell>
          <cell r="N644">
            <v>160</v>
          </cell>
          <cell r="O644">
            <v>0</v>
          </cell>
          <cell r="P644">
            <v>0</v>
          </cell>
          <cell r="Q644">
            <v>2</v>
          </cell>
          <cell r="R644">
            <v>0</v>
          </cell>
          <cell r="S644">
            <v>0</v>
          </cell>
          <cell r="T644">
            <v>40</v>
          </cell>
          <cell r="U644">
            <v>85.7142857142857</v>
          </cell>
          <cell r="V644">
            <v>0</v>
          </cell>
          <cell r="W644">
            <v>20</v>
          </cell>
          <cell r="X644">
            <v>60</v>
          </cell>
          <cell r="Y644">
            <v>60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-60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365.714285714286</v>
          </cell>
          <cell r="AM644" t="str">
            <v>内科</v>
          </cell>
        </row>
        <row r="645">
          <cell r="G645" t="str">
            <v>内科</v>
          </cell>
          <cell r="H645" t="str">
            <v>2021年</v>
          </cell>
        </row>
        <row r="645">
          <cell r="J645" t="str">
            <v>合格</v>
          </cell>
          <cell r="K645">
            <v>0</v>
          </cell>
          <cell r="L645">
            <v>0</v>
          </cell>
          <cell r="M645">
            <v>0</v>
          </cell>
          <cell r="N645">
            <v>160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100</v>
          </cell>
          <cell r="V645">
            <v>10</v>
          </cell>
          <cell r="W645">
            <v>40</v>
          </cell>
          <cell r="X645">
            <v>0</v>
          </cell>
          <cell r="Y645">
            <v>0</v>
          </cell>
          <cell r="Z645">
            <v>0</v>
          </cell>
          <cell r="AA645">
            <v>100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-60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350</v>
          </cell>
          <cell r="AM645" t="str">
            <v>内科</v>
          </cell>
        </row>
        <row r="646">
          <cell r="G646" t="str">
            <v>内科</v>
          </cell>
          <cell r="H646" t="str">
            <v>2022年</v>
          </cell>
        </row>
        <row r="646">
          <cell r="J646" t="str">
            <v>合格</v>
          </cell>
          <cell r="K646">
            <v>0</v>
          </cell>
          <cell r="L646">
            <v>0</v>
          </cell>
          <cell r="M646">
            <v>0</v>
          </cell>
          <cell r="N646">
            <v>160</v>
          </cell>
          <cell r="O646">
            <v>0</v>
          </cell>
          <cell r="P646">
            <v>3</v>
          </cell>
          <cell r="Q646">
            <v>1</v>
          </cell>
          <cell r="R646">
            <v>0</v>
          </cell>
          <cell r="S646">
            <v>0</v>
          </cell>
          <cell r="T646">
            <v>80</v>
          </cell>
          <cell r="U646">
            <v>100</v>
          </cell>
          <cell r="V646">
            <v>0</v>
          </cell>
          <cell r="W646">
            <v>0</v>
          </cell>
          <cell r="X646">
            <v>0</v>
          </cell>
          <cell r="Y646">
            <v>30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20</v>
          </cell>
          <cell r="AF646">
            <v>-60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330</v>
          </cell>
          <cell r="AM646" t="str">
            <v>内科</v>
          </cell>
        </row>
        <row r="647">
          <cell r="G647" t="str">
            <v>内科</v>
          </cell>
          <cell r="H647" t="str">
            <v>2022年</v>
          </cell>
        </row>
        <row r="647">
          <cell r="J647" t="str">
            <v>合格</v>
          </cell>
          <cell r="K647">
            <v>0</v>
          </cell>
          <cell r="L647">
            <v>0</v>
          </cell>
          <cell r="M647">
            <v>0</v>
          </cell>
          <cell r="N647">
            <v>160</v>
          </cell>
          <cell r="O647">
            <v>0</v>
          </cell>
          <cell r="P647">
            <v>1</v>
          </cell>
          <cell r="Q647">
            <v>0</v>
          </cell>
          <cell r="R647">
            <v>1</v>
          </cell>
          <cell r="S647">
            <v>0</v>
          </cell>
          <cell r="T647">
            <v>45</v>
          </cell>
          <cell r="U647">
            <v>100</v>
          </cell>
          <cell r="V647">
            <v>10</v>
          </cell>
          <cell r="W647">
            <v>0</v>
          </cell>
          <cell r="X647">
            <v>30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-20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325</v>
          </cell>
          <cell r="AM647" t="str">
            <v>内科</v>
          </cell>
        </row>
        <row r="648">
          <cell r="G648" t="str">
            <v>内科</v>
          </cell>
          <cell r="H648" t="str">
            <v>2022年</v>
          </cell>
        </row>
        <row r="648">
          <cell r="J648" t="str">
            <v>合格</v>
          </cell>
          <cell r="K648">
            <v>0</v>
          </cell>
          <cell r="L648">
            <v>0</v>
          </cell>
          <cell r="M648">
            <v>0</v>
          </cell>
          <cell r="N648">
            <v>160</v>
          </cell>
          <cell r="O648">
            <v>0</v>
          </cell>
          <cell r="P648">
            <v>1</v>
          </cell>
          <cell r="Q648">
            <v>1</v>
          </cell>
          <cell r="R648">
            <v>0</v>
          </cell>
          <cell r="S648">
            <v>0</v>
          </cell>
          <cell r="T648">
            <v>40</v>
          </cell>
          <cell r="U648">
            <v>100</v>
          </cell>
          <cell r="V648">
            <v>10</v>
          </cell>
          <cell r="W648">
            <v>20</v>
          </cell>
          <cell r="X648">
            <v>30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-60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300</v>
          </cell>
          <cell r="AM648" t="str">
            <v>内科</v>
          </cell>
        </row>
        <row r="649">
          <cell r="G649" t="str">
            <v>内科</v>
          </cell>
          <cell r="H649" t="str">
            <v>2020年</v>
          </cell>
        </row>
        <row r="649">
          <cell r="J649" t="str">
            <v>合格</v>
          </cell>
          <cell r="K649">
            <v>0</v>
          </cell>
          <cell r="L649">
            <v>0</v>
          </cell>
          <cell r="M649">
            <v>0</v>
          </cell>
          <cell r="N649">
            <v>160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100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100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-60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300</v>
          </cell>
          <cell r="AM649" t="str">
            <v>内科</v>
          </cell>
        </row>
        <row r="650">
          <cell r="G650" t="str">
            <v>内科</v>
          </cell>
          <cell r="H650" t="str">
            <v>2022年</v>
          </cell>
        </row>
        <row r="650">
          <cell r="J650" t="str">
            <v>合格</v>
          </cell>
          <cell r="K650">
            <v>0</v>
          </cell>
          <cell r="L650">
            <v>0</v>
          </cell>
          <cell r="M650">
            <v>0</v>
          </cell>
          <cell r="N650">
            <v>160</v>
          </cell>
          <cell r="O650">
            <v>0</v>
          </cell>
          <cell r="P650">
            <v>2</v>
          </cell>
          <cell r="Q650">
            <v>1.5</v>
          </cell>
          <cell r="R650">
            <v>0</v>
          </cell>
          <cell r="S650">
            <v>0</v>
          </cell>
          <cell r="T650">
            <v>70</v>
          </cell>
          <cell r="U650">
            <v>100</v>
          </cell>
          <cell r="V650">
            <v>10</v>
          </cell>
          <cell r="W650">
            <v>20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-60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300</v>
          </cell>
          <cell r="AM650" t="str">
            <v>内科</v>
          </cell>
        </row>
        <row r="651">
          <cell r="G651" t="str">
            <v>内科</v>
          </cell>
          <cell r="H651" t="str">
            <v>2022年</v>
          </cell>
        </row>
        <row r="651">
          <cell r="J651" t="str">
            <v>合格</v>
          </cell>
          <cell r="K651">
            <v>0</v>
          </cell>
          <cell r="L651">
            <v>0</v>
          </cell>
          <cell r="M651">
            <v>0</v>
          </cell>
          <cell r="N651">
            <v>120</v>
          </cell>
          <cell r="O651">
            <v>0</v>
          </cell>
          <cell r="P651">
            <v>0</v>
          </cell>
          <cell r="Q651">
            <v>2</v>
          </cell>
          <cell r="R651">
            <v>0</v>
          </cell>
          <cell r="S651">
            <v>0</v>
          </cell>
          <cell r="T651">
            <v>40</v>
          </cell>
          <cell r="U651">
            <v>52.3809523809524</v>
          </cell>
          <cell r="V651">
            <v>10</v>
          </cell>
          <cell r="W651">
            <v>20</v>
          </cell>
          <cell r="X651">
            <v>30</v>
          </cell>
          <cell r="Y651">
            <v>30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-20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282.380952380952</v>
          </cell>
          <cell r="AM651" t="str">
            <v>内科</v>
          </cell>
        </row>
        <row r="652">
          <cell r="G652" t="str">
            <v>皮肤科</v>
          </cell>
          <cell r="H652" t="str">
            <v>2021年</v>
          </cell>
        </row>
        <row r="652">
          <cell r="J652" t="str">
            <v>合格</v>
          </cell>
          <cell r="K652">
            <v>0</v>
          </cell>
          <cell r="L652">
            <v>0</v>
          </cell>
          <cell r="M652">
            <v>0</v>
          </cell>
          <cell r="N652">
            <v>160</v>
          </cell>
          <cell r="O652">
            <v>0</v>
          </cell>
          <cell r="P652">
            <v>7</v>
          </cell>
          <cell r="Q652">
            <v>4</v>
          </cell>
          <cell r="R652">
            <v>0</v>
          </cell>
          <cell r="S652">
            <v>1</v>
          </cell>
          <cell r="T652">
            <v>245</v>
          </cell>
          <cell r="U652">
            <v>100</v>
          </cell>
          <cell r="V652">
            <v>0</v>
          </cell>
          <cell r="W652">
            <v>0</v>
          </cell>
          <cell r="X652">
            <v>30</v>
          </cell>
          <cell r="Y652">
            <v>30</v>
          </cell>
          <cell r="Z652">
            <v>0</v>
          </cell>
          <cell r="AA652">
            <v>100</v>
          </cell>
          <cell r="AB652">
            <v>150</v>
          </cell>
          <cell r="AC652">
            <v>100</v>
          </cell>
          <cell r="AD652">
            <v>0</v>
          </cell>
          <cell r="AE652">
            <v>0</v>
          </cell>
          <cell r="AF652">
            <v>-60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855</v>
          </cell>
          <cell r="AM652" t="str">
            <v>皮肤科</v>
          </cell>
        </row>
        <row r="653">
          <cell r="G653" t="str">
            <v>皮肤科</v>
          </cell>
          <cell r="H653" t="str">
            <v>2021年</v>
          </cell>
        </row>
        <row r="653">
          <cell r="J653" t="str">
            <v>合格</v>
          </cell>
          <cell r="K653">
            <v>0</v>
          </cell>
          <cell r="L653">
            <v>0</v>
          </cell>
          <cell r="M653">
            <v>0</v>
          </cell>
          <cell r="N653">
            <v>120</v>
          </cell>
          <cell r="O653">
            <v>0</v>
          </cell>
          <cell r="P653">
            <v>2</v>
          </cell>
          <cell r="Q653">
            <v>0</v>
          </cell>
          <cell r="R653">
            <v>0</v>
          </cell>
          <cell r="S653">
            <v>0</v>
          </cell>
          <cell r="T653">
            <v>40</v>
          </cell>
          <cell r="U653">
            <v>100</v>
          </cell>
          <cell r="V653">
            <v>10</v>
          </cell>
          <cell r="W653">
            <v>40</v>
          </cell>
          <cell r="X653">
            <v>30</v>
          </cell>
          <cell r="Y653">
            <v>120</v>
          </cell>
          <cell r="Z653">
            <v>0</v>
          </cell>
          <cell r="AA653">
            <v>100</v>
          </cell>
          <cell r="AB653">
            <v>150</v>
          </cell>
          <cell r="AC653">
            <v>100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810</v>
          </cell>
          <cell r="AM653" t="str">
            <v>皮肤科</v>
          </cell>
        </row>
        <row r="654">
          <cell r="G654" t="str">
            <v>皮肤科</v>
          </cell>
          <cell r="H654" t="str">
            <v>2020年</v>
          </cell>
        </row>
        <row r="654">
          <cell r="J654" t="str">
            <v>合格</v>
          </cell>
          <cell r="K654">
            <v>0</v>
          </cell>
          <cell r="L654">
            <v>0</v>
          </cell>
          <cell r="M654">
            <v>0</v>
          </cell>
          <cell r="N654">
            <v>160</v>
          </cell>
          <cell r="O654">
            <v>0</v>
          </cell>
          <cell r="P654">
            <v>0</v>
          </cell>
          <cell r="Q654">
            <v>1</v>
          </cell>
          <cell r="R654">
            <v>0</v>
          </cell>
          <cell r="S654">
            <v>0</v>
          </cell>
          <cell r="T654">
            <v>20</v>
          </cell>
          <cell r="U654">
            <v>100</v>
          </cell>
          <cell r="V654">
            <v>0</v>
          </cell>
          <cell r="W654">
            <v>40</v>
          </cell>
          <cell r="X654">
            <v>30</v>
          </cell>
          <cell r="Y654">
            <v>60</v>
          </cell>
          <cell r="Z654">
            <v>0</v>
          </cell>
          <cell r="AA654">
            <v>100</v>
          </cell>
          <cell r="AB654">
            <v>150</v>
          </cell>
          <cell r="AC654">
            <v>100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760</v>
          </cell>
          <cell r="AM654" t="str">
            <v>皮肤科</v>
          </cell>
        </row>
        <row r="655">
          <cell r="G655" t="str">
            <v>皮肤科</v>
          </cell>
          <cell r="H655" t="str">
            <v>2021年</v>
          </cell>
        </row>
        <row r="655">
          <cell r="J655" t="str">
            <v>合格</v>
          </cell>
          <cell r="K655">
            <v>0</v>
          </cell>
          <cell r="L655">
            <v>0</v>
          </cell>
          <cell r="M655">
            <v>0</v>
          </cell>
          <cell r="N655">
            <v>120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100</v>
          </cell>
          <cell r="V655">
            <v>10</v>
          </cell>
          <cell r="W655">
            <v>60</v>
          </cell>
          <cell r="X655">
            <v>30</v>
          </cell>
          <cell r="Y655">
            <v>120</v>
          </cell>
          <cell r="Z655">
            <v>0</v>
          </cell>
          <cell r="AA655">
            <v>100</v>
          </cell>
          <cell r="AB655">
            <v>150</v>
          </cell>
          <cell r="AC655">
            <v>100</v>
          </cell>
          <cell r="AD655">
            <v>0</v>
          </cell>
          <cell r="AE655">
            <v>0</v>
          </cell>
          <cell r="AF655">
            <v>-60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730</v>
          </cell>
          <cell r="AM655" t="str">
            <v>皮肤科</v>
          </cell>
        </row>
        <row r="656">
          <cell r="G656" t="str">
            <v>皮肤科</v>
          </cell>
          <cell r="H656" t="str">
            <v>2020年</v>
          </cell>
        </row>
        <row r="656">
          <cell r="J656" t="str">
            <v>合格</v>
          </cell>
          <cell r="K656">
            <v>0</v>
          </cell>
          <cell r="L656">
            <v>0</v>
          </cell>
          <cell r="M656">
            <v>0</v>
          </cell>
          <cell r="N656">
            <v>160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100</v>
          </cell>
          <cell r="V656">
            <v>10</v>
          </cell>
          <cell r="W656">
            <v>20</v>
          </cell>
          <cell r="X656">
            <v>30</v>
          </cell>
          <cell r="Y656">
            <v>30</v>
          </cell>
          <cell r="Z656">
            <v>0</v>
          </cell>
          <cell r="AA656">
            <v>100</v>
          </cell>
          <cell r="AB656">
            <v>150</v>
          </cell>
          <cell r="AC656">
            <v>100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700</v>
          </cell>
          <cell r="AM656" t="str">
            <v>皮肤科</v>
          </cell>
        </row>
        <row r="657">
          <cell r="G657" t="str">
            <v>皮肤科</v>
          </cell>
          <cell r="H657" t="str">
            <v>2022年</v>
          </cell>
        </row>
        <row r="657">
          <cell r="J657" t="str">
            <v>合格</v>
          </cell>
          <cell r="K657">
            <v>0</v>
          </cell>
          <cell r="L657">
            <v>0</v>
          </cell>
          <cell r="M657">
            <v>0</v>
          </cell>
          <cell r="N657">
            <v>160</v>
          </cell>
          <cell r="O657">
            <v>0</v>
          </cell>
          <cell r="P657">
            <v>6</v>
          </cell>
          <cell r="Q657">
            <v>6</v>
          </cell>
          <cell r="R657">
            <v>1</v>
          </cell>
          <cell r="S657">
            <v>0</v>
          </cell>
          <cell r="T657">
            <v>265</v>
          </cell>
          <cell r="U657">
            <v>100</v>
          </cell>
          <cell r="V657">
            <v>10</v>
          </cell>
          <cell r="W657">
            <v>40</v>
          </cell>
          <cell r="X657">
            <v>60</v>
          </cell>
          <cell r="Y657">
            <v>30</v>
          </cell>
          <cell r="Z657">
            <v>20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685</v>
          </cell>
          <cell r="AM657" t="str">
            <v>皮肤科</v>
          </cell>
        </row>
        <row r="658">
          <cell r="G658" t="str">
            <v>皮肤科</v>
          </cell>
          <cell r="H658" t="str">
            <v>2021年</v>
          </cell>
        </row>
        <row r="658">
          <cell r="J658" t="str">
            <v>合格</v>
          </cell>
          <cell r="K658">
            <v>0</v>
          </cell>
          <cell r="L658">
            <v>0</v>
          </cell>
          <cell r="M658">
            <v>0</v>
          </cell>
          <cell r="N658">
            <v>120</v>
          </cell>
          <cell r="O658">
            <v>0</v>
          </cell>
          <cell r="P658">
            <v>2</v>
          </cell>
          <cell r="Q658">
            <v>0</v>
          </cell>
          <cell r="R658">
            <v>1</v>
          </cell>
          <cell r="S658">
            <v>0</v>
          </cell>
          <cell r="T658">
            <v>65</v>
          </cell>
          <cell r="U658">
            <v>100</v>
          </cell>
          <cell r="V658">
            <v>10</v>
          </cell>
          <cell r="W658">
            <v>40</v>
          </cell>
          <cell r="X658">
            <v>0</v>
          </cell>
          <cell r="Y658">
            <v>30</v>
          </cell>
          <cell r="Z658">
            <v>0</v>
          </cell>
          <cell r="AA658">
            <v>100</v>
          </cell>
          <cell r="AB658">
            <v>150</v>
          </cell>
          <cell r="AC658">
            <v>100</v>
          </cell>
          <cell r="AD658">
            <v>0</v>
          </cell>
          <cell r="AE658">
            <v>0</v>
          </cell>
          <cell r="AF658">
            <v>-40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675</v>
          </cell>
          <cell r="AM658" t="str">
            <v>皮肤科</v>
          </cell>
        </row>
        <row r="659">
          <cell r="G659" t="str">
            <v>皮肤科</v>
          </cell>
          <cell r="H659" t="str">
            <v>2020年</v>
          </cell>
        </row>
        <row r="659">
          <cell r="J659" t="str">
            <v>合格</v>
          </cell>
          <cell r="K659">
            <v>0</v>
          </cell>
          <cell r="L659">
            <v>0</v>
          </cell>
          <cell r="M659">
            <v>0</v>
          </cell>
          <cell r="N659">
            <v>160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100</v>
          </cell>
          <cell r="V659">
            <v>10</v>
          </cell>
          <cell r="W659">
            <v>20</v>
          </cell>
          <cell r="X659">
            <v>30</v>
          </cell>
          <cell r="Y659">
            <v>0</v>
          </cell>
          <cell r="Z659">
            <v>0</v>
          </cell>
          <cell r="AA659">
            <v>100</v>
          </cell>
          <cell r="AB659">
            <v>150</v>
          </cell>
          <cell r="AC659">
            <v>100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670</v>
          </cell>
          <cell r="AM659" t="str">
            <v>皮肤科</v>
          </cell>
        </row>
        <row r="660">
          <cell r="G660" t="str">
            <v>皮肤科</v>
          </cell>
          <cell r="H660" t="str">
            <v>2022年</v>
          </cell>
        </row>
        <row r="660">
          <cell r="J660" t="str">
            <v>合格</v>
          </cell>
          <cell r="K660">
            <v>0</v>
          </cell>
          <cell r="L660">
            <v>0</v>
          </cell>
          <cell r="M660">
            <v>0</v>
          </cell>
          <cell r="N660">
            <v>160</v>
          </cell>
          <cell r="O660">
            <v>0</v>
          </cell>
          <cell r="P660">
            <v>8</v>
          </cell>
          <cell r="Q660">
            <v>4</v>
          </cell>
          <cell r="R660">
            <v>0</v>
          </cell>
          <cell r="S660">
            <v>0</v>
          </cell>
          <cell r="T660">
            <v>240</v>
          </cell>
          <cell r="U660">
            <v>100</v>
          </cell>
          <cell r="V660">
            <v>10</v>
          </cell>
          <cell r="W660">
            <v>40</v>
          </cell>
          <cell r="X660">
            <v>60</v>
          </cell>
          <cell r="Y660">
            <v>30</v>
          </cell>
          <cell r="Z660">
            <v>20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-60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600</v>
          </cell>
          <cell r="AM660" t="str">
            <v>皮肤科</v>
          </cell>
        </row>
        <row r="661">
          <cell r="G661" t="str">
            <v>皮肤科</v>
          </cell>
          <cell r="H661" t="str">
            <v>2021年</v>
          </cell>
        </row>
        <row r="661">
          <cell r="J661" t="str">
            <v>合格</v>
          </cell>
          <cell r="K661">
            <v>0</v>
          </cell>
          <cell r="L661">
            <v>0</v>
          </cell>
          <cell r="M661">
            <v>0</v>
          </cell>
          <cell r="N661">
            <v>120</v>
          </cell>
          <cell r="O661">
            <v>0</v>
          </cell>
          <cell r="P661">
            <v>2</v>
          </cell>
          <cell r="Q661">
            <v>0</v>
          </cell>
          <cell r="R661">
            <v>0</v>
          </cell>
          <cell r="S661">
            <v>0</v>
          </cell>
          <cell r="T661">
            <v>40</v>
          </cell>
          <cell r="U661">
            <v>100</v>
          </cell>
          <cell r="V661">
            <v>0</v>
          </cell>
          <cell r="W661">
            <v>20</v>
          </cell>
          <cell r="X661">
            <v>30</v>
          </cell>
          <cell r="Y661">
            <v>90</v>
          </cell>
          <cell r="Z661">
            <v>0</v>
          </cell>
          <cell r="AA661">
            <v>100</v>
          </cell>
          <cell r="AB661">
            <v>150</v>
          </cell>
          <cell r="AC661">
            <v>0</v>
          </cell>
          <cell r="AD661">
            <v>0</v>
          </cell>
          <cell r="AE661">
            <v>0</v>
          </cell>
          <cell r="AF661">
            <v>-60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590</v>
          </cell>
          <cell r="AM661" t="str">
            <v>皮肤科</v>
          </cell>
        </row>
        <row r="662">
          <cell r="G662" t="str">
            <v>皮肤科</v>
          </cell>
          <cell r="H662" t="str">
            <v>2020年</v>
          </cell>
        </row>
        <row r="662">
          <cell r="J662" t="str">
            <v>合格</v>
          </cell>
          <cell r="K662">
            <v>0</v>
          </cell>
          <cell r="L662">
            <v>0</v>
          </cell>
          <cell r="M662">
            <v>0</v>
          </cell>
          <cell r="N662">
            <v>120</v>
          </cell>
          <cell r="O662">
            <v>0</v>
          </cell>
          <cell r="P662">
            <v>2</v>
          </cell>
          <cell r="Q662">
            <v>0</v>
          </cell>
          <cell r="R662">
            <v>0</v>
          </cell>
          <cell r="S662">
            <v>0</v>
          </cell>
          <cell r="T662">
            <v>40</v>
          </cell>
          <cell r="U662">
            <v>100</v>
          </cell>
          <cell r="V662">
            <v>10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100</v>
          </cell>
          <cell r="AB662">
            <v>150</v>
          </cell>
          <cell r="AC662">
            <v>100</v>
          </cell>
          <cell r="AD662">
            <v>0</v>
          </cell>
          <cell r="AE662">
            <v>0</v>
          </cell>
          <cell r="AF662">
            <v>-60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560</v>
          </cell>
          <cell r="AM662" t="str">
            <v>皮肤科</v>
          </cell>
        </row>
        <row r="663">
          <cell r="G663" t="str">
            <v>皮肤科</v>
          </cell>
          <cell r="H663" t="str">
            <v>2021年</v>
          </cell>
        </row>
        <row r="663">
          <cell r="J663" t="str">
            <v>合格</v>
          </cell>
          <cell r="K663">
            <v>0</v>
          </cell>
          <cell r="L663">
            <v>0</v>
          </cell>
          <cell r="M663">
            <v>0</v>
          </cell>
          <cell r="N663">
            <v>120</v>
          </cell>
          <cell r="O663">
            <v>0</v>
          </cell>
          <cell r="P663">
            <v>2</v>
          </cell>
          <cell r="Q663">
            <v>0</v>
          </cell>
          <cell r="R663">
            <v>0</v>
          </cell>
          <cell r="S663">
            <v>0</v>
          </cell>
          <cell r="T663">
            <v>40</v>
          </cell>
          <cell r="U663">
            <v>100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100</v>
          </cell>
          <cell r="AB663">
            <v>150</v>
          </cell>
          <cell r="AC663">
            <v>100</v>
          </cell>
          <cell r="AD663">
            <v>0</v>
          </cell>
          <cell r="AE663">
            <v>0</v>
          </cell>
          <cell r="AF663">
            <v>-60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550</v>
          </cell>
          <cell r="AM663" t="str">
            <v>皮肤科</v>
          </cell>
        </row>
        <row r="664">
          <cell r="G664" t="str">
            <v>皮肤科</v>
          </cell>
          <cell r="H664" t="str">
            <v>2022年</v>
          </cell>
        </row>
        <row r="664">
          <cell r="J664" t="str">
            <v>合格</v>
          </cell>
          <cell r="K664">
            <v>0</v>
          </cell>
          <cell r="L664">
            <v>0</v>
          </cell>
          <cell r="M664">
            <v>0</v>
          </cell>
          <cell r="N664">
            <v>160</v>
          </cell>
          <cell r="O664">
            <v>0</v>
          </cell>
          <cell r="P664">
            <v>4</v>
          </cell>
          <cell r="Q664">
            <v>1</v>
          </cell>
          <cell r="R664">
            <v>0</v>
          </cell>
          <cell r="S664">
            <v>0</v>
          </cell>
          <cell r="T664">
            <v>100</v>
          </cell>
          <cell r="U664">
            <v>100</v>
          </cell>
          <cell r="V664">
            <v>10</v>
          </cell>
          <cell r="W664">
            <v>40</v>
          </cell>
          <cell r="X664">
            <v>60</v>
          </cell>
          <cell r="Y664">
            <v>60</v>
          </cell>
          <cell r="Z664">
            <v>20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-40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510</v>
          </cell>
          <cell r="AM664" t="str">
            <v>皮肤科</v>
          </cell>
        </row>
        <row r="665">
          <cell r="G665" t="str">
            <v>皮肤科</v>
          </cell>
          <cell r="H665" t="str">
            <v>2022年</v>
          </cell>
        </row>
        <row r="665">
          <cell r="J665" t="str">
            <v>合格</v>
          </cell>
          <cell r="K665">
            <v>0</v>
          </cell>
          <cell r="L665">
            <v>0</v>
          </cell>
          <cell r="M665">
            <v>0</v>
          </cell>
          <cell r="N665">
            <v>160</v>
          </cell>
          <cell r="O665">
            <v>0</v>
          </cell>
          <cell r="P665">
            <v>0</v>
          </cell>
          <cell r="Q665">
            <v>3</v>
          </cell>
          <cell r="R665">
            <v>0</v>
          </cell>
          <cell r="S665">
            <v>0</v>
          </cell>
          <cell r="T665">
            <v>60</v>
          </cell>
          <cell r="U665">
            <v>100</v>
          </cell>
          <cell r="V665">
            <v>0</v>
          </cell>
          <cell r="W665">
            <v>60</v>
          </cell>
          <cell r="X665">
            <v>60</v>
          </cell>
          <cell r="Y665">
            <v>60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60</v>
          </cell>
          <cell r="AF665">
            <v>-60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500</v>
          </cell>
          <cell r="AM665" t="str">
            <v>皮肤科</v>
          </cell>
        </row>
        <row r="666">
          <cell r="G666" t="str">
            <v>皮肤科</v>
          </cell>
          <cell r="H666" t="str">
            <v>2022年</v>
          </cell>
        </row>
        <row r="666">
          <cell r="J666" t="str">
            <v>合格</v>
          </cell>
          <cell r="K666">
            <v>0</v>
          </cell>
          <cell r="L666">
            <v>0</v>
          </cell>
          <cell r="M666">
            <v>0</v>
          </cell>
          <cell r="N666">
            <v>160</v>
          </cell>
          <cell r="O666">
            <v>0</v>
          </cell>
          <cell r="P666">
            <v>1</v>
          </cell>
          <cell r="Q666">
            <v>1</v>
          </cell>
          <cell r="R666">
            <v>0</v>
          </cell>
          <cell r="S666">
            <v>0</v>
          </cell>
          <cell r="T666">
            <v>40</v>
          </cell>
          <cell r="U666">
            <v>100</v>
          </cell>
          <cell r="V666">
            <v>10</v>
          </cell>
          <cell r="W666">
            <v>20</v>
          </cell>
          <cell r="X666">
            <v>60</v>
          </cell>
          <cell r="Y666">
            <v>60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450</v>
          </cell>
          <cell r="AM666" t="str">
            <v>皮肤科</v>
          </cell>
        </row>
        <row r="667">
          <cell r="G667" t="str">
            <v>皮肤科</v>
          </cell>
          <cell r="H667" t="str">
            <v>2020年</v>
          </cell>
        </row>
        <row r="667">
          <cell r="J667" t="str">
            <v>合格</v>
          </cell>
          <cell r="K667">
            <v>0</v>
          </cell>
          <cell r="L667">
            <v>0</v>
          </cell>
          <cell r="M667">
            <v>0</v>
          </cell>
          <cell r="N667">
            <v>120</v>
          </cell>
          <cell r="O667">
            <v>0</v>
          </cell>
          <cell r="P667">
            <v>3</v>
          </cell>
          <cell r="Q667">
            <v>0</v>
          </cell>
          <cell r="R667">
            <v>0</v>
          </cell>
          <cell r="S667">
            <v>0</v>
          </cell>
          <cell r="T667">
            <v>60</v>
          </cell>
          <cell r="U667">
            <v>100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100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-60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320</v>
          </cell>
          <cell r="AM667" t="str">
            <v>皮肤科</v>
          </cell>
        </row>
        <row r="668">
          <cell r="G668" t="str">
            <v>皮肤科</v>
          </cell>
          <cell r="H668" t="str">
            <v>2022年</v>
          </cell>
        </row>
        <row r="668">
          <cell r="J668" t="str">
            <v>合格</v>
          </cell>
          <cell r="K668">
            <v>0</v>
          </cell>
          <cell r="L668">
            <v>0</v>
          </cell>
          <cell r="M668">
            <v>0</v>
          </cell>
          <cell r="N668">
            <v>160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100</v>
          </cell>
          <cell r="V668">
            <v>10</v>
          </cell>
          <cell r="W668">
            <v>20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290</v>
          </cell>
          <cell r="AM668" t="str">
            <v>皮肤科</v>
          </cell>
        </row>
        <row r="669">
          <cell r="G669" t="str">
            <v>全科医学科</v>
          </cell>
          <cell r="H669" t="str">
            <v>2021年</v>
          </cell>
        </row>
        <row r="669">
          <cell r="J669" t="str">
            <v>合格</v>
          </cell>
          <cell r="K669">
            <v>0</v>
          </cell>
          <cell r="L669">
            <v>0</v>
          </cell>
          <cell r="M669">
            <v>0</v>
          </cell>
          <cell r="N669">
            <v>160</v>
          </cell>
          <cell r="O669">
            <v>0</v>
          </cell>
          <cell r="P669">
            <v>7</v>
          </cell>
          <cell r="Q669">
            <v>4</v>
          </cell>
          <cell r="R669">
            <v>0</v>
          </cell>
          <cell r="S669">
            <v>0</v>
          </cell>
          <cell r="T669">
            <v>220</v>
          </cell>
          <cell r="U669">
            <v>100</v>
          </cell>
          <cell r="V669">
            <v>10</v>
          </cell>
          <cell r="W669">
            <v>80</v>
          </cell>
          <cell r="X669">
            <v>60</v>
          </cell>
          <cell r="Y669">
            <v>30</v>
          </cell>
          <cell r="Z669">
            <v>20</v>
          </cell>
          <cell r="AA669">
            <v>100</v>
          </cell>
          <cell r="AB669">
            <v>150</v>
          </cell>
          <cell r="AC669">
            <v>100</v>
          </cell>
          <cell r="AD669">
            <v>0</v>
          </cell>
          <cell r="AE669">
            <v>20</v>
          </cell>
          <cell r="AF669">
            <v>-20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1030</v>
          </cell>
          <cell r="AM669" t="str">
            <v>全科</v>
          </cell>
        </row>
        <row r="670">
          <cell r="G670" t="str">
            <v>全科医学科</v>
          </cell>
          <cell r="H670" t="str">
            <v>2021年</v>
          </cell>
        </row>
        <row r="670">
          <cell r="J670" t="str">
            <v>合格</v>
          </cell>
          <cell r="K670">
            <v>0</v>
          </cell>
          <cell r="L670">
            <v>0</v>
          </cell>
          <cell r="M670">
            <v>0</v>
          </cell>
          <cell r="N670">
            <v>160</v>
          </cell>
          <cell r="O670">
            <v>0</v>
          </cell>
          <cell r="P670">
            <v>5</v>
          </cell>
          <cell r="Q670">
            <v>2</v>
          </cell>
          <cell r="R670">
            <v>1</v>
          </cell>
          <cell r="S670">
            <v>1</v>
          </cell>
          <cell r="T670">
            <v>190</v>
          </cell>
          <cell r="U670">
            <v>100</v>
          </cell>
          <cell r="V670">
            <v>10</v>
          </cell>
          <cell r="W670">
            <v>40</v>
          </cell>
          <cell r="X670">
            <v>90</v>
          </cell>
          <cell r="Y670">
            <v>60</v>
          </cell>
          <cell r="Z670">
            <v>0</v>
          </cell>
          <cell r="AA670">
            <v>100</v>
          </cell>
          <cell r="AB670">
            <v>150</v>
          </cell>
          <cell r="AC670">
            <v>100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1000</v>
          </cell>
          <cell r="AM670" t="str">
            <v>全科</v>
          </cell>
        </row>
        <row r="671">
          <cell r="G671" t="str">
            <v>全科医学科</v>
          </cell>
          <cell r="H671" t="str">
            <v>2021年</v>
          </cell>
        </row>
        <row r="671">
          <cell r="J671" t="str">
            <v>合格</v>
          </cell>
          <cell r="K671">
            <v>0</v>
          </cell>
          <cell r="L671">
            <v>0</v>
          </cell>
          <cell r="M671">
            <v>0</v>
          </cell>
          <cell r="N671">
            <v>160</v>
          </cell>
          <cell r="O671">
            <v>0</v>
          </cell>
          <cell r="P671">
            <v>6</v>
          </cell>
          <cell r="Q671">
            <v>3</v>
          </cell>
          <cell r="R671">
            <v>1</v>
          </cell>
          <cell r="S671">
            <v>0</v>
          </cell>
          <cell r="T671">
            <v>205</v>
          </cell>
          <cell r="U671">
            <v>100</v>
          </cell>
          <cell r="V671">
            <v>10</v>
          </cell>
          <cell r="W671">
            <v>60</v>
          </cell>
          <cell r="X671">
            <v>60</v>
          </cell>
          <cell r="Y671">
            <v>60</v>
          </cell>
          <cell r="Z671">
            <v>0</v>
          </cell>
          <cell r="AA671">
            <v>100</v>
          </cell>
          <cell r="AB671">
            <v>150</v>
          </cell>
          <cell r="AC671">
            <v>100</v>
          </cell>
          <cell r="AD671">
            <v>0</v>
          </cell>
          <cell r="AE671">
            <v>20</v>
          </cell>
          <cell r="AF671">
            <v>-60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965</v>
          </cell>
          <cell r="AM671" t="str">
            <v>全科</v>
          </cell>
        </row>
        <row r="672">
          <cell r="G672" t="str">
            <v>全科医学科</v>
          </cell>
          <cell r="H672" t="str">
            <v>2020年</v>
          </cell>
        </row>
        <row r="672">
          <cell r="J672" t="str">
            <v>合格</v>
          </cell>
          <cell r="K672" t="str">
            <v>0</v>
          </cell>
          <cell r="L672">
            <v>0</v>
          </cell>
          <cell r="M672">
            <v>0</v>
          </cell>
          <cell r="N672">
            <v>160</v>
          </cell>
          <cell r="O672">
            <v>0</v>
          </cell>
          <cell r="P672">
            <v>2</v>
          </cell>
          <cell r="Q672">
            <v>2</v>
          </cell>
          <cell r="R672">
            <v>0</v>
          </cell>
          <cell r="S672">
            <v>0</v>
          </cell>
          <cell r="T672">
            <v>80</v>
          </cell>
          <cell r="U672">
            <v>100</v>
          </cell>
          <cell r="V672">
            <v>10</v>
          </cell>
          <cell r="W672">
            <v>40</v>
          </cell>
          <cell r="X672">
            <v>120</v>
          </cell>
          <cell r="Y672">
            <v>60</v>
          </cell>
          <cell r="Z672">
            <v>0</v>
          </cell>
          <cell r="AA672">
            <v>100</v>
          </cell>
          <cell r="AB672">
            <v>150</v>
          </cell>
          <cell r="AC672">
            <v>100</v>
          </cell>
          <cell r="AD672">
            <v>0</v>
          </cell>
          <cell r="AE672">
            <v>60</v>
          </cell>
          <cell r="AF672">
            <v>-20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960</v>
          </cell>
          <cell r="AM672" t="str">
            <v>全科</v>
          </cell>
        </row>
        <row r="673">
          <cell r="G673" t="str">
            <v>全科医学科</v>
          </cell>
          <cell r="H673" t="str">
            <v>2021年</v>
          </cell>
        </row>
        <row r="673">
          <cell r="J673" t="str">
            <v>合格</v>
          </cell>
          <cell r="K673" t="str">
            <v>0</v>
          </cell>
          <cell r="L673">
            <v>0</v>
          </cell>
          <cell r="M673">
            <v>0</v>
          </cell>
          <cell r="N673">
            <v>160</v>
          </cell>
          <cell r="O673">
            <v>0</v>
          </cell>
          <cell r="P673">
            <v>4</v>
          </cell>
          <cell r="Q673">
            <v>2</v>
          </cell>
          <cell r="R673">
            <v>0</v>
          </cell>
          <cell r="S673">
            <v>0</v>
          </cell>
          <cell r="T673">
            <v>120</v>
          </cell>
          <cell r="U673">
            <v>100</v>
          </cell>
          <cell r="V673">
            <v>10</v>
          </cell>
          <cell r="W673">
            <v>40</v>
          </cell>
          <cell r="X673">
            <v>60</v>
          </cell>
          <cell r="Y673">
            <v>30</v>
          </cell>
          <cell r="Z673">
            <v>0</v>
          </cell>
          <cell r="AA673">
            <v>100</v>
          </cell>
          <cell r="AB673">
            <v>150</v>
          </cell>
          <cell r="AC673">
            <v>100</v>
          </cell>
          <cell r="AD673">
            <v>0</v>
          </cell>
          <cell r="AE673">
            <v>20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890</v>
          </cell>
          <cell r="AM673" t="str">
            <v>全科</v>
          </cell>
        </row>
        <row r="674">
          <cell r="G674" t="str">
            <v>全科医学科</v>
          </cell>
          <cell r="H674" t="str">
            <v>2022年</v>
          </cell>
        </row>
        <row r="674">
          <cell r="J674" t="str">
            <v>合格</v>
          </cell>
          <cell r="K674">
            <v>0</v>
          </cell>
          <cell r="L674">
            <v>0</v>
          </cell>
          <cell r="M674">
            <v>0</v>
          </cell>
          <cell r="N674">
            <v>160</v>
          </cell>
          <cell r="O674">
            <v>0</v>
          </cell>
          <cell r="P674">
            <v>4</v>
          </cell>
          <cell r="Q674">
            <v>3</v>
          </cell>
          <cell r="R674">
            <v>0</v>
          </cell>
          <cell r="S674">
            <v>0</v>
          </cell>
          <cell r="T674">
            <v>140</v>
          </cell>
          <cell r="U674">
            <v>100</v>
          </cell>
          <cell r="V674">
            <v>10</v>
          </cell>
          <cell r="W674">
            <v>80</v>
          </cell>
          <cell r="X674">
            <v>30</v>
          </cell>
          <cell r="Y674">
            <v>30</v>
          </cell>
          <cell r="Z674">
            <v>40</v>
          </cell>
          <cell r="AA674">
            <v>100</v>
          </cell>
          <cell r="AB674">
            <v>150</v>
          </cell>
          <cell r="AC674">
            <v>100</v>
          </cell>
          <cell r="AD674">
            <v>0</v>
          </cell>
          <cell r="AE674">
            <v>0</v>
          </cell>
          <cell r="AF674">
            <v>-60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880</v>
          </cell>
          <cell r="AM674" t="str">
            <v>全科</v>
          </cell>
        </row>
        <row r="675">
          <cell r="G675" t="str">
            <v>全科医学科</v>
          </cell>
          <cell r="H675" t="str">
            <v>2021年</v>
          </cell>
        </row>
        <row r="675">
          <cell r="J675" t="str">
            <v>合格</v>
          </cell>
          <cell r="K675" t="str">
            <v>0</v>
          </cell>
          <cell r="L675">
            <v>0</v>
          </cell>
          <cell r="M675">
            <v>0</v>
          </cell>
          <cell r="N675">
            <v>160</v>
          </cell>
          <cell r="O675">
            <v>0</v>
          </cell>
          <cell r="P675">
            <v>4</v>
          </cell>
          <cell r="Q675">
            <v>2</v>
          </cell>
          <cell r="R675">
            <v>0</v>
          </cell>
          <cell r="S675">
            <v>0</v>
          </cell>
          <cell r="T675">
            <v>120</v>
          </cell>
          <cell r="U675">
            <v>100</v>
          </cell>
          <cell r="V675">
            <v>10</v>
          </cell>
          <cell r="W675">
            <v>20</v>
          </cell>
          <cell r="X675">
            <v>60</v>
          </cell>
          <cell r="Y675">
            <v>30</v>
          </cell>
          <cell r="Z675">
            <v>0</v>
          </cell>
          <cell r="AA675">
            <v>100</v>
          </cell>
          <cell r="AB675">
            <v>150</v>
          </cell>
          <cell r="AC675">
            <v>100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850</v>
          </cell>
          <cell r="AM675" t="str">
            <v>全科</v>
          </cell>
        </row>
        <row r="676">
          <cell r="G676" t="str">
            <v>全科医学科</v>
          </cell>
          <cell r="H676" t="str">
            <v>2021年</v>
          </cell>
        </row>
        <row r="676">
          <cell r="J676" t="str">
            <v>合格</v>
          </cell>
          <cell r="K676">
            <v>0</v>
          </cell>
          <cell r="L676">
            <v>0</v>
          </cell>
          <cell r="M676">
            <v>0</v>
          </cell>
          <cell r="N676">
            <v>160</v>
          </cell>
          <cell r="O676">
            <v>0</v>
          </cell>
          <cell r="P676">
            <v>2</v>
          </cell>
          <cell r="Q676">
            <v>1</v>
          </cell>
          <cell r="R676">
            <v>0</v>
          </cell>
          <cell r="S676">
            <v>0</v>
          </cell>
          <cell r="T676">
            <v>60</v>
          </cell>
          <cell r="U676">
            <v>100</v>
          </cell>
          <cell r="V676">
            <v>10</v>
          </cell>
          <cell r="W676">
            <v>60</v>
          </cell>
          <cell r="X676">
            <v>60</v>
          </cell>
          <cell r="Y676">
            <v>90</v>
          </cell>
          <cell r="Z676">
            <v>0</v>
          </cell>
          <cell r="AA676">
            <v>100</v>
          </cell>
          <cell r="AB676">
            <v>150</v>
          </cell>
          <cell r="AC676">
            <v>100</v>
          </cell>
          <cell r="AD676">
            <v>0</v>
          </cell>
          <cell r="AE676">
            <v>0</v>
          </cell>
          <cell r="AF676">
            <v>-60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830</v>
          </cell>
          <cell r="AM676" t="str">
            <v>全科</v>
          </cell>
        </row>
        <row r="677">
          <cell r="G677" t="str">
            <v>全科医学科</v>
          </cell>
          <cell r="H677" t="str">
            <v>2021年</v>
          </cell>
        </row>
        <row r="677">
          <cell r="J677" t="str">
            <v>合格</v>
          </cell>
          <cell r="K677" t="str">
            <v>0</v>
          </cell>
          <cell r="L677">
            <v>0</v>
          </cell>
          <cell r="M677">
            <v>0</v>
          </cell>
          <cell r="N677">
            <v>160</v>
          </cell>
          <cell r="O677">
            <v>0</v>
          </cell>
          <cell r="P677">
            <v>4</v>
          </cell>
          <cell r="Q677">
            <v>2</v>
          </cell>
          <cell r="R677">
            <v>0</v>
          </cell>
          <cell r="S677">
            <v>0</v>
          </cell>
          <cell r="T677">
            <v>120</v>
          </cell>
          <cell r="U677">
            <v>100</v>
          </cell>
          <cell r="V677">
            <v>0</v>
          </cell>
          <cell r="W677">
            <v>40</v>
          </cell>
          <cell r="X677">
            <v>60</v>
          </cell>
          <cell r="Y677">
            <v>30</v>
          </cell>
          <cell r="Z677">
            <v>0</v>
          </cell>
          <cell r="AA677">
            <v>100</v>
          </cell>
          <cell r="AB677">
            <v>150</v>
          </cell>
          <cell r="AC677">
            <v>100</v>
          </cell>
          <cell r="AD677">
            <v>0</v>
          </cell>
          <cell r="AE677">
            <v>0</v>
          </cell>
          <cell r="AF677">
            <v>-40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820</v>
          </cell>
          <cell r="AM677" t="str">
            <v>全科</v>
          </cell>
        </row>
        <row r="678">
          <cell r="G678" t="str">
            <v>全科医学科</v>
          </cell>
          <cell r="H678" t="str">
            <v>2020年</v>
          </cell>
        </row>
        <row r="678">
          <cell r="J678" t="str">
            <v>合格</v>
          </cell>
          <cell r="K678">
            <v>0</v>
          </cell>
          <cell r="L678">
            <v>0</v>
          </cell>
          <cell r="M678">
            <v>0</v>
          </cell>
          <cell r="N678">
            <v>160</v>
          </cell>
          <cell r="O678">
            <v>0</v>
          </cell>
          <cell r="P678">
            <v>4</v>
          </cell>
          <cell r="Q678">
            <v>2</v>
          </cell>
          <cell r="R678">
            <v>0</v>
          </cell>
          <cell r="S678">
            <v>0</v>
          </cell>
          <cell r="T678">
            <v>120</v>
          </cell>
          <cell r="U678">
            <v>100</v>
          </cell>
          <cell r="V678">
            <v>10</v>
          </cell>
          <cell r="W678">
            <v>40</v>
          </cell>
          <cell r="X678">
            <v>60</v>
          </cell>
          <cell r="Y678">
            <v>0</v>
          </cell>
          <cell r="Z678">
            <v>0</v>
          </cell>
          <cell r="AA678">
            <v>100</v>
          </cell>
          <cell r="AB678">
            <v>150</v>
          </cell>
          <cell r="AC678">
            <v>100</v>
          </cell>
          <cell r="AD678">
            <v>0</v>
          </cell>
          <cell r="AE678">
            <v>0</v>
          </cell>
          <cell r="AF678">
            <v>-60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780</v>
          </cell>
          <cell r="AM678" t="str">
            <v>全科</v>
          </cell>
        </row>
        <row r="679">
          <cell r="G679" t="str">
            <v>全科医学科</v>
          </cell>
          <cell r="H679" t="str">
            <v>2021年</v>
          </cell>
        </row>
        <row r="679">
          <cell r="J679" t="str">
            <v>合格</v>
          </cell>
          <cell r="K679">
            <v>0</v>
          </cell>
          <cell r="L679">
            <v>0</v>
          </cell>
          <cell r="M679">
            <v>0</v>
          </cell>
          <cell r="N679">
            <v>120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100</v>
          </cell>
          <cell r="V679">
            <v>10</v>
          </cell>
          <cell r="W679">
            <v>40</v>
          </cell>
          <cell r="X679">
            <v>60</v>
          </cell>
          <cell r="Y679">
            <v>60</v>
          </cell>
          <cell r="Z679">
            <v>20</v>
          </cell>
          <cell r="AA679">
            <v>100</v>
          </cell>
          <cell r="AB679">
            <v>150</v>
          </cell>
          <cell r="AC679">
            <v>100</v>
          </cell>
          <cell r="AD679">
            <v>0</v>
          </cell>
          <cell r="AE679">
            <v>40</v>
          </cell>
          <cell r="AF679">
            <v>-20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780</v>
          </cell>
          <cell r="AM679" t="str">
            <v>全科</v>
          </cell>
        </row>
        <row r="680">
          <cell r="G680" t="str">
            <v>全科医学科</v>
          </cell>
          <cell r="H680" t="str">
            <v>2020年</v>
          </cell>
        </row>
        <row r="680">
          <cell r="J680" t="str">
            <v>合格</v>
          </cell>
          <cell r="K680">
            <v>0</v>
          </cell>
          <cell r="L680">
            <v>0</v>
          </cell>
          <cell r="M680">
            <v>0</v>
          </cell>
          <cell r="N680">
            <v>160</v>
          </cell>
          <cell r="O680">
            <v>0</v>
          </cell>
          <cell r="P680">
            <v>1</v>
          </cell>
          <cell r="Q680">
            <v>0</v>
          </cell>
          <cell r="R680">
            <v>0</v>
          </cell>
          <cell r="S680">
            <v>0</v>
          </cell>
          <cell r="T680">
            <v>20</v>
          </cell>
          <cell r="U680">
            <v>100</v>
          </cell>
          <cell r="V680">
            <v>10</v>
          </cell>
          <cell r="W680">
            <v>80</v>
          </cell>
          <cell r="X680">
            <v>120</v>
          </cell>
          <cell r="Y680">
            <v>90</v>
          </cell>
          <cell r="Z680">
            <v>0</v>
          </cell>
          <cell r="AA680">
            <v>100</v>
          </cell>
          <cell r="AB680">
            <v>150</v>
          </cell>
          <cell r="AC680">
            <v>0</v>
          </cell>
          <cell r="AD680">
            <v>0</v>
          </cell>
          <cell r="AE680">
            <v>0</v>
          </cell>
          <cell r="AF680">
            <v>-60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770</v>
          </cell>
          <cell r="AM680" t="str">
            <v>全科</v>
          </cell>
        </row>
        <row r="681">
          <cell r="G681" t="str">
            <v>全科医学科</v>
          </cell>
          <cell r="H681" t="str">
            <v>2022年</v>
          </cell>
        </row>
        <row r="681">
          <cell r="J681" t="str">
            <v>合格</v>
          </cell>
          <cell r="K681">
            <v>0</v>
          </cell>
          <cell r="L681">
            <v>0</v>
          </cell>
          <cell r="M681">
            <v>0</v>
          </cell>
          <cell r="N681">
            <v>160</v>
          </cell>
          <cell r="O681">
            <v>0</v>
          </cell>
          <cell r="P681">
            <v>3</v>
          </cell>
          <cell r="Q681">
            <v>2</v>
          </cell>
          <cell r="R681">
            <v>0</v>
          </cell>
          <cell r="S681">
            <v>0</v>
          </cell>
          <cell r="T681">
            <v>100</v>
          </cell>
          <cell r="U681">
            <v>100</v>
          </cell>
          <cell r="V681">
            <v>10</v>
          </cell>
          <cell r="W681">
            <v>20</v>
          </cell>
          <cell r="X681">
            <v>30</v>
          </cell>
          <cell r="Y681">
            <v>60</v>
          </cell>
          <cell r="Z681">
            <v>0</v>
          </cell>
          <cell r="AA681">
            <v>100</v>
          </cell>
          <cell r="AB681">
            <v>150</v>
          </cell>
          <cell r="AC681">
            <v>100</v>
          </cell>
          <cell r="AD681">
            <v>0</v>
          </cell>
          <cell r="AE681">
            <v>0</v>
          </cell>
          <cell r="AF681">
            <v>-60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770</v>
          </cell>
          <cell r="AM681" t="str">
            <v>全科</v>
          </cell>
        </row>
        <row r="682">
          <cell r="G682" t="str">
            <v>全科医学科</v>
          </cell>
          <cell r="H682" t="str">
            <v>2020年</v>
          </cell>
        </row>
        <row r="682">
          <cell r="J682" t="str">
            <v>合格</v>
          </cell>
          <cell r="K682">
            <v>0</v>
          </cell>
          <cell r="L682">
            <v>0</v>
          </cell>
          <cell r="M682">
            <v>0</v>
          </cell>
          <cell r="N682">
            <v>160</v>
          </cell>
          <cell r="O682">
            <v>0</v>
          </cell>
          <cell r="P682">
            <v>4</v>
          </cell>
          <cell r="Q682">
            <v>1</v>
          </cell>
          <cell r="R682">
            <v>0</v>
          </cell>
          <cell r="S682">
            <v>0</v>
          </cell>
          <cell r="T682">
            <v>100</v>
          </cell>
          <cell r="U682">
            <v>100</v>
          </cell>
          <cell r="V682">
            <v>10</v>
          </cell>
          <cell r="W682">
            <v>20</v>
          </cell>
          <cell r="X682">
            <v>30</v>
          </cell>
          <cell r="Y682">
            <v>60</v>
          </cell>
          <cell r="Z682">
            <v>0</v>
          </cell>
          <cell r="AA682">
            <v>100</v>
          </cell>
          <cell r="AB682">
            <v>150</v>
          </cell>
          <cell r="AC682">
            <v>100</v>
          </cell>
          <cell r="AD682">
            <v>0</v>
          </cell>
          <cell r="AE682">
            <v>0</v>
          </cell>
          <cell r="AF682">
            <v>-60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770</v>
          </cell>
          <cell r="AM682" t="str">
            <v>全科</v>
          </cell>
        </row>
        <row r="683">
          <cell r="G683" t="str">
            <v>全科医学科</v>
          </cell>
          <cell r="H683" t="str">
            <v>2020年</v>
          </cell>
        </row>
        <row r="683">
          <cell r="J683" t="str">
            <v>合格</v>
          </cell>
          <cell r="K683">
            <v>0</v>
          </cell>
          <cell r="L683">
            <v>0</v>
          </cell>
          <cell r="M683">
            <v>0</v>
          </cell>
          <cell r="N683">
            <v>160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100</v>
          </cell>
          <cell r="V683">
            <v>0</v>
          </cell>
          <cell r="W683">
            <v>40</v>
          </cell>
          <cell r="X683">
            <v>30</v>
          </cell>
          <cell r="Y683">
            <v>60</v>
          </cell>
          <cell r="Z683">
            <v>0</v>
          </cell>
          <cell r="AA683">
            <v>100</v>
          </cell>
          <cell r="AB683">
            <v>150</v>
          </cell>
          <cell r="AC683">
            <v>100</v>
          </cell>
          <cell r="AD683">
            <v>0</v>
          </cell>
          <cell r="AE683">
            <v>40</v>
          </cell>
          <cell r="AF683">
            <v>-20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760</v>
          </cell>
          <cell r="AM683" t="str">
            <v>全科</v>
          </cell>
        </row>
        <row r="684">
          <cell r="G684" t="str">
            <v>全科医学科</v>
          </cell>
          <cell r="H684" t="str">
            <v>2021年</v>
          </cell>
        </row>
        <row r="684">
          <cell r="J684" t="str">
            <v>合格</v>
          </cell>
          <cell r="K684">
            <v>0</v>
          </cell>
          <cell r="L684">
            <v>0</v>
          </cell>
          <cell r="M684">
            <v>0</v>
          </cell>
          <cell r="N684">
            <v>120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100</v>
          </cell>
          <cell r="V684">
            <v>10</v>
          </cell>
          <cell r="W684">
            <v>0</v>
          </cell>
          <cell r="X684">
            <v>0</v>
          </cell>
          <cell r="Y684">
            <v>90</v>
          </cell>
          <cell r="Z684">
            <v>60</v>
          </cell>
          <cell r="AA684">
            <v>100</v>
          </cell>
          <cell r="AB684">
            <v>150</v>
          </cell>
          <cell r="AC684">
            <v>100</v>
          </cell>
          <cell r="AD684">
            <v>0</v>
          </cell>
          <cell r="AE684">
            <v>0</v>
          </cell>
          <cell r="AF684">
            <v>-40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690</v>
          </cell>
          <cell r="AM684" t="str">
            <v>全科</v>
          </cell>
        </row>
        <row r="685">
          <cell r="G685" t="str">
            <v>全科医学科</v>
          </cell>
          <cell r="H685" t="str">
            <v>2020年</v>
          </cell>
        </row>
        <row r="685">
          <cell r="J685" t="str">
            <v>合格</v>
          </cell>
          <cell r="K685">
            <v>0</v>
          </cell>
          <cell r="L685">
            <v>0</v>
          </cell>
          <cell r="M685">
            <v>0</v>
          </cell>
          <cell r="N685">
            <v>160</v>
          </cell>
          <cell r="O685">
            <v>0</v>
          </cell>
          <cell r="P685">
            <v>3</v>
          </cell>
          <cell r="Q685">
            <v>1</v>
          </cell>
          <cell r="R685">
            <v>0</v>
          </cell>
          <cell r="S685">
            <v>0</v>
          </cell>
          <cell r="T685">
            <v>80</v>
          </cell>
          <cell r="U685">
            <v>100</v>
          </cell>
          <cell r="V685">
            <v>10</v>
          </cell>
          <cell r="W685">
            <v>20</v>
          </cell>
          <cell r="X685">
            <v>60</v>
          </cell>
          <cell r="Y685">
            <v>60</v>
          </cell>
          <cell r="Z685">
            <v>0</v>
          </cell>
          <cell r="AA685">
            <v>100</v>
          </cell>
          <cell r="AB685">
            <v>150</v>
          </cell>
          <cell r="AC685">
            <v>0</v>
          </cell>
          <cell r="AD685">
            <v>0</v>
          </cell>
          <cell r="AE685">
            <v>0</v>
          </cell>
          <cell r="AF685">
            <v>-60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680</v>
          </cell>
          <cell r="AM685" t="str">
            <v>全科</v>
          </cell>
        </row>
        <row r="686">
          <cell r="G686" t="str">
            <v>全科医学科</v>
          </cell>
          <cell r="H686" t="str">
            <v>2020年</v>
          </cell>
        </row>
        <row r="686">
          <cell r="J686" t="str">
            <v>合格</v>
          </cell>
          <cell r="K686">
            <v>0</v>
          </cell>
          <cell r="L686">
            <v>0</v>
          </cell>
          <cell r="M686">
            <v>0</v>
          </cell>
          <cell r="N686">
            <v>160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100</v>
          </cell>
          <cell r="V686">
            <v>0</v>
          </cell>
          <cell r="W686">
            <v>60</v>
          </cell>
          <cell r="X686">
            <v>60</v>
          </cell>
          <cell r="Y686">
            <v>60</v>
          </cell>
          <cell r="Z686">
            <v>0</v>
          </cell>
          <cell r="AA686">
            <v>100</v>
          </cell>
          <cell r="AB686">
            <v>150</v>
          </cell>
          <cell r="AC686">
            <v>0</v>
          </cell>
          <cell r="AD686">
            <v>0</v>
          </cell>
          <cell r="AE686">
            <v>0</v>
          </cell>
          <cell r="AF686">
            <v>-20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670</v>
          </cell>
          <cell r="AM686" t="str">
            <v>全科</v>
          </cell>
        </row>
        <row r="687">
          <cell r="G687" t="str">
            <v>全科医学科</v>
          </cell>
          <cell r="H687" t="str">
            <v>2021年</v>
          </cell>
        </row>
        <row r="687">
          <cell r="J687" t="str">
            <v>合格</v>
          </cell>
          <cell r="K687">
            <v>0</v>
          </cell>
          <cell r="L687">
            <v>0</v>
          </cell>
          <cell r="M687">
            <v>0</v>
          </cell>
          <cell r="N687">
            <v>140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100</v>
          </cell>
          <cell r="V687">
            <v>10</v>
          </cell>
          <cell r="W687">
            <v>20</v>
          </cell>
          <cell r="X687">
            <v>30</v>
          </cell>
          <cell r="Y687">
            <v>30</v>
          </cell>
          <cell r="Z687">
            <v>0</v>
          </cell>
          <cell r="AA687">
            <v>100</v>
          </cell>
          <cell r="AB687">
            <v>150</v>
          </cell>
          <cell r="AC687">
            <v>100</v>
          </cell>
          <cell r="AD687">
            <v>0</v>
          </cell>
          <cell r="AE687">
            <v>0</v>
          </cell>
          <cell r="AF687">
            <v>-60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620</v>
          </cell>
          <cell r="AM687" t="str">
            <v>全科</v>
          </cell>
        </row>
        <row r="688">
          <cell r="G688" t="str">
            <v>全科医学科</v>
          </cell>
          <cell r="H688" t="str">
            <v>2020年</v>
          </cell>
        </row>
        <row r="688">
          <cell r="J688" t="str">
            <v>合格</v>
          </cell>
          <cell r="K688">
            <v>0</v>
          </cell>
          <cell r="L688">
            <v>0</v>
          </cell>
          <cell r="M688">
            <v>0</v>
          </cell>
          <cell r="N688">
            <v>160</v>
          </cell>
          <cell r="O688" t="str">
            <v>0.0</v>
          </cell>
          <cell r="P688" t="str">
            <v>4.0</v>
          </cell>
          <cell r="Q688" t="str">
            <v>1.0</v>
          </cell>
          <cell r="R688" t="str">
            <v>0.0</v>
          </cell>
          <cell r="S688" t="str">
            <v>0.0</v>
          </cell>
          <cell r="T688">
            <v>100</v>
          </cell>
          <cell r="U688">
            <v>100</v>
          </cell>
          <cell r="V688">
            <v>10</v>
          </cell>
          <cell r="W688">
            <v>60</v>
          </cell>
          <cell r="X688">
            <v>60</v>
          </cell>
          <cell r="Y688">
            <v>60</v>
          </cell>
          <cell r="Z688">
            <v>0</v>
          </cell>
          <cell r="AA688">
            <v>100</v>
          </cell>
          <cell r="AB688">
            <v>0</v>
          </cell>
          <cell r="AC688">
            <v>0</v>
          </cell>
          <cell r="AD688">
            <v>0</v>
          </cell>
          <cell r="AE688">
            <v>20</v>
          </cell>
          <cell r="AF688">
            <v>-60</v>
          </cell>
          <cell r="AG688">
            <v>0</v>
          </cell>
          <cell r="AH688">
            <v>0</v>
          </cell>
          <cell r="AI688">
            <v>0</v>
          </cell>
          <cell r="AJ688" t="str">
            <v>发放金额*75%</v>
          </cell>
          <cell r="AK688">
            <v>0</v>
          </cell>
          <cell r="AL688">
            <v>610</v>
          </cell>
          <cell r="AM688" t="str">
            <v>全科</v>
          </cell>
        </row>
        <row r="689">
          <cell r="G689" t="str">
            <v>全科医学科</v>
          </cell>
          <cell r="H689" t="str">
            <v>2022年</v>
          </cell>
        </row>
        <row r="689">
          <cell r="J689" t="str">
            <v>合格</v>
          </cell>
          <cell r="K689">
            <v>0</v>
          </cell>
          <cell r="L689">
            <v>0</v>
          </cell>
          <cell r="M689">
            <v>0</v>
          </cell>
          <cell r="N689">
            <v>160</v>
          </cell>
          <cell r="O689">
            <v>0</v>
          </cell>
          <cell r="P689">
            <v>5</v>
          </cell>
          <cell r="Q689">
            <v>2</v>
          </cell>
          <cell r="R689">
            <v>0</v>
          </cell>
          <cell r="S689">
            <v>0</v>
          </cell>
          <cell r="T689">
            <v>140</v>
          </cell>
          <cell r="U689">
            <v>100</v>
          </cell>
          <cell r="V689">
            <v>10</v>
          </cell>
          <cell r="W689">
            <v>60</v>
          </cell>
          <cell r="X689">
            <v>60</v>
          </cell>
          <cell r="Y689">
            <v>60</v>
          </cell>
          <cell r="Z689">
            <v>40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-60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570</v>
          </cell>
          <cell r="AM689" t="str">
            <v>全科</v>
          </cell>
        </row>
        <row r="690">
          <cell r="G690" t="str">
            <v>全科医学科</v>
          </cell>
          <cell r="H690" t="str">
            <v>2022年</v>
          </cell>
        </row>
        <row r="690">
          <cell r="J690" t="str">
            <v>合格</v>
          </cell>
          <cell r="K690">
            <v>0</v>
          </cell>
          <cell r="L690">
            <v>0</v>
          </cell>
          <cell r="M690">
            <v>0</v>
          </cell>
          <cell r="N690">
            <v>160</v>
          </cell>
          <cell r="O690">
            <v>0</v>
          </cell>
          <cell r="P690">
            <v>3</v>
          </cell>
          <cell r="Q690">
            <v>0</v>
          </cell>
          <cell r="R690">
            <v>0</v>
          </cell>
          <cell r="S690">
            <v>0</v>
          </cell>
          <cell r="T690">
            <v>60</v>
          </cell>
          <cell r="U690">
            <v>100</v>
          </cell>
          <cell r="V690">
            <v>10</v>
          </cell>
          <cell r="W690">
            <v>80</v>
          </cell>
          <cell r="X690">
            <v>30</v>
          </cell>
          <cell r="Y690">
            <v>0</v>
          </cell>
          <cell r="Z690">
            <v>20</v>
          </cell>
          <cell r="AA690">
            <v>100</v>
          </cell>
          <cell r="AB690">
            <v>0</v>
          </cell>
          <cell r="AC690">
            <v>0</v>
          </cell>
          <cell r="AD690">
            <v>0</v>
          </cell>
          <cell r="AE690">
            <v>60</v>
          </cell>
          <cell r="AF690">
            <v>-60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560</v>
          </cell>
          <cell r="AM690" t="str">
            <v>全科</v>
          </cell>
        </row>
        <row r="691">
          <cell r="G691" t="str">
            <v>全科医学科</v>
          </cell>
          <cell r="H691" t="str">
            <v>2022年</v>
          </cell>
        </row>
        <row r="691">
          <cell r="J691" t="str">
            <v>合格</v>
          </cell>
          <cell r="K691">
            <v>0</v>
          </cell>
          <cell r="L691">
            <v>0</v>
          </cell>
          <cell r="M691">
            <v>0</v>
          </cell>
          <cell r="N691">
            <v>160</v>
          </cell>
          <cell r="O691">
            <v>0</v>
          </cell>
          <cell r="P691">
            <v>6</v>
          </cell>
          <cell r="Q691">
            <v>2</v>
          </cell>
          <cell r="R691">
            <v>0</v>
          </cell>
          <cell r="S691">
            <v>0</v>
          </cell>
          <cell r="T691">
            <v>160</v>
          </cell>
          <cell r="U691">
            <v>100</v>
          </cell>
          <cell r="V691">
            <v>10</v>
          </cell>
          <cell r="W691">
            <v>40</v>
          </cell>
          <cell r="X691">
            <v>90</v>
          </cell>
          <cell r="Y691">
            <v>60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-60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560</v>
          </cell>
          <cell r="AM691" t="str">
            <v>全科</v>
          </cell>
        </row>
        <row r="692">
          <cell r="G692" t="str">
            <v>全科医学科</v>
          </cell>
          <cell r="H692" t="str">
            <v>2022年</v>
          </cell>
        </row>
        <row r="692">
          <cell r="J692" t="str">
            <v>合格</v>
          </cell>
          <cell r="K692">
            <v>0</v>
          </cell>
          <cell r="L692">
            <v>0</v>
          </cell>
          <cell r="M692">
            <v>0</v>
          </cell>
          <cell r="N692">
            <v>160</v>
          </cell>
          <cell r="O692">
            <v>0</v>
          </cell>
          <cell r="P692">
            <v>6</v>
          </cell>
          <cell r="Q692">
            <v>1</v>
          </cell>
          <cell r="R692">
            <v>0</v>
          </cell>
          <cell r="S692">
            <v>0</v>
          </cell>
          <cell r="T692">
            <v>140</v>
          </cell>
          <cell r="U692">
            <v>100</v>
          </cell>
          <cell r="V692">
            <v>10</v>
          </cell>
          <cell r="W692">
            <v>60</v>
          </cell>
          <cell r="X692">
            <v>90</v>
          </cell>
          <cell r="Y692">
            <v>60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-60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560</v>
          </cell>
          <cell r="AM692" t="str">
            <v>全科</v>
          </cell>
        </row>
        <row r="693">
          <cell r="G693" t="str">
            <v>全科医学科</v>
          </cell>
          <cell r="H693" t="str">
            <v>2020年</v>
          </cell>
        </row>
        <row r="693">
          <cell r="J693" t="str">
            <v>合格</v>
          </cell>
          <cell r="K693">
            <v>0</v>
          </cell>
          <cell r="L693">
            <v>0</v>
          </cell>
          <cell r="M693">
            <v>0</v>
          </cell>
          <cell r="N693">
            <v>160</v>
          </cell>
          <cell r="O693">
            <v>0</v>
          </cell>
          <cell r="P693">
            <v>7</v>
          </cell>
          <cell r="Q693">
            <v>4</v>
          </cell>
          <cell r="R693">
            <v>0</v>
          </cell>
          <cell r="S693">
            <v>1</v>
          </cell>
          <cell r="T693">
            <v>245</v>
          </cell>
          <cell r="U693">
            <v>100</v>
          </cell>
          <cell r="V693">
            <v>10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100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-60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555</v>
          </cell>
          <cell r="AM693" t="str">
            <v>全科</v>
          </cell>
        </row>
        <row r="694">
          <cell r="G694" t="str">
            <v>全科医学科</v>
          </cell>
          <cell r="H694" t="str">
            <v>2020年</v>
          </cell>
        </row>
        <row r="694">
          <cell r="J694" t="str">
            <v>合格</v>
          </cell>
          <cell r="K694">
            <v>0</v>
          </cell>
          <cell r="L694">
            <v>0</v>
          </cell>
          <cell r="M694">
            <v>0</v>
          </cell>
          <cell r="N694">
            <v>160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100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100</v>
          </cell>
          <cell r="AB694">
            <v>150</v>
          </cell>
          <cell r="AC694">
            <v>100</v>
          </cell>
          <cell r="AD694">
            <v>0</v>
          </cell>
          <cell r="AE694">
            <v>0</v>
          </cell>
          <cell r="AF694">
            <v>-60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550</v>
          </cell>
          <cell r="AM694" t="str">
            <v>全科</v>
          </cell>
        </row>
        <row r="695">
          <cell r="G695" t="str">
            <v>全科医学科</v>
          </cell>
          <cell r="H695" t="str">
            <v>2020年</v>
          </cell>
        </row>
        <row r="695">
          <cell r="J695" t="str">
            <v>合格</v>
          </cell>
          <cell r="K695">
            <v>0</v>
          </cell>
          <cell r="L695">
            <v>0</v>
          </cell>
          <cell r="M695">
            <v>0</v>
          </cell>
          <cell r="N695">
            <v>160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100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100</v>
          </cell>
          <cell r="AB695">
            <v>150</v>
          </cell>
          <cell r="AC695">
            <v>100</v>
          </cell>
          <cell r="AD695">
            <v>0</v>
          </cell>
          <cell r="AE695">
            <v>0</v>
          </cell>
          <cell r="AF695">
            <v>-60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550</v>
          </cell>
          <cell r="AM695" t="str">
            <v>全科</v>
          </cell>
        </row>
        <row r="696">
          <cell r="G696" t="str">
            <v>全科医学科</v>
          </cell>
          <cell r="H696" t="str">
            <v>2022年</v>
          </cell>
        </row>
        <row r="696">
          <cell r="J696" t="str">
            <v>合格</v>
          </cell>
          <cell r="K696">
            <v>0</v>
          </cell>
          <cell r="L696">
            <v>0</v>
          </cell>
          <cell r="M696">
            <v>0</v>
          </cell>
          <cell r="N696">
            <v>160</v>
          </cell>
          <cell r="O696">
            <v>0</v>
          </cell>
          <cell r="P696">
            <v>4</v>
          </cell>
          <cell r="Q696">
            <v>3</v>
          </cell>
          <cell r="R696">
            <v>0</v>
          </cell>
          <cell r="S696">
            <v>0</v>
          </cell>
          <cell r="T696">
            <v>140</v>
          </cell>
          <cell r="U696">
            <v>100</v>
          </cell>
          <cell r="V696">
            <v>10</v>
          </cell>
          <cell r="W696">
            <v>20</v>
          </cell>
          <cell r="X696">
            <v>60</v>
          </cell>
          <cell r="Y696">
            <v>60</v>
          </cell>
          <cell r="Z696">
            <v>40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-60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530</v>
          </cell>
          <cell r="AM696" t="str">
            <v>全科</v>
          </cell>
        </row>
        <row r="697">
          <cell r="G697" t="str">
            <v>全科医学科</v>
          </cell>
          <cell r="H697" t="str">
            <v>2020年</v>
          </cell>
        </row>
        <row r="697">
          <cell r="J697" t="str">
            <v>合格</v>
          </cell>
          <cell r="K697">
            <v>0</v>
          </cell>
          <cell r="L697">
            <v>0</v>
          </cell>
          <cell r="M697">
            <v>0</v>
          </cell>
          <cell r="N697">
            <v>160</v>
          </cell>
          <cell r="O697">
            <v>0</v>
          </cell>
          <cell r="P697">
            <v>3</v>
          </cell>
          <cell r="Q697">
            <v>5</v>
          </cell>
          <cell r="R697">
            <v>0</v>
          </cell>
          <cell r="S697">
            <v>1</v>
          </cell>
          <cell r="T697">
            <v>185</v>
          </cell>
          <cell r="U697">
            <v>76.1904761904762</v>
          </cell>
          <cell r="V697">
            <v>10</v>
          </cell>
          <cell r="W697">
            <v>60</v>
          </cell>
          <cell r="X697">
            <v>60</v>
          </cell>
          <cell r="Y697">
            <v>0</v>
          </cell>
          <cell r="Z697">
            <v>20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-60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 t="str">
            <v>最终金额扣50%</v>
          </cell>
          <cell r="AL697">
            <v>511.190476190476</v>
          </cell>
          <cell r="AM697" t="str">
            <v>全科</v>
          </cell>
        </row>
        <row r="698">
          <cell r="G698" t="str">
            <v>全科医学科</v>
          </cell>
          <cell r="H698" t="str">
            <v>2020年</v>
          </cell>
        </row>
        <row r="698">
          <cell r="J698" t="str">
            <v>合格</v>
          </cell>
          <cell r="K698">
            <v>0</v>
          </cell>
          <cell r="L698">
            <v>0</v>
          </cell>
          <cell r="M698">
            <v>0</v>
          </cell>
          <cell r="N698">
            <v>160</v>
          </cell>
          <cell r="O698">
            <v>0</v>
          </cell>
          <cell r="P698">
            <v>7</v>
          </cell>
          <cell r="Q698">
            <v>3</v>
          </cell>
          <cell r="R698">
            <v>0</v>
          </cell>
          <cell r="S698">
            <v>0</v>
          </cell>
          <cell r="T698">
            <v>200</v>
          </cell>
          <cell r="U698">
            <v>100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100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-60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500</v>
          </cell>
          <cell r="AM698" t="str">
            <v>全科</v>
          </cell>
        </row>
        <row r="699">
          <cell r="G699" t="str">
            <v>全科医学科</v>
          </cell>
          <cell r="H699" t="str">
            <v>2022年</v>
          </cell>
        </row>
        <row r="699">
          <cell r="J699" t="str">
            <v>合格</v>
          </cell>
          <cell r="K699">
            <v>0</v>
          </cell>
          <cell r="L699">
            <v>0</v>
          </cell>
          <cell r="M699">
            <v>0</v>
          </cell>
          <cell r="N699">
            <v>160</v>
          </cell>
          <cell r="O699">
            <v>0</v>
          </cell>
          <cell r="P699">
            <v>5</v>
          </cell>
          <cell r="Q699">
            <v>1</v>
          </cell>
          <cell r="R699">
            <v>0</v>
          </cell>
          <cell r="S699">
            <v>0</v>
          </cell>
          <cell r="T699">
            <v>120</v>
          </cell>
          <cell r="U699">
            <v>100</v>
          </cell>
          <cell r="V699">
            <v>0</v>
          </cell>
          <cell r="W699">
            <v>20</v>
          </cell>
          <cell r="X699">
            <v>60</v>
          </cell>
          <cell r="Y699">
            <v>30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490</v>
          </cell>
          <cell r="AM699" t="str">
            <v>全科</v>
          </cell>
        </row>
        <row r="700">
          <cell r="G700" t="str">
            <v>全科医学科</v>
          </cell>
          <cell r="H700" t="str">
            <v>2022年</v>
          </cell>
        </row>
        <row r="700">
          <cell r="J700" t="str">
            <v>合格</v>
          </cell>
          <cell r="K700">
            <v>0</v>
          </cell>
          <cell r="L700">
            <v>0</v>
          </cell>
          <cell r="M700">
            <v>0</v>
          </cell>
          <cell r="N700">
            <v>160</v>
          </cell>
          <cell r="O700">
            <v>0</v>
          </cell>
          <cell r="P700">
            <v>3</v>
          </cell>
          <cell r="Q700">
            <v>1</v>
          </cell>
          <cell r="R700">
            <v>0</v>
          </cell>
          <cell r="S700">
            <v>0</v>
          </cell>
          <cell r="T700">
            <v>80</v>
          </cell>
          <cell r="U700">
            <v>100</v>
          </cell>
          <cell r="V700">
            <v>0</v>
          </cell>
          <cell r="W700">
            <v>40</v>
          </cell>
          <cell r="X700">
            <v>60</v>
          </cell>
          <cell r="Y700">
            <v>60</v>
          </cell>
          <cell r="Z700">
            <v>20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20</v>
          </cell>
          <cell r="AF700">
            <v>-60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480</v>
          </cell>
          <cell r="AM700" t="str">
            <v>全科</v>
          </cell>
        </row>
        <row r="701">
          <cell r="G701" t="str">
            <v>全科医学科</v>
          </cell>
          <cell r="H701" t="str">
            <v>2020年</v>
          </cell>
        </row>
        <row r="701">
          <cell r="J701" t="str">
            <v>合格</v>
          </cell>
          <cell r="K701">
            <v>0</v>
          </cell>
          <cell r="L701">
            <v>0</v>
          </cell>
          <cell r="M701">
            <v>0</v>
          </cell>
          <cell r="N701">
            <v>160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100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100</v>
          </cell>
          <cell r="AB701">
            <v>150</v>
          </cell>
          <cell r="AC701">
            <v>0</v>
          </cell>
          <cell r="AD701">
            <v>0</v>
          </cell>
          <cell r="AE701">
            <v>0</v>
          </cell>
          <cell r="AF701">
            <v>-40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470</v>
          </cell>
          <cell r="AM701" t="str">
            <v>全科</v>
          </cell>
        </row>
        <row r="702">
          <cell r="G702" t="str">
            <v>全科医学科</v>
          </cell>
          <cell r="H702" t="str">
            <v>2020年</v>
          </cell>
        </row>
        <row r="702">
          <cell r="J702" t="str">
            <v>合格</v>
          </cell>
          <cell r="K702">
            <v>0</v>
          </cell>
          <cell r="L702">
            <v>0</v>
          </cell>
          <cell r="M702">
            <v>0</v>
          </cell>
          <cell r="N702">
            <v>160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100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100</v>
          </cell>
          <cell r="AB702">
            <v>150</v>
          </cell>
          <cell r="AC702">
            <v>0</v>
          </cell>
          <cell r="AD702">
            <v>0</v>
          </cell>
          <cell r="AE702">
            <v>0</v>
          </cell>
          <cell r="AF702">
            <v>-60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450</v>
          </cell>
          <cell r="AM702" t="str">
            <v>全科</v>
          </cell>
        </row>
        <row r="703">
          <cell r="G703" t="str">
            <v>全科医学科</v>
          </cell>
          <cell r="H703" t="str">
            <v>2021年</v>
          </cell>
        </row>
        <row r="703">
          <cell r="J703" t="str">
            <v>合格</v>
          </cell>
          <cell r="K703" t="str">
            <v>0</v>
          </cell>
          <cell r="L703">
            <v>0</v>
          </cell>
          <cell r="M703">
            <v>0</v>
          </cell>
          <cell r="N703">
            <v>160</v>
          </cell>
          <cell r="O703">
            <v>0</v>
          </cell>
          <cell r="P703">
            <v>4</v>
          </cell>
          <cell r="Q703">
            <v>1</v>
          </cell>
          <cell r="R703">
            <v>0</v>
          </cell>
          <cell r="S703">
            <v>0</v>
          </cell>
          <cell r="T703">
            <v>100</v>
          </cell>
          <cell r="U703">
            <v>100</v>
          </cell>
          <cell r="V703">
            <v>10</v>
          </cell>
          <cell r="W703">
            <v>40</v>
          </cell>
          <cell r="X703">
            <v>60</v>
          </cell>
          <cell r="Y703">
            <v>30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-60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440</v>
          </cell>
          <cell r="AM703" t="str">
            <v>全科</v>
          </cell>
        </row>
        <row r="704">
          <cell r="G704" t="str">
            <v>全科医学科</v>
          </cell>
          <cell r="H704" t="str">
            <v>2022年</v>
          </cell>
        </row>
        <row r="704">
          <cell r="J704" t="str">
            <v>合格</v>
          </cell>
          <cell r="K704">
            <v>0</v>
          </cell>
          <cell r="L704">
            <v>0</v>
          </cell>
          <cell r="M704">
            <v>0</v>
          </cell>
          <cell r="N704">
            <v>160</v>
          </cell>
          <cell r="O704">
            <v>0</v>
          </cell>
          <cell r="P704">
            <v>2</v>
          </cell>
          <cell r="Q704">
            <v>1</v>
          </cell>
          <cell r="R704">
            <v>0</v>
          </cell>
          <cell r="S704">
            <v>0</v>
          </cell>
          <cell r="T704">
            <v>60</v>
          </cell>
          <cell r="U704">
            <v>100</v>
          </cell>
          <cell r="V704">
            <v>10</v>
          </cell>
          <cell r="W704">
            <v>40</v>
          </cell>
          <cell r="X704">
            <v>60</v>
          </cell>
          <cell r="Y704">
            <v>60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-60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430</v>
          </cell>
          <cell r="AM704" t="str">
            <v>全科</v>
          </cell>
        </row>
        <row r="705">
          <cell r="G705" t="str">
            <v>全科医学科</v>
          </cell>
          <cell r="H705" t="str">
            <v>2022年</v>
          </cell>
        </row>
        <row r="705">
          <cell r="J705" t="str">
            <v>合格</v>
          </cell>
          <cell r="K705">
            <v>0</v>
          </cell>
          <cell r="L705">
            <v>0</v>
          </cell>
          <cell r="M705">
            <v>0</v>
          </cell>
          <cell r="N705">
            <v>160</v>
          </cell>
          <cell r="O705">
            <v>0</v>
          </cell>
          <cell r="P705">
            <v>3</v>
          </cell>
          <cell r="Q705">
            <v>2</v>
          </cell>
          <cell r="R705">
            <v>0</v>
          </cell>
          <cell r="S705">
            <v>0</v>
          </cell>
          <cell r="T705">
            <v>100</v>
          </cell>
          <cell r="U705">
            <v>100</v>
          </cell>
          <cell r="V705">
            <v>10</v>
          </cell>
          <cell r="W705">
            <v>40</v>
          </cell>
          <cell r="X705">
            <v>0</v>
          </cell>
          <cell r="Y705">
            <v>60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20</v>
          </cell>
          <cell r="AF705">
            <v>-60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430</v>
          </cell>
          <cell r="AM705" t="str">
            <v>全科</v>
          </cell>
        </row>
        <row r="706">
          <cell r="G706" t="str">
            <v>全科医学科</v>
          </cell>
          <cell r="H706" t="str">
            <v>2020年</v>
          </cell>
        </row>
        <row r="706">
          <cell r="J706" t="str">
            <v>合格</v>
          </cell>
          <cell r="K706">
            <v>0</v>
          </cell>
          <cell r="L706">
            <v>0</v>
          </cell>
          <cell r="M706">
            <v>0</v>
          </cell>
          <cell r="N706">
            <v>160</v>
          </cell>
          <cell r="O706">
            <v>0</v>
          </cell>
          <cell r="P706">
            <v>1</v>
          </cell>
          <cell r="Q706">
            <v>1</v>
          </cell>
          <cell r="R706">
            <v>0</v>
          </cell>
          <cell r="S706">
            <v>0</v>
          </cell>
          <cell r="T706">
            <v>40</v>
          </cell>
          <cell r="U706">
            <v>100</v>
          </cell>
          <cell r="V706">
            <v>10</v>
          </cell>
          <cell r="W706">
            <v>40</v>
          </cell>
          <cell r="X706">
            <v>60</v>
          </cell>
          <cell r="Y706">
            <v>60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-40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430</v>
          </cell>
          <cell r="AM706" t="str">
            <v>全科</v>
          </cell>
        </row>
        <row r="707">
          <cell r="G707" t="str">
            <v>全科医学科</v>
          </cell>
          <cell r="H707" t="str">
            <v>2022年</v>
          </cell>
        </row>
        <row r="707">
          <cell r="J707" t="str">
            <v>合格</v>
          </cell>
          <cell r="K707">
            <v>0</v>
          </cell>
          <cell r="L707">
            <v>0</v>
          </cell>
          <cell r="M707">
            <v>0</v>
          </cell>
          <cell r="N707">
            <v>160</v>
          </cell>
          <cell r="O707">
            <v>0</v>
          </cell>
          <cell r="P707">
            <v>1</v>
          </cell>
          <cell r="Q707">
            <v>1</v>
          </cell>
          <cell r="R707">
            <v>1</v>
          </cell>
          <cell r="S707">
            <v>1</v>
          </cell>
          <cell r="T707">
            <v>90</v>
          </cell>
          <cell r="U707">
            <v>52.3809523809524</v>
          </cell>
          <cell r="V707">
            <v>10</v>
          </cell>
          <cell r="W707">
            <v>60</v>
          </cell>
          <cell r="X707">
            <v>60</v>
          </cell>
          <cell r="Y707">
            <v>30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-40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422.380952380952</v>
          </cell>
          <cell r="AM707" t="str">
            <v>全科</v>
          </cell>
        </row>
        <row r="708">
          <cell r="G708" t="str">
            <v>全科医学科</v>
          </cell>
          <cell r="H708" t="str">
            <v>2022年</v>
          </cell>
        </row>
        <row r="708">
          <cell r="J708" t="str">
            <v>合格</v>
          </cell>
          <cell r="K708">
            <v>0</v>
          </cell>
          <cell r="L708">
            <v>0</v>
          </cell>
          <cell r="M708">
            <v>0</v>
          </cell>
          <cell r="N708">
            <v>160</v>
          </cell>
          <cell r="O708">
            <v>0</v>
          </cell>
          <cell r="P708">
            <v>3</v>
          </cell>
          <cell r="Q708">
            <v>0</v>
          </cell>
          <cell r="R708">
            <v>0</v>
          </cell>
          <cell r="S708">
            <v>0</v>
          </cell>
          <cell r="T708">
            <v>60</v>
          </cell>
          <cell r="U708">
            <v>100</v>
          </cell>
          <cell r="V708">
            <v>10</v>
          </cell>
          <cell r="W708">
            <v>60</v>
          </cell>
          <cell r="X708">
            <v>30</v>
          </cell>
          <cell r="Y708">
            <v>0</v>
          </cell>
          <cell r="Z708">
            <v>20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-40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400</v>
          </cell>
          <cell r="AM708" t="str">
            <v>全科</v>
          </cell>
        </row>
        <row r="709">
          <cell r="G709" t="str">
            <v>全科医学科</v>
          </cell>
          <cell r="H709" t="str">
            <v>2021年</v>
          </cell>
        </row>
        <row r="709">
          <cell r="J709" t="str">
            <v>合格</v>
          </cell>
          <cell r="K709">
            <v>0</v>
          </cell>
          <cell r="L709">
            <v>0</v>
          </cell>
          <cell r="M709">
            <v>0</v>
          </cell>
          <cell r="N709">
            <v>160</v>
          </cell>
          <cell r="O709">
            <v>0</v>
          </cell>
          <cell r="P709">
            <v>2</v>
          </cell>
          <cell r="Q709">
            <v>2</v>
          </cell>
          <cell r="R709">
            <v>0</v>
          </cell>
          <cell r="S709">
            <v>0</v>
          </cell>
          <cell r="T709">
            <v>80</v>
          </cell>
          <cell r="U709">
            <v>48</v>
          </cell>
          <cell r="V709">
            <v>0</v>
          </cell>
          <cell r="W709">
            <v>40</v>
          </cell>
          <cell r="X709">
            <v>30</v>
          </cell>
          <cell r="Y709">
            <v>30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388</v>
          </cell>
          <cell r="AM709" t="str">
            <v>全科</v>
          </cell>
        </row>
        <row r="710">
          <cell r="G710" t="str">
            <v>全科医学科</v>
          </cell>
          <cell r="H710" t="str">
            <v>2022年</v>
          </cell>
        </row>
        <row r="710">
          <cell r="J710" t="str">
            <v>合格</v>
          </cell>
          <cell r="K710">
            <v>0</v>
          </cell>
          <cell r="L710">
            <v>0</v>
          </cell>
          <cell r="M710">
            <v>0</v>
          </cell>
          <cell r="N710">
            <v>160</v>
          </cell>
          <cell r="O710">
            <v>0</v>
          </cell>
          <cell r="P710">
            <v>4</v>
          </cell>
          <cell r="Q710">
            <v>0</v>
          </cell>
          <cell r="R710">
            <v>0</v>
          </cell>
          <cell r="S710">
            <v>0</v>
          </cell>
          <cell r="T710">
            <v>80</v>
          </cell>
          <cell r="U710">
            <v>100</v>
          </cell>
          <cell r="V710">
            <v>0</v>
          </cell>
          <cell r="W710">
            <v>60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-20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380</v>
          </cell>
          <cell r="AM710" t="str">
            <v>全科</v>
          </cell>
        </row>
        <row r="711">
          <cell r="G711" t="str">
            <v>全科医学科</v>
          </cell>
          <cell r="H711" t="str">
            <v>2020年</v>
          </cell>
        </row>
        <row r="711">
          <cell r="J711" t="str">
            <v>合格</v>
          </cell>
          <cell r="K711">
            <v>0</v>
          </cell>
          <cell r="L711">
            <v>0</v>
          </cell>
          <cell r="M711">
            <v>0</v>
          </cell>
          <cell r="N711">
            <v>160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100</v>
          </cell>
          <cell r="V711">
            <v>10</v>
          </cell>
          <cell r="W711">
            <v>40</v>
          </cell>
          <cell r="X711">
            <v>60</v>
          </cell>
          <cell r="Y711">
            <v>60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-60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370</v>
          </cell>
          <cell r="AM711" t="str">
            <v>全科</v>
          </cell>
        </row>
        <row r="712">
          <cell r="G712" t="str">
            <v>全科医学科</v>
          </cell>
          <cell r="H712" t="str">
            <v>2020年</v>
          </cell>
        </row>
        <row r="712">
          <cell r="J712" t="str">
            <v>合格</v>
          </cell>
          <cell r="K712">
            <v>0</v>
          </cell>
          <cell r="L712">
            <v>0</v>
          </cell>
          <cell r="M712">
            <v>0</v>
          </cell>
          <cell r="N712">
            <v>160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100</v>
          </cell>
          <cell r="V712">
            <v>10</v>
          </cell>
          <cell r="W712">
            <v>40</v>
          </cell>
          <cell r="X712">
            <v>60</v>
          </cell>
          <cell r="Y712">
            <v>60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-60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370</v>
          </cell>
          <cell r="AM712" t="str">
            <v>全科</v>
          </cell>
        </row>
        <row r="713">
          <cell r="G713" t="str">
            <v>全科医学科</v>
          </cell>
          <cell r="H713" t="str">
            <v>2022年</v>
          </cell>
        </row>
        <row r="713">
          <cell r="J713" t="str">
            <v>合格</v>
          </cell>
          <cell r="K713">
            <v>0</v>
          </cell>
          <cell r="L713">
            <v>0</v>
          </cell>
          <cell r="M713">
            <v>0</v>
          </cell>
          <cell r="N713">
            <v>160</v>
          </cell>
          <cell r="O713">
            <v>0</v>
          </cell>
          <cell r="P713">
            <v>1</v>
          </cell>
          <cell r="Q713">
            <v>0.5</v>
          </cell>
          <cell r="R713">
            <v>1</v>
          </cell>
          <cell r="S713">
            <v>1</v>
          </cell>
          <cell r="T713">
            <v>80</v>
          </cell>
          <cell r="U713">
            <v>100</v>
          </cell>
          <cell r="V713">
            <v>10</v>
          </cell>
          <cell r="W713">
            <v>80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-60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370</v>
          </cell>
          <cell r="AM713" t="str">
            <v>全科</v>
          </cell>
        </row>
        <row r="714">
          <cell r="G714" t="str">
            <v>全科医学科</v>
          </cell>
          <cell r="H714" t="str">
            <v>2022年</v>
          </cell>
        </row>
        <row r="714">
          <cell r="J714" t="str">
            <v>合格</v>
          </cell>
          <cell r="K714">
            <v>0</v>
          </cell>
          <cell r="L714">
            <v>0</v>
          </cell>
          <cell r="M714">
            <v>0</v>
          </cell>
          <cell r="N714">
            <v>160</v>
          </cell>
          <cell r="O714">
            <v>0</v>
          </cell>
          <cell r="P714">
            <v>1</v>
          </cell>
          <cell r="Q714">
            <v>0</v>
          </cell>
          <cell r="R714">
            <v>1</v>
          </cell>
          <cell r="S714">
            <v>1</v>
          </cell>
          <cell r="T714">
            <v>70</v>
          </cell>
          <cell r="U714">
            <v>100</v>
          </cell>
          <cell r="V714">
            <v>0</v>
          </cell>
          <cell r="W714">
            <v>20</v>
          </cell>
          <cell r="X714">
            <v>30</v>
          </cell>
          <cell r="Y714">
            <v>0</v>
          </cell>
          <cell r="Z714">
            <v>20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-40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360</v>
          </cell>
          <cell r="AM714" t="str">
            <v>全科</v>
          </cell>
        </row>
        <row r="715">
          <cell r="G715" t="str">
            <v>全科医学科</v>
          </cell>
          <cell r="H715" t="str">
            <v>2022年</v>
          </cell>
        </row>
        <row r="715">
          <cell r="J715" t="str">
            <v>合格</v>
          </cell>
          <cell r="K715">
            <v>0</v>
          </cell>
          <cell r="L715">
            <v>0</v>
          </cell>
          <cell r="M715">
            <v>0</v>
          </cell>
          <cell r="N715">
            <v>160</v>
          </cell>
          <cell r="O715">
            <v>0</v>
          </cell>
          <cell r="P715">
            <v>0</v>
          </cell>
          <cell r="Q715">
            <v>3</v>
          </cell>
          <cell r="R715">
            <v>0</v>
          </cell>
          <cell r="S715">
            <v>0</v>
          </cell>
          <cell r="T715">
            <v>60</v>
          </cell>
          <cell r="U715">
            <v>100</v>
          </cell>
          <cell r="V715">
            <v>10</v>
          </cell>
          <cell r="W715">
            <v>40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-20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350</v>
          </cell>
          <cell r="AM715" t="str">
            <v>全科</v>
          </cell>
        </row>
        <row r="716">
          <cell r="G716" t="str">
            <v>全科医学科</v>
          </cell>
          <cell r="H716" t="str">
            <v>2022年</v>
          </cell>
        </row>
        <row r="716">
          <cell r="J716" t="str">
            <v>合格</v>
          </cell>
          <cell r="K716">
            <v>0</v>
          </cell>
          <cell r="L716">
            <v>0</v>
          </cell>
          <cell r="M716">
            <v>0</v>
          </cell>
          <cell r="N716">
            <v>160</v>
          </cell>
          <cell r="O716">
            <v>0</v>
          </cell>
          <cell r="P716">
            <v>5</v>
          </cell>
          <cell r="Q716">
            <v>1</v>
          </cell>
          <cell r="R716">
            <v>0</v>
          </cell>
          <cell r="S716">
            <v>0</v>
          </cell>
          <cell r="T716">
            <v>120</v>
          </cell>
          <cell r="U716">
            <v>100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-40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340</v>
          </cell>
          <cell r="AM716" t="str">
            <v>全科</v>
          </cell>
        </row>
        <row r="717">
          <cell r="G717" t="str">
            <v>全科医学科</v>
          </cell>
          <cell r="H717" t="str">
            <v>2020年</v>
          </cell>
        </row>
        <row r="717">
          <cell r="J717" t="str">
            <v>合格</v>
          </cell>
          <cell r="K717">
            <v>0</v>
          </cell>
          <cell r="L717">
            <v>0</v>
          </cell>
          <cell r="M717">
            <v>0</v>
          </cell>
          <cell r="N717">
            <v>120</v>
          </cell>
          <cell r="O717">
            <v>0</v>
          </cell>
          <cell r="P717">
            <v>2</v>
          </cell>
          <cell r="Q717">
            <v>0</v>
          </cell>
          <cell r="R717">
            <v>0</v>
          </cell>
          <cell r="S717">
            <v>0</v>
          </cell>
          <cell r="T717">
            <v>40</v>
          </cell>
          <cell r="U717">
            <v>100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100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-60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300</v>
          </cell>
          <cell r="AM717" t="str">
            <v>全科</v>
          </cell>
        </row>
        <row r="718">
          <cell r="G718" t="str">
            <v>全科医学科</v>
          </cell>
          <cell r="H718" t="str">
            <v>2021年</v>
          </cell>
        </row>
        <row r="718">
          <cell r="J718" t="str">
            <v>合格</v>
          </cell>
          <cell r="K718">
            <v>0</v>
          </cell>
          <cell r="L718">
            <v>0</v>
          </cell>
          <cell r="M718">
            <v>0</v>
          </cell>
          <cell r="N718">
            <v>140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100</v>
          </cell>
          <cell r="V718">
            <v>10</v>
          </cell>
          <cell r="W718">
            <v>20</v>
          </cell>
          <cell r="X718">
            <v>30</v>
          </cell>
          <cell r="Y718">
            <v>30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-40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290</v>
          </cell>
          <cell r="AM718" t="str">
            <v>全科</v>
          </cell>
        </row>
        <row r="719">
          <cell r="G719" t="str">
            <v>全科医学科</v>
          </cell>
          <cell r="H719" t="str">
            <v>2022年</v>
          </cell>
        </row>
        <row r="719">
          <cell r="J719" t="str">
            <v>合格</v>
          </cell>
          <cell r="K719">
            <v>0</v>
          </cell>
          <cell r="L719">
            <v>0</v>
          </cell>
          <cell r="M719">
            <v>0</v>
          </cell>
          <cell r="N719">
            <v>160</v>
          </cell>
          <cell r="O719">
            <v>0</v>
          </cell>
          <cell r="P719">
            <v>2</v>
          </cell>
          <cell r="Q719">
            <v>0</v>
          </cell>
          <cell r="R719">
            <v>1</v>
          </cell>
          <cell r="S719">
            <v>0</v>
          </cell>
          <cell r="T719">
            <v>65</v>
          </cell>
          <cell r="U719">
            <v>52.3809523809524</v>
          </cell>
          <cell r="V719">
            <v>0</v>
          </cell>
          <cell r="W719">
            <v>20</v>
          </cell>
          <cell r="X719">
            <v>30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-60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267.380952380952</v>
          </cell>
          <cell r="AM719" t="str">
            <v>全科</v>
          </cell>
        </row>
        <row r="720">
          <cell r="G720" t="str">
            <v>全科医学科</v>
          </cell>
          <cell r="H720" t="str">
            <v>2022年</v>
          </cell>
        </row>
        <row r="720">
          <cell r="J720" t="str">
            <v>合格</v>
          </cell>
          <cell r="K720">
            <v>0</v>
          </cell>
          <cell r="L720">
            <v>0</v>
          </cell>
          <cell r="M720">
            <v>0</v>
          </cell>
          <cell r="N720">
            <v>160</v>
          </cell>
          <cell r="O720">
            <v>0</v>
          </cell>
          <cell r="P720">
            <v>2</v>
          </cell>
          <cell r="Q720">
            <v>1</v>
          </cell>
          <cell r="R720">
            <v>0</v>
          </cell>
          <cell r="S720">
            <v>0</v>
          </cell>
          <cell r="T720">
            <v>60</v>
          </cell>
          <cell r="U720">
            <v>52.3809523809524</v>
          </cell>
          <cell r="V720">
            <v>10</v>
          </cell>
          <cell r="W720">
            <v>40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-60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262.380952380952</v>
          </cell>
          <cell r="AM720" t="str">
            <v>全科</v>
          </cell>
        </row>
        <row r="721">
          <cell r="G721" t="str">
            <v>全科医学科</v>
          </cell>
          <cell r="H721" t="str">
            <v>2022年</v>
          </cell>
        </row>
        <row r="721">
          <cell r="J721" t="str">
            <v>合格</v>
          </cell>
          <cell r="K721">
            <v>0</v>
          </cell>
          <cell r="L721">
            <v>0</v>
          </cell>
          <cell r="M721">
            <v>0</v>
          </cell>
          <cell r="N721">
            <v>160</v>
          </cell>
          <cell r="O721">
            <v>0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40</v>
          </cell>
          <cell r="U721">
            <v>42.8571428571429</v>
          </cell>
          <cell r="V721">
            <v>10</v>
          </cell>
          <cell r="W721">
            <v>40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-60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232.857142857143</v>
          </cell>
          <cell r="AM721" t="str">
            <v>全科</v>
          </cell>
        </row>
        <row r="722">
          <cell r="G722" t="str">
            <v>全科医学科</v>
          </cell>
          <cell r="H722" t="str">
            <v>2020年</v>
          </cell>
        </row>
        <row r="722">
          <cell r="J722" t="str">
            <v>合格</v>
          </cell>
          <cell r="K722">
            <v>0</v>
          </cell>
          <cell r="L722">
            <v>0</v>
          </cell>
          <cell r="M722">
            <v>0</v>
          </cell>
          <cell r="N722">
            <v>160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100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-60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200</v>
          </cell>
          <cell r="AM722" t="str">
            <v>全科</v>
          </cell>
        </row>
        <row r="723">
          <cell r="G723" t="str">
            <v>全科医学科</v>
          </cell>
          <cell r="H723" t="str">
            <v>2020年</v>
          </cell>
        </row>
        <row r="723">
          <cell r="J723" t="str">
            <v>合格</v>
          </cell>
          <cell r="K723">
            <v>0</v>
          </cell>
          <cell r="L723">
            <v>0</v>
          </cell>
          <cell r="M723">
            <v>0</v>
          </cell>
          <cell r="N723">
            <v>160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100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-60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200</v>
          </cell>
          <cell r="AM723" t="str">
            <v>全科</v>
          </cell>
        </row>
        <row r="724">
          <cell r="G724" t="str">
            <v>全科医学科</v>
          </cell>
          <cell r="H724" t="str">
            <v>2021年</v>
          </cell>
        </row>
        <row r="724">
          <cell r="J724" t="str">
            <v>合格</v>
          </cell>
          <cell r="K724">
            <v>0</v>
          </cell>
          <cell r="L724">
            <v>0</v>
          </cell>
          <cell r="M724">
            <v>0</v>
          </cell>
          <cell r="N724">
            <v>120</v>
          </cell>
          <cell r="O724">
            <v>0</v>
          </cell>
          <cell r="P724">
            <v>2</v>
          </cell>
          <cell r="Q724">
            <v>0</v>
          </cell>
          <cell r="R724">
            <v>0</v>
          </cell>
          <cell r="S724">
            <v>0</v>
          </cell>
          <cell r="T724">
            <v>40</v>
          </cell>
          <cell r="U724">
            <v>100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-60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200</v>
          </cell>
          <cell r="AM724" t="str">
            <v>全科</v>
          </cell>
        </row>
        <row r="725">
          <cell r="G725" t="str">
            <v>全科医学科</v>
          </cell>
          <cell r="H725" t="str">
            <v>2022年</v>
          </cell>
        </row>
        <row r="725">
          <cell r="J725" t="str">
            <v>合格</v>
          </cell>
          <cell r="K725">
            <v>0</v>
          </cell>
          <cell r="L725">
            <v>0</v>
          </cell>
          <cell r="M725">
            <v>0</v>
          </cell>
          <cell r="N725">
            <v>160</v>
          </cell>
          <cell r="O725">
            <v>0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20</v>
          </cell>
          <cell r="U725">
            <v>52.3809523809524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-60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172.380952380952</v>
          </cell>
          <cell r="AM725" t="str">
            <v>全科</v>
          </cell>
        </row>
        <row r="726">
          <cell r="G726" t="str">
            <v>神经内科</v>
          </cell>
          <cell r="H726" t="str">
            <v>2021年</v>
          </cell>
        </row>
        <row r="726">
          <cell r="J726" t="str">
            <v>合格</v>
          </cell>
          <cell r="K726">
            <v>0</v>
          </cell>
          <cell r="L726">
            <v>0</v>
          </cell>
          <cell r="M726">
            <v>0</v>
          </cell>
          <cell r="N726">
            <v>160</v>
          </cell>
          <cell r="O726">
            <v>0</v>
          </cell>
          <cell r="P726">
            <v>3</v>
          </cell>
          <cell r="Q726">
            <v>5</v>
          </cell>
          <cell r="R726">
            <v>1</v>
          </cell>
          <cell r="S726">
            <v>0</v>
          </cell>
          <cell r="T726">
            <v>185</v>
          </cell>
          <cell r="U726">
            <v>100</v>
          </cell>
          <cell r="V726">
            <v>10</v>
          </cell>
          <cell r="W726">
            <v>80</v>
          </cell>
          <cell r="X726">
            <v>30</v>
          </cell>
          <cell r="Y726">
            <v>30</v>
          </cell>
          <cell r="Z726">
            <v>40</v>
          </cell>
          <cell r="AA726">
            <v>100</v>
          </cell>
          <cell r="AB726">
            <v>150</v>
          </cell>
          <cell r="AC726">
            <v>100</v>
          </cell>
          <cell r="AD726">
            <v>0</v>
          </cell>
          <cell r="AE726">
            <v>80</v>
          </cell>
          <cell r="AF726">
            <v>-20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1045</v>
          </cell>
          <cell r="AM726" t="str">
            <v>神经内科</v>
          </cell>
        </row>
        <row r="727">
          <cell r="G727" t="str">
            <v>神经内科</v>
          </cell>
          <cell r="H727" t="str">
            <v>2020年</v>
          </cell>
        </row>
        <row r="727">
          <cell r="J727" t="str">
            <v>合格</v>
          </cell>
          <cell r="K727">
            <v>0</v>
          </cell>
          <cell r="L727">
            <v>0</v>
          </cell>
          <cell r="M727">
            <v>0</v>
          </cell>
          <cell r="N727">
            <v>160</v>
          </cell>
          <cell r="O727">
            <v>0</v>
          </cell>
          <cell r="P727">
            <v>4</v>
          </cell>
          <cell r="Q727">
            <v>1</v>
          </cell>
          <cell r="R727">
            <v>0</v>
          </cell>
          <cell r="S727">
            <v>0</v>
          </cell>
          <cell r="T727">
            <v>100</v>
          </cell>
          <cell r="U727">
            <v>100</v>
          </cell>
          <cell r="V727">
            <v>10</v>
          </cell>
          <cell r="W727">
            <v>80</v>
          </cell>
          <cell r="X727">
            <v>60</v>
          </cell>
          <cell r="Y727">
            <v>60</v>
          </cell>
          <cell r="Z727">
            <v>0</v>
          </cell>
          <cell r="AA727">
            <v>100</v>
          </cell>
          <cell r="AB727">
            <v>150</v>
          </cell>
          <cell r="AC727">
            <v>100</v>
          </cell>
          <cell r="AD727">
            <v>0</v>
          </cell>
          <cell r="AE727">
            <v>80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1000</v>
          </cell>
          <cell r="AM727" t="str">
            <v>神经内科</v>
          </cell>
        </row>
        <row r="728">
          <cell r="G728" t="str">
            <v>神经内科</v>
          </cell>
          <cell r="H728" t="str">
            <v>2021年</v>
          </cell>
        </row>
        <row r="728">
          <cell r="J728" t="str">
            <v>合格</v>
          </cell>
          <cell r="K728">
            <v>0</v>
          </cell>
          <cell r="L728">
            <v>0</v>
          </cell>
          <cell r="M728">
            <v>0</v>
          </cell>
          <cell r="N728">
            <v>160</v>
          </cell>
          <cell r="O728">
            <v>0</v>
          </cell>
          <cell r="P728">
            <v>3</v>
          </cell>
          <cell r="Q728">
            <v>7</v>
          </cell>
          <cell r="R728">
            <v>0</v>
          </cell>
          <cell r="S728">
            <v>1</v>
          </cell>
          <cell r="T728">
            <v>225</v>
          </cell>
          <cell r="U728">
            <v>100</v>
          </cell>
          <cell r="V728">
            <v>10</v>
          </cell>
          <cell r="W728">
            <v>60</v>
          </cell>
          <cell r="X728">
            <v>60</v>
          </cell>
          <cell r="Y728">
            <v>30</v>
          </cell>
          <cell r="Z728">
            <v>0</v>
          </cell>
          <cell r="AA728">
            <v>100</v>
          </cell>
          <cell r="AB728">
            <v>150</v>
          </cell>
          <cell r="AC728">
            <v>100</v>
          </cell>
          <cell r="AD728">
            <v>0</v>
          </cell>
          <cell r="AE728">
            <v>0</v>
          </cell>
          <cell r="AF728">
            <v>-20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975</v>
          </cell>
          <cell r="AM728" t="str">
            <v>神经内科</v>
          </cell>
        </row>
        <row r="729">
          <cell r="G729" t="str">
            <v>神经内科</v>
          </cell>
          <cell r="H729" t="str">
            <v>2021年</v>
          </cell>
        </row>
        <row r="729">
          <cell r="J729" t="str">
            <v>合格</v>
          </cell>
          <cell r="K729">
            <v>0</v>
          </cell>
          <cell r="L729">
            <v>0</v>
          </cell>
          <cell r="M729">
            <v>0</v>
          </cell>
          <cell r="N729">
            <v>160</v>
          </cell>
          <cell r="O729">
            <v>0</v>
          </cell>
          <cell r="P729">
            <v>4</v>
          </cell>
          <cell r="Q729">
            <v>6</v>
          </cell>
          <cell r="R729">
            <v>1</v>
          </cell>
          <cell r="S729">
            <v>0</v>
          </cell>
          <cell r="T729">
            <v>225</v>
          </cell>
          <cell r="U729">
            <v>100</v>
          </cell>
          <cell r="V729">
            <v>10</v>
          </cell>
          <cell r="W729">
            <v>80</v>
          </cell>
          <cell r="X729">
            <v>30</v>
          </cell>
          <cell r="Y729">
            <v>0</v>
          </cell>
          <cell r="Z729">
            <v>20</v>
          </cell>
          <cell r="AA729">
            <v>100</v>
          </cell>
          <cell r="AB729">
            <v>150</v>
          </cell>
          <cell r="AC729">
            <v>100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975</v>
          </cell>
          <cell r="AM729" t="str">
            <v>神经内科</v>
          </cell>
        </row>
        <row r="730">
          <cell r="G730" t="str">
            <v>神经内科</v>
          </cell>
          <cell r="H730" t="str">
            <v>2021年</v>
          </cell>
        </row>
        <row r="730">
          <cell r="J730" t="str">
            <v>合格</v>
          </cell>
          <cell r="K730">
            <v>0</v>
          </cell>
          <cell r="L730">
            <v>0</v>
          </cell>
          <cell r="M730">
            <v>0</v>
          </cell>
          <cell r="N730">
            <v>160</v>
          </cell>
          <cell r="O730">
            <v>0</v>
          </cell>
          <cell r="P730">
            <v>4</v>
          </cell>
          <cell r="Q730">
            <v>1</v>
          </cell>
          <cell r="R730">
            <v>0</v>
          </cell>
          <cell r="S730">
            <v>0</v>
          </cell>
          <cell r="T730">
            <v>100</v>
          </cell>
          <cell r="U730">
            <v>100</v>
          </cell>
          <cell r="V730">
            <v>10</v>
          </cell>
          <cell r="W730">
            <v>80</v>
          </cell>
          <cell r="X730">
            <v>60</v>
          </cell>
          <cell r="Y730">
            <v>60</v>
          </cell>
          <cell r="Z730">
            <v>0</v>
          </cell>
          <cell r="AA730">
            <v>100</v>
          </cell>
          <cell r="AB730">
            <v>150</v>
          </cell>
          <cell r="AC730">
            <v>100</v>
          </cell>
          <cell r="AD730">
            <v>20</v>
          </cell>
          <cell r="AE730">
            <v>40</v>
          </cell>
          <cell r="AF730">
            <v>-20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960</v>
          </cell>
          <cell r="AM730" t="str">
            <v>神经内科</v>
          </cell>
        </row>
        <row r="731">
          <cell r="G731" t="str">
            <v>神经内科</v>
          </cell>
          <cell r="H731" t="str">
            <v>2020年</v>
          </cell>
        </row>
        <row r="731">
          <cell r="J731" t="str">
            <v>合格</v>
          </cell>
          <cell r="K731">
            <v>0</v>
          </cell>
          <cell r="L731">
            <v>0</v>
          </cell>
          <cell r="M731">
            <v>0</v>
          </cell>
          <cell r="N731">
            <v>160</v>
          </cell>
          <cell r="O731">
            <v>0</v>
          </cell>
          <cell r="P731">
            <v>2</v>
          </cell>
          <cell r="Q731">
            <v>2</v>
          </cell>
          <cell r="R731">
            <v>0</v>
          </cell>
          <cell r="S731">
            <v>0</v>
          </cell>
          <cell r="T731">
            <v>80</v>
          </cell>
          <cell r="U731">
            <v>90.48</v>
          </cell>
          <cell r="V731">
            <v>10</v>
          </cell>
          <cell r="W731">
            <v>80</v>
          </cell>
          <cell r="X731">
            <v>60</v>
          </cell>
          <cell r="Y731">
            <v>60</v>
          </cell>
          <cell r="Z731">
            <v>40</v>
          </cell>
          <cell r="AA731">
            <v>100</v>
          </cell>
          <cell r="AB731">
            <v>150</v>
          </cell>
          <cell r="AC731">
            <v>100</v>
          </cell>
          <cell r="AD731">
            <v>0</v>
          </cell>
          <cell r="AE731">
            <v>20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950.48</v>
          </cell>
          <cell r="AM731" t="str">
            <v>神经内科</v>
          </cell>
        </row>
        <row r="732">
          <cell r="G732" t="str">
            <v>神经内科</v>
          </cell>
          <cell r="H732" t="str">
            <v>2020年</v>
          </cell>
        </row>
        <row r="732">
          <cell r="J732" t="str">
            <v>合格</v>
          </cell>
          <cell r="K732">
            <v>0</v>
          </cell>
          <cell r="L732">
            <v>0</v>
          </cell>
          <cell r="M732">
            <v>0</v>
          </cell>
          <cell r="N732">
            <v>160</v>
          </cell>
          <cell r="O732">
            <v>0</v>
          </cell>
          <cell r="P732">
            <v>3</v>
          </cell>
          <cell r="Q732">
            <v>3</v>
          </cell>
          <cell r="R732">
            <v>0</v>
          </cell>
          <cell r="S732">
            <v>0</v>
          </cell>
          <cell r="T732">
            <v>120</v>
          </cell>
          <cell r="U732">
            <v>90.48</v>
          </cell>
          <cell r="V732">
            <v>10</v>
          </cell>
          <cell r="W732">
            <v>60</v>
          </cell>
          <cell r="X732">
            <v>60</v>
          </cell>
          <cell r="Y732">
            <v>30</v>
          </cell>
          <cell r="Z732">
            <v>40</v>
          </cell>
          <cell r="AA732">
            <v>100</v>
          </cell>
          <cell r="AB732">
            <v>150</v>
          </cell>
          <cell r="AC732">
            <v>100</v>
          </cell>
          <cell r="AD732">
            <v>0</v>
          </cell>
          <cell r="AE732">
            <v>0</v>
          </cell>
          <cell r="AF732">
            <v>-20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900.48</v>
          </cell>
          <cell r="AM732" t="str">
            <v>神经内科</v>
          </cell>
        </row>
        <row r="733">
          <cell r="G733" t="str">
            <v>神经内科</v>
          </cell>
          <cell r="H733" t="str">
            <v>2021年</v>
          </cell>
        </row>
        <row r="733">
          <cell r="J733" t="str">
            <v>合格</v>
          </cell>
          <cell r="K733">
            <v>0</v>
          </cell>
          <cell r="L733">
            <v>0</v>
          </cell>
          <cell r="M733">
            <v>0</v>
          </cell>
          <cell r="N733">
            <v>120</v>
          </cell>
          <cell r="O733">
            <v>0</v>
          </cell>
          <cell r="P733">
            <v>4</v>
          </cell>
          <cell r="Q733">
            <v>3</v>
          </cell>
          <cell r="R733">
            <v>1</v>
          </cell>
          <cell r="S733">
            <v>0</v>
          </cell>
          <cell r="T733">
            <v>165</v>
          </cell>
          <cell r="U733">
            <v>100</v>
          </cell>
          <cell r="V733">
            <v>10</v>
          </cell>
          <cell r="W733">
            <v>20</v>
          </cell>
          <cell r="X733">
            <v>60</v>
          </cell>
          <cell r="Y733">
            <v>60</v>
          </cell>
          <cell r="Z733">
            <v>0</v>
          </cell>
          <cell r="AA733">
            <v>100</v>
          </cell>
          <cell r="AB733">
            <v>150</v>
          </cell>
          <cell r="AC733">
            <v>100</v>
          </cell>
          <cell r="AD733">
            <v>0</v>
          </cell>
          <cell r="AE733">
            <v>0</v>
          </cell>
          <cell r="AF733">
            <v>-20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865</v>
          </cell>
          <cell r="AM733" t="str">
            <v>神经内科</v>
          </cell>
        </row>
        <row r="734">
          <cell r="G734" t="str">
            <v>神经内科</v>
          </cell>
          <cell r="H734" t="str">
            <v>2021年</v>
          </cell>
        </row>
        <row r="734">
          <cell r="J734" t="str">
            <v>合格</v>
          </cell>
          <cell r="K734">
            <v>0</v>
          </cell>
          <cell r="L734">
            <v>0</v>
          </cell>
          <cell r="M734">
            <v>0</v>
          </cell>
          <cell r="N734">
            <v>160</v>
          </cell>
          <cell r="O734">
            <v>0</v>
          </cell>
          <cell r="P734">
            <v>2</v>
          </cell>
          <cell r="Q734">
            <v>1</v>
          </cell>
          <cell r="R734">
            <v>0</v>
          </cell>
          <cell r="S734">
            <v>0</v>
          </cell>
          <cell r="T734">
            <v>60</v>
          </cell>
          <cell r="U734">
            <v>100</v>
          </cell>
          <cell r="V734">
            <v>10</v>
          </cell>
          <cell r="W734">
            <v>40</v>
          </cell>
          <cell r="X734">
            <v>60</v>
          </cell>
          <cell r="Y734">
            <v>60</v>
          </cell>
          <cell r="Z734">
            <v>0</v>
          </cell>
          <cell r="AA734">
            <v>100</v>
          </cell>
          <cell r="AB734">
            <v>150</v>
          </cell>
          <cell r="AC734">
            <v>100</v>
          </cell>
          <cell r="AD734">
            <v>0</v>
          </cell>
          <cell r="AE734">
            <v>20</v>
          </cell>
          <cell r="AF734">
            <v>-20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840</v>
          </cell>
          <cell r="AM734" t="str">
            <v>神经内科</v>
          </cell>
        </row>
        <row r="735">
          <cell r="G735" t="str">
            <v>神经内科</v>
          </cell>
          <cell r="H735" t="str">
            <v>2021年</v>
          </cell>
        </row>
        <row r="735">
          <cell r="J735" t="str">
            <v>合格</v>
          </cell>
          <cell r="K735">
            <v>0</v>
          </cell>
          <cell r="L735">
            <v>0</v>
          </cell>
          <cell r="M735">
            <v>0</v>
          </cell>
          <cell r="N735">
            <v>160</v>
          </cell>
          <cell r="O735">
            <v>0</v>
          </cell>
          <cell r="P735">
            <v>2</v>
          </cell>
          <cell r="Q735">
            <v>1.5</v>
          </cell>
          <cell r="R735">
            <v>0</v>
          </cell>
          <cell r="S735">
            <v>0</v>
          </cell>
          <cell r="T735">
            <v>70</v>
          </cell>
          <cell r="U735">
            <v>100</v>
          </cell>
          <cell r="V735">
            <v>10</v>
          </cell>
          <cell r="W735">
            <v>80</v>
          </cell>
          <cell r="X735">
            <v>60</v>
          </cell>
          <cell r="Y735">
            <v>0</v>
          </cell>
          <cell r="Z735">
            <v>20</v>
          </cell>
          <cell r="AA735">
            <v>100</v>
          </cell>
          <cell r="AB735">
            <v>150</v>
          </cell>
          <cell r="AC735">
            <v>100</v>
          </cell>
          <cell r="AD735">
            <v>0</v>
          </cell>
          <cell r="AE735">
            <v>0</v>
          </cell>
          <cell r="AF735">
            <v>-20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830</v>
          </cell>
          <cell r="AM735" t="str">
            <v>神经内科</v>
          </cell>
        </row>
        <row r="736">
          <cell r="G736" t="str">
            <v>神经内科</v>
          </cell>
          <cell r="H736" t="str">
            <v>2021年</v>
          </cell>
        </row>
        <row r="736">
          <cell r="J736" t="str">
            <v>合格</v>
          </cell>
          <cell r="K736">
            <v>0</v>
          </cell>
          <cell r="L736">
            <v>0</v>
          </cell>
          <cell r="M736">
            <v>0</v>
          </cell>
          <cell r="N736">
            <v>160</v>
          </cell>
          <cell r="O736">
            <v>0</v>
          </cell>
          <cell r="P736">
            <v>3</v>
          </cell>
          <cell r="Q736">
            <v>1</v>
          </cell>
          <cell r="R736">
            <v>0</v>
          </cell>
          <cell r="S736">
            <v>0</v>
          </cell>
          <cell r="T736">
            <v>80</v>
          </cell>
          <cell r="U736">
            <v>100</v>
          </cell>
          <cell r="V736">
            <v>10</v>
          </cell>
          <cell r="W736">
            <v>40</v>
          </cell>
          <cell r="X736">
            <v>60</v>
          </cell>
          <cell r="Y736">
            <v>60</v>
          </cell>
          <cell r="Z736">
            <v>0</v>
          </cell>
          <cell r="AA736">
            <v>100</v>
          </cell>
          <cell r="AB736">
            <v>150</v>
          </cell>
          <cell r="AC736">
            <v>100</v>
          </cell>
          <cell r="AD736">
            <v>0</v>
          </cell>
          <cell r="AE736">
            <v>0</v>
          </cell>
          <cell r="AF736">
            <v>-40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820</v>
          </cell>
          <cell r="AM736" t="str">
            <v>神经内科</v>
          </cell>
        </row>
        <row r="737">
          <cell r="G737" t="str">
            <v>神经内科</v>
          </cell>
          <cell r="H737" t="str">
            <v>2021年</v>
          </cell>
        </row>
        <row r="737">
          <cell r="J737" t="str">
            <v>合格</v>
          </cell>
          <cell r="K737">
            <v>0</v>
          </cell>
          <cell r="L737">
            <v>0</v>
          </cell>
          <cell r="M737">
            <v>0</v>
          </cell>
          <cell r="N737">
            <v>160</v>
          </cell>
          <cell r="O737">
            <v>0</v>
          </cell>
          <cell r="P737">
            <v>2</v>
          </cell>
          <cell r="Q737">
            <v>1</v>
          </cell>
          <cell r="R737">
            <v>0.5</v>
          </cell>
          <cell r="S737">
            <v>0</v>
          </cell>
          <cell r="T737">
            <v>72.5</v>
          </cell>
          <cell r="U737">
            <v>100</v>
          </cell>
          <cell r="V737">
            <v>10</v>
          </cell>
          <cell r="W737">
            <v>80</v>
          </cell>
          <cell r="X737">
            <v>60</v>
          </cell>
          <cell r="Y737">
            <v>0</v>
          </cell>
          <cell r="Z737">
            <v>0</v>
          </cell>
          <cell r="AA737">
            <v>100</v>
          </cell>
          <cell r="AB737">
            <v>150</v>
          </cell>
          <cell r="AC737">
            <v>100</v>
          </cell>
          <cell r="AD737">
            <v>0</v>
          </cell>
          <cell r="AE737">
            <v>0</v>
          </cell>
          <cell r="AF737">
            <v>-20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812.5</v>
          </cell>
          <cell r="AM737" t="str">
            <v>神经内科</v>
          </cell>
        </row>
        <row r="738">
          <cell r="G738" t="str">
            <v>神经内科</v>
          </cell>
          <cell r="H738" t="str">
            <v>2021年</v>
          </cell>
        </row>
        <row r="738">
          <cell r="J738" t="str">
            <v>合格</v>
          </cell>
          <cell r="K738">
            <v>0</v>
          </cell>
          <cell r="L738">
            <v>0</v>
          </cell>
          <cell r="M738">
            <v>0</v>
          </cell>
          <cell r="N738">
            <v>160</v>
          </cell>
          <cell r="O738">
            <v>0</v>
          </cell>
          <cell r="P738">
            <v>2</v>
          </cell>
          <cell r="Q738">
            <v>1.5</v>
          </cell>
          <cell r="R738">
            <v>0</v>
          </cell>
          <cell r="S738">
            <v>0</v>
          </cell>
          <cell r="T738">
            <v>70</v>
          </cell>
          <cell r="U738">
            <v>100</v>
          </cell>
          <cell r="V738">
            <v>10</v>
          </cell>
          <cell r="W738">
            <v>80</v>
          </cell>
          <cell r="X738">
            <v>30</v>
          </cell>
          <cell r="Y738">
            <v>30</v>
          </cell>
          <cell r="Z738">
            <v>40</v>
          </cell>
          <cell r="AA738">
            <v>100</v>
          </cell>
          <cell r="AB738">
            <v>150</v>
          </cell>
          <cell r="AC738">
            <v>100</v>
          </cell>
          <cell r="AD738">
            <v>0</v>
          </cell>
          <cell r="AE738">
            <v>0</v>
          </cell>
          <cell r="AF738">
            <v>-60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810</v>
          </cell>
          <cell r="AM738" t="str">
            <v>神经内科</v>
          </cell>
        </row>
        <row r="739">
          <cell r="G739" t="str">
            <v>神经内科</v>
          </cell>
          <cell r="H739" t="str">
            <v>2021年</v>
          </cell>
        </row>
        <row r="739">
          <cell r="J739" t="str">
            <v>合格</v>
          </cell>
          <cell r="K739">
            <v>0</v>
          </cell>
          <cell r="L739">
            <v>0</v>
          </cell>
          <cell r="M739">
            <v>0</v>
          </cell>
          <cell r="N739">
            <v>160</v>
          </cell>
          <cell r="O739">
            <v>0</v>
          </cell>
          <cell r="P739">
            <v>2</v>
          </cell>
          <cell r="Q739">
            <v>2</v>
          </cell>
          <cell r="R739">
            <v>0</v>
          </cell>
          <cell r="S739">
            <v>0</v>
          </cell>
          <cell r="T739">
            <v>80</v>
          </cell>
          <cell r="U739">
            <v>100</v>
          </cell>
          <cell r="V739">
            <v>0</v>
          </cell>
          <cell r="W739">
            <v>20</v>
          </cell>
          <cell r="X739">
            <v>60</v>
          </cell>
          <cell r="Y739">
            <v>60</v>
          </cell>
          <cell r="Z739">
            <v>0</v>
          </cell>
          <cell r="AA739">
            <v>100</v>
          </cell>
          <cell r="AB739">
            <v>150</v>
          </cell>
          <cell r="AC739">
            <v>100</v>
          </cell>
          <cell r="AD739">
            <v>0</v>
          </cell>
          <cell r="AE739">
            <v>40</v>
          </cell>
          <cell r="AF739">
            <v>-60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810</v>
          </cell>
          <cell r="AM739" t="str">
            <v>神经内科</v>
          </cell>
        </row>
        <row r="740">
          <cell r="G740" t="str">
            <v>神经内科</v>
          </cell>
          <cell r="H740" t="str">
            <v>2020年</v>
          </cell>
        </row>
        <row r="740">
          <cell r="J740" t="str">
            <v>合格</v>
          </cell>
          <cell r="K740">
            <v>0</v>
          </cell>
          <cell r="L740">
            <v>0</v>
          </cell>
          <cell r="M740">
            <v>0</v>
          </cell>
          <cell r="N740">
            <v>160</v>
          </cell>
          <cell r="O740">
            <v>0</v>
          </cell>
          <cell r="P740">
            <v>4</v>
          </cell>
          <cell r="Q740">
            <v>1</v>
          </cell>
          <cell r="R740">
            <v>0</v>
          </cell>
          <cell r="S740">
            <v>0</v>
          </cell>
          <cell r="T740">
            <v>100</v>
          </cell>
          <cell r="U740">
            <v>100</v>
          </cell>
          <cell r="V740">
            <v>10</v>
          </cell>
          <cell r="W740">
            <v>20</v>
          </cell>
          <cell r="X740">
            <v>60</v>
          </cell>
          <cell r="Y740">
            <v>30</v>
          </cell>
          <cell r="Z740">
            <v>20</v>
          </cell>
          <cell r="AA740">
            <v>100</v>
          </cell>
          <cell r="AB740">
            <v>150</v>
          </cell>
          <cell r="AC740">
            <v>100</v>
          </cell>
          <cell r="AD740">
            <v>0</v>
          </cell>
          <cell r="AE740">
            <v>0</v>
          </cell>
          <cell r="AF740">
            <v>-40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810</v>
          </cell>
          <cell r="AM740" t="str">
            <v>神经内科</v>
          </cell>
        </row>
        <row r="741">
          <cell r="G741" t="str">
            <v>神经内科</v>
          </cell>
          <cell r="H741" t="str">
            <v>2020年</v>
          </cell>
        </row>
        <row r="741">
          <cell r="J741" t="str">
            <v>合格</v>
          </cell>
          <cell r="K741">
            <v>0</v>
          </cell>
          <cell r="L741">
            <v>0</v>
          </cell>
          <cell r="M741">
            <v>0</v>
          </cell>
          <cell r="N741">
            <v>160</v>
          </cell>
          <cell r="O741">
            <v>0</v>
          </cell>
          <cell r="P741">
            <v>1</v>
          </cell>
          <cell r="Q741">
            <v>0</v>
          </cell>
          <cell r="R741">
            <v>0</v>
          </cell>
          <cell r="S741">
            <v>0</v>
          </cell>
          <cell r="T741">
            <v>20</v>
          </cell>
          <cell r="U741">
            <v>100</v>
          </cell>
          <cell r="V741">
            <v>10</v>
          </cell>
          <cell r="W741">
            <v>40</v>
          </cell>
          <cell r="X741">
            <v>90</v>
          </cell>
          <cell r="Y741">
            <v>60</v>
          </cell>
          <cell r="Z741">
            <v>0</v>
          </cell>
          <cell r="AA741">
            <v>100</v>
          </cell>
          <cell r="AB741">
            <v>150</v>
          </cell>
          <cell r="AC741">
            <v>100</v>
          </cell>
          <cell r="AD741">
            <v>0</v>
          </cell>
          <cell r="AE741">
            <v>0</v>
          </cell>
          <cell r="AF741">
            <v>-20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810</v>
          </cell>
          <cell r="AM741" t="str">
            <v>神经内科</v>
          </cell>
        </row>
        <row r="742">
          <cell r="G742" t="str">
            <v>神经内科</v>
          </cell>
          <cell r="H742" t="str">
            <v>2020年</v>
          </cell>
        </row>
        <row r="742">
          <cell r="J742" t="str">
            <v>合格</v>
          </cell>
          <cell r="K742">
            <v>0</v>
          </cell>
          <cell r="L742">
            <v>0</v>
          </cell>
          <cell r="M742">
            <v>0</v>
          </cell>
          <cell r="N742">
            <v>160</v>
          </cell>
          <cell r="O742">
            <v>0</v>
          </cell>
          <cell r="P742">
            <v>2</v>
          </cell>
          <cell r="Q742">
            <v>0</v>
          </cell>
          <cell r="R742">
            <v>0</v>
          </cell>
          <cell r="S742">
            <v>0</v>
          </cell>
          <cell r="T742">
            <v>40</v>
          </cell>
          <cell r="U742">
            <v>90.48</v>
          </cell>
          <cell r="V742">
            <v>10</v>
          </cell>
          <cell r="W742">
            <v>80</v>
          </cell>
          <cell r="X742">
            <v>30</v>
          </cell>
          <cell r="Y742">
            <v>0</v>
          </cell>
          <cell r="Z742">
            <v>40</v>
          </cell>
          <cell r="AA742">
            <v>100</v>
          </cell>
          <cell r="AB742">
            <v>150</v>
          </cell>
          <cell r="AC742">
            <v>100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800.48</v>
          </cell>
          <cell r="AM742" t="str">
            <v>神经内科</v>
          </cell>
        </row>
        <row r="743">
          <cell r="G743" t="str">
            <v>神经内科</v>
          </cell>
          <cell r="H743" t="str">
            <v>2021年</v>
          </cell>
        </row>
        <row r="743">
          <cell r="J743" t="str">
            <v>合格</v>
          </cell>
          <cell r="K743">
            <v>0</v>
          </cell>
          <cell r="L743">
            <v>0</v>
          </cell>
          <cell r="M743">
            <v>0</v>
          </cell>
          <cell r="N743">
            <v>160</v>
          </cell>
          <cell r="O743">
            <v>0</v>
          </cell>
          <cell r="P743">
            <v>2</v>
          </cell>
          <cell r="Q743">
            <v>1.5</v>
          </cell>
          <cell r="R743">
            <v>0</v>
          </cell>
          <cell r="S743">
            <v>0</v>
          </cell>
          <cell r="T743">
            <v>70</v>
          </cell>
          <cell r="U743">
            <v>100</v>
          </cell>
          <cell r="V743">
            <v>10</v>
          </cell>
          <cell r="W743">
            <v>80</v>
          </cell>
          <cell r="X743">
            <v>30</v>
          </cell>
          <cell r="Y743">
            <v>0</v>
          </cell>
          <cell r="Z743">
            <v>20</v>
          </cell>
          <cell r="AA743">
            <v>100</v>
          </cell>
          <cell r="AB743">
            <v>150</v>
          </cell>
          <cell r="AC743">
            <v>100</v>
          </cell>
          <cell r="AD743">
            <v>0</v>
          </cell>
          <cell r="AE743">
            <v>0</v>
          </cell>
          <cell r="AF743">
            <v>-20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800</v>
          </cell>
          <cell r="AM743" t="str">
            <v>神经内科</v>
          </cell>
        </row>
        <row r="744">
          <cell r="G744" t="str">
            <v>神经内科</v>
          </cell>
          <cell r="H744" t="str">
            <v>2021年</v>
          </cell>
        </row>
        <row r="744">
          <cell r="J744" t="str">
            <v>合格</v>
          </cell>
          <cell r="K744">
            <v>0</v>
          </cell>
          <cell r="L744">
            <v>0</v>
          </cell>
          <cell r="M744">
            <v>0</v>
          </cell>
          <cell r="N744">
            <v>160</v>
          </cell>
          <cell r="O744">
            <v>0</v>
          </cell>
          <cell r="P744">
            <v>1</v>
          </cell>
          <cell r="Q744">
            <v>0</v>
          </cell>
          <cell r="R744">
            <v>1</v>
          </cell>
          <cell r="S744">
            <v>1</v>
          </cell>
          <cell r="T744">
            <v>70</v>
          </cell>
          <cell r="U744">
            <v>100</v>
          </cell>
          <cell r="V744">
            <v>10</v>
          </cell>
          <cell r="W744">
            <v>80</v>
          </cell>
          <cell r="X744">
            <v>30</v>
          </cell>
          <cell r="Y744">
            <v>0</v>
          </cell>
          <cell r="Z744">
            <v>20</v>
          </cell>
          <cell r="AA744">
            <v>100</v>
          </cell>
          <cell r="AB744">
            <v>150</v>
          </cell>
          <cell r="AC744">
            <v>100</v>
          </cell>
          <cell r="AD744">
            <v>0</v>
          </cell>
          <cell r="AE744">
            <v>0</v>
          </cell>
          <cell r="AF744">
            <v>-20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800</v>
          </cell>
          <cell r="AM744" t="str">
            <v>神经内科</v>
          </cell>
        </row>
        <row r="745">
          <cell r="G745" t="str">
            <v>神经内科</v>
          </cell>
          <cell r="H745" t="str">
            <v>2021年</v>
          </cell>
        </row>
        <row r="745">
          <cell r="J745" t="str">
            <v>合格</v>
          </cell>
          <cell r="K745">
            <v>0</v>
          </cell>
          <cell r="L745">
            <v>0</v>
          </cell>
          <cell r="M745">
            <v>0</v>
          </cell>
          <cell r="N745">
            <v>160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100</v>
          </cell>
          <cell r="V745">
            <v>10</v>
          </cell>
          <cell r="W745">
            <v>80</v>
          </cell>
          <cell r="X745">
            <v>30</v>
          </cell>
          <cell r="Y745">
            <v>0</v>
          </cell>
          <cell r="Z745">
            <v>40</v>
          </cell>
          <cell r="AA745">
            <v>100</v>
          </cell>
          <cell r="AB745">
            <v>150</v>
          </cell>
          <cell r="AC745">
            <v>100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770</v>
          </cell>
          <cell r="AM745" t="str">
            <v>神经内科</v>
          </cell>
        </row>
        <row r="746">
          <cell r="G746" t="str">
            <v>神经内科</v>
          </cell>
          <cell r="H746" t="str">
            <v>2021年</v>
          </cell>
        </row>
        <row r="746">
          <cell r="J746" t="str">
            <v>合格</v>
          </cell>
          <cell r="K746">
            <v>0</v>
          </cell>
          <cell r="L746">
            <v>0</v>
          </cell>
          <cell r="M746">
            <v>0</v>
          </cell>
          <cell r="N746">
            <v>160</v>
          </cell>
          <cell r="O746">
            <v>0</v>
          </cell>
          <cell r="P746">
            <v>5</v>
          </cell>
          <cell r="Q746">
            <v>1</v>
          </cell>
          <cell r="R746">
            <v>0</v>
          </cell>
          <cell r="S746">
            <v>0</v>
          </cell>
          <cell r="T746">
            <v>120</v>
          </cell>
          <cell r="U746">
            <v>100</v>
          </cell>
          <cell r="V746">
            <v>10</v>
          </cell>
          <cell r="W746">
            <v>40</v>
          </cell>
          <cell r="X746">
            <v>60</v>
          </cell>
          <cell r="Y746">
            <v>60</v>
          </cell>
          <cell r="Z746">
            <v>20</v>
          </cell>
          <cell r="AA746">
            <v>100</v>
          </cell>
          <cell r="AB746">
            <v>150</v>
          </cell>
          <cell r="AC746">
            <v>0</v>
          </cell>
          <cell r="AD746">
            <v>0</v>
          </cell>
          <cell r="AE746">
            <v>0</v>
          </cell>
          <cell r="AF746">
            <v>-60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760</v>
          </cell>
          <cell r="AM746" t="str">
            <v>神经内科</v>
          </cell>
        </row>
        <row r="747">
          <cell r="G747" t="str">
            <v>神经内科</v>
          </cell>
          <cell r="H747" t="str">
            <v>2022年</v>
          </cell>
        </row>
        <row r="747">
          <cell r="J747" t="str">
            <v>合格</v>
          </cell>
          <cell r="K747">
            <v>0</v>
          </cell>
          <cell r="L747">
            <v>0</v>
          </cell>
          <cell r="M747">
            <v>0</v>
          </cell>
          <cell r="N747">
            <v>160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100</v>
          </cell>
          <cell r="V747">
            <v>0</v>
          </cell>
          <cell r="W747">
            <v>80</v>
          </cell>
          <cell r="X747">
            <v>30</v>
          </cell>
          <cell r="Y747">
            <v>0</v>
          </cell>
          <cell r="Z747">
            <v>20</v>
          </cell>
          <cell r="AA747">
            <v>100</v>
          </cell>
          <cell r="AB747">
            <v>150</v>
          </cell>
          <cell r="AC747">
            <v>100</v>
          </cell>
          <cell r="AD747">
            <v>0</v>
          </cell>
          <cell r="AE747">
            <v>60</v>
          </cell>
          <cell r="AF747">
            <v>-40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760</v>
          </cell>
          <cell r="AM747" t="str">
            <v>神经内科</v>
          </cell>
        </row>
        <row r="748">
          <cell r="G748" t="str">
            <v>神经内科</v>
          </cell>
          <cell r="H748" t="str">
            <v>2020年</v>
          </cell>
        </row>
        <row r="748">
          <cell r="J748" t="str">
            <v>合格</v>
          </cell>
          <cell r="K748">
            <v>0</v>
          </cell>
          <cell r="L748">
            <v>0</v>
          </cell>
          <cell r="M748">
            <v>0</v>
          </cell>
          <cell r="N748">
            <v>160</v>
          </cell>
          <cell r="O748">
            <v>0</v>
          </cell>
          <cell r="P748">
            <v>2</v>
          </cell>
          <cell r="Q748">
            <v>1.5</v>
          </cell>
          <cell r="R748">
            <v>0</v>
          </cell>
          <cell r="S748">
            <v>0</v>
          </cell>
          <cell r="T748">
            <v>70</v>
          </cell>
          <cell r="U748">
            <v>90.48</v>
          </cell>
          <cell r="V748">
            <v>10</v>
          </cell>
          <cell r="W748">
            <v>80</v>
          </cell>
          <cell r="X748">
            <v>30</v>
          </cell>
          <cell r="Y748">
            <v>0</v>
          </cell>
          <cell r="Z748">
            <v>20</v>
          </cell>
          <cell r="AA748">
            <v>100</v>
          </cell>
          <cell r="AB748">
            <v>150</v>
          </cell>
          <cell r="AC748">
            <v>100</v>
          </cell>
          <cell r="AD748">
            <v>0</v>
          </cell>
          <cell r="AE748">
            <v>0</v>
          </cell>
          <cell r="AF748">
            <v>-60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750.48</v>
          </cell>
          <cell r="AM748" t="str">
            <v>神经内科</v>
          </cell>
        </row>
        <row r="749">
          <cell r="G749" t="str">
            <v>神经内科</v>
          </cell>
          <cell r="H749" t="str">
            <v>2020年</v>
          </cell>
        </row>
        <row r="749">
          <cell r="J749" t="str">
            <v>合格</v>
          </cell>
          <cell r="K749">
            <v>0</v>
          </cell>
          <cell r="L749">
            <v>0</v>
          </cell>
          <cell r="M749">
            <v>0</v>
          </cell>
          <cell r="N749">
            <v>160</v>
          </cell>
          <cell r="O749">
            <v>0</v>
          </cell>
          <cell r="P749">
            <v>2</v>
          </cell>
          <cell r="Q749">
            <v>1.5</v>
          </cell>
          <cell r="R749">
            <v>0</v>
          </cell>
          <cell r="S749">
            <v>0</v>
          </cell>
          <cell r="T749">
            <v>70</v>
          </cell>
          <cell r="U749">
            <v>90.48</v>
          </cell>
          <cell r="V749">
            <v>10</v>
          </cell>
          <cell r="W749">
            <v>60</v>
          </cell>
          <cell r="X749">
            <v>30</v>
          </cell>
          <cell r="Y749">
            <v>0</v>
          </cell>
          <cell r="Z749">
            <v>0</v>
          </cell>
          <cell r="AA749">
            <v>100</v>
          </cell>
          <cell r="AB749">
            <v>150</v>
          </cell>
          <cell r="AC749">
            <v>100</v>
          </cell>
          <cell r="AD749">
            <v>0</v>
          </cell>
          <cell r="AE749">
            <v>0</v>
          </cell>
          <cell r="AF749">
            <v>-20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750.48</v>
          </cell>
          <cell r="AM749" t="str">
            <v>神经内科</v>
          </cell>
        </row>
        <row r="750">
          <cell r="G750" t="str">
            <v>神经内科</v>
          </cell>
          <cell r="H750" t="str">
            <v>2020年</v>
          </cell>
        </row>
        <row r="750">
          <cell r="J750" t="str">
            <v>合格</v>
          </cell>
          <cell r="K750">
            <v>0</v>
          </cell>
          <cell r="L750">
            <v>0</v>
          </cell>
          <cell r="M750">
            <v>0</v>
          </cell>
          <cell r="N750">
            <v>160</v>
          </cell>
          <cell r="O750">
            <v>0</v>
          </cell>
          <cell r="P750">
            <v>2</v>
          </cell>
          <cell r="Q750">
            <v>1</v>
          </cell>
          <cell r="R750">
            <v>0</v>
          </cell>
          <cell r="S750">
            <v>0</v>
          </cell>
          <cell r="T750">
            <v>60</v>
          </cell>
          <cell r="U750">
            <v>90.48</v>
          </cell>
          <cell r="V750">
            <v>10</v>
          </cell>
          <cell r="W750">
            <v>20</v>
          </cell>
          <cell r="X750">
            <v>30</v>
          </cell>
          <cell r="Y750">
            <v>30</v>
          </cell>
          <cell r="Z750">
            <v>40</v>
          </cell>
          <cell r="AA750">
            <v>100</v>
          </cell>
          <cell r="AB750">
            <v>150</v>
          </cell>
          <cell r="AC750">
            <v>100</v>
          </cell>
          <cell r="AD750">
            <v>0</v>
          </cell>
          <cell r="AE750">
            <v>0</v>
          </cell>
          <cell r="AF750">
            <v>-60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730.48</v>
          </cell>
          <cell r="AM750" t="str">
            <v>神经内科</v>
          </cell>
        </row>
        <row r="751">
          <cell r="G751" t="str">
            <v>神经内科</v>
          </cell>
          <cell r="H751" t="str">
            <v>2020年</v>
          </cell>
        </row>
        <row r="751">
          <cell r="J751" t="str">
            <v>合格</v>
          </cell>
          <cell r="K751">
            <v>0</v>
          </cell>
          <cell r="L751">
            <v>0</v>
          </cell>
          <cell r="M751">
            <v>0</v>
          </cell>
          <cell r="N751">
            <v>160</v>
          </cell>
          <cell r="O751">
            <v>0</v>
          </cell>
          <cell r="P751">
            <v>2</v>
          </cell>
          <cell r="Q751">
            <v>0.5</v>
          </cell>
          <cell r="R751">
            <v>0</v>
          </cell>
          <cell r="S751">
            <v>0</v>
          </cell>
          <cell r="T751">
            <v>50</v>
          </cell>
          <cell r="U751">
            <v>90.48</v>
          </cell>
          <cell r="V751">
            <v>10</v>
          </cell>
          <cell r="W751">
            <v>60</v>
          </cell>
          <cell r="X751">
            <v>30</v>
          </cell>
          <cell r="Y751">
            <v>0</v>
          </cell>
          <cell r="Z751">
            <v>20</v>
          </cell>
          <cell r="AA751">
            <v>100</v>
          </cell>
          <cell r="AB751">
            <v>150</v>
          </cell>
          <cell r="AC751">
            <v>100</v>
          </cell>
          <cell r="AD751">
            <v>0</v>
          </cell>
          <cell r="AE751">
            <v>0</v>
          </cell>
          <cell r="AF751">
            <v>-60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710.48</v>
          </cell>
          <cell r="AM751" t="str">
            <v>神经内科</v>
          </cell>
        </row>
        <row r="752">
          <cell r="G752" t="str">
            <v>神经内科</v>
          </cell>
          <cell r="H752" t="str">
            <v>2021年</v>
          </cell>
        </row>
        <row r="752">
          <cell r="J752" t="str">
            <v>合格</v>
          </cell>
          <cell r="K752">
            <v>0</v>
          </cell>
          <cell r="L752">
            <v>0</v>
          </cell>
          <cell r="M752">
            <v>0</v>
          </cell>
          <cell r="N752">
            <v>160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100</v>
          </cell>
          <cell r="V752">
            <v>10</v>
          </cell>
          <cell r="W752">
            <v>40</v>
          </cell>
          <cell r="X752">
            <v>30</v>
          </cell>
          <cell r="Y752">
            <v>0</v>
          </cell>
          <cell r="Z752">
            <v>40</v>
          </cell>
          <cell r="AA752">
            <v>100</v>
          </cell>
          <cell r="AB752">
            <v>150</v>
          </cell>
          <cell r="AC752">
            <v>100</v>
          </cell>
          <cell r="AD752">
            <v>0</v>
          </cell>
          <cell r="AE752">
            <v>0</v>
          </cell>
          <cell r="AF752">
            <v>-20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710</v>
          </cell>
          <cell r="AM752" t="str">
            <v>神经内科</v>
          </cell>
        </row>
        <row r="753">
          <cell r="G753" t="str">
            <v>神经内科</v>
          </cell>
          <cell r="H753" t="str">
            <v>2020年</v>
          </cell>
        </row>
        <row r="753">
          <cell r="J753" t="str">
            <v>合格</v>
          </cell>
          <cell r="K753">
            <v>0</v>
          </cell>
          <cell r="L753">
            <v>0</v>
          </cell>
          <cell r="M753">
            <v>0</v>
          </cell>
          <cell r="N753">
            <v>160</v>
          </cell>
          <cell r="O753">
            <v>0</v>
          </cell>
          <cell r="P753">
            <v>2</v>
          </cell>
          <cell r="Q753">
            <v>1.5</v>
          </cell>
          <cell r="R753">
            <v>0</v>
          </cell>
          <cell r="S753">
            <v>0</v>
          </cell>
          <cell r="T753">
            <v>70</v>
          </cell>
          <cell r="U753">
            <v>90.48</v>
          </cell>
          <cell r="V753">
            <v>10</v>
          </cell>
          <cell r="W753">
            <v>40</v>
          </cell>
          <cell r="X753">
            <v>0</v>
          </cell>
          <cell r="Y753">
            <v>0</v>
          </cell>
          <cell r="Z753">
            <v>0</v>
          </cell>
          <cell r="AA753">
            <v>100</v>
          </cell>
          <cell r="AB753">
            <v>150</v>
          </cell>
          <cell r="AC753">
            <v>100</v>
          </cell>
          <cell r="AD753">
            <v>0</v>
          </cell>
          <cell r="AE753">
            <v>40</v>
          </cell>
          <cell r="AF753">
            <v>-60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700.48</v>
          </cell>
          <cell r="AM753" t="str">
            <v>神经内科</v>
          </cell>
        </row>
        <row r="754">
          <cell r="G754" t="str">
            <v>神经内科</v>
          </cell>
          <cell r="H754" t="str">
            <v>2020年</v>
          </cell>
        </row>
        <row r="754">
          <cell r="J754" t="str">
            <v>合格</v>
          </cell>
          <cell r="K754">
            <v>0</v>
          </cell>
          <cell r="L754">
            <v>0</v>
          </cell>
          <cell r="M754">
            <v>0</v>
          </cell>
          <cell r="N754">
            <v>160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90.48</v>
          </cell>
          <cell r="V754">
            <v>10</v>
          </cell>
          <cell r="W754">
            <v>20</v>
          </cell>
          <cell r="X754">
            <v>30</v>
          </cell>
          <cell r="Y754">
            <v>30</v>
          </cell>
          <cell r="Z754">
            <v>40</v>
          </cell>
          <cell r="AA754">
            <v>100</v>
          </cell>
          <cell r="AB754">
            <v>150</v>
          </cell>
          <cell r="AC754">
            <v>100</v>
          </cell>
          <cell r="AD754">
            <v>0</v>
          </cell>
          <cell r="AE754">
            <v>0</v>
          </cell>
          <cell r="AF754">
            <v>-60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670.48</v>
          </cell>
          <cell r="AM754" t="str">
            <v>神经内科</v>
          </cell>
        </row>
        <row r="755">
          <cell r="G755" t="str">
            <v>神经内科</v>
          </cell>
          <cell r="H755" t="str">
            <v>2020年</v>
          </cell>
        </row>
        <row r="755">
          <cell r="J755" t="str">
            <v>合格</v>
          </cell>
          <cell r="K755">
            <v>0</v>
          </cell>
          <cell r="L755">
            <v>0</v>
          </cell>
          <cell r="M755">
            <v>0</v>
          </cell>
          <cell r="N755">
            <v>160</v>
          </cell>
          <cell r="O755">
            <v>0</v>
          </cell>
          <cell r="P755">
            <v>2</v>
          </cell>
          <cell r="Q755">
            <v>0</v>
          </cell>
          <cell r="R755">
            <v>0</v>
          </cell>
          <cell r="S755">
            <v>0</v>
          </cell>
          <cell r="T755">
            <v>40</v>
          </cell>
          <cell r="U755">
            <v>90.48</v>
          </cell>
          <cell r="V755">
            <v>0</v>
          </cell>
          <cell r="W755">
            <v>20</v>
          </cell>
          <cell r="X755">
            <v>30</v>
          </cell>
          <cell r="Y755">
            <v>0</v>
          </cell>
          <cell r="Z755">
            <v>40</v>
          </cell>
          <cell r="AA755">
            <v>100</v>
          </cell>
          <cell r="AB755">
            <v>150</v>
          </cell>
          <cell r="AC755">
            <v>100</v>
          </cell>
          <cell r="AD755">
            <v>0</v>
          </cell>
          <cell r="AE755">
            <v>0</v>
          </cell>
          <cell r="AF755">
            <v>-60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670.48</v>
          </cell>
          <cell r="AM755" t="str">
            <v>神经内科</v>
          </cell>
        </row>
        <row r="756">
          <cell r="G756" t="str">
            <v>神经内科</v>
          </cell>
          <cell r="H756" t="str">
            <v>2020年</v>
          </cell>
        </row>
        <row r="756">
          <cell r="J756" t="str">
            <v>合格</v>
          </cell>
          <cell r="K756">
            <v>0</v>
          </cell>
          <cell r="L756">
            <v>0</v>
          </cell>
          <cell r="M756">
            <v>0</v>
          </cell>
          <cell r="N756">
            <v>160</v>
          </cell>
          <cell r="O756">
            <v>0</v>
          </cell>
          <cell r="P756">
            <v>2</v>
          </cell>
          <cell r="Q756">
            <v>1</v>
          </cell>
          <cell r="R756">
            <v>0</v>
          </cell>
          <cell r="S756">
            <v>0</v>
          </cell>
          <cell r="T756">
            <v>60</v>
          </cell>
          <cell r="U756">
            <v>90.48</v>
          </cell>
          <cell r="V756">
            <v>0</v>
          </cell>
          <cell r="W756">
            <v>0</v>
          </cell>
          <cell r="X756">
            <v>30</v>
          </cell>
          <cell r="Y756">
            <v>0</v>
          </cell>
          <cell r="Z756">
            <v>0</v>
          </cell>
          <cell r="AA756">
            <v>100</v>
          </cell>
          <cell r="AB756">
            <v>150</v>
          </cell>
          <cell r="AC756">
            <v>100</v>
          </cell>
          <cell r="AD756">
            <v>0</v>
          </cell>
          <cell r="AE756">
            <v>0</v>
          </cell>
          <cell r="AF756">
            <v>-60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630.48</v>
          </cell>
          <cell r="AM756" t="str">
            <v>神经内科</v>
          </cell>
        </row>
        <row r="757">
          <cell r="G757" t="str">
            <v>神经内科</v>
          </cell>
          <cell r="H757" t="str">
            <v>2020年</v>
          </cell>
        </row>
        <row r="757">
          <cell r="J757" t="str">
            <v>合格</v>
          </cell>
          <cell r="K757">
            <v>0</v>
          </cell>
          <cell r="L757">
            <v>0</v>
          </cell>
          <cell r="M757">
            <v>0</v>
          </cell>
          <cell r="N757">
            <v>160</v>
          </cell>
          <cell r="O757">
            <v>0</v>
          </cell>
          <cell r="P757">
            <v>2</v>
          </cell>
          <cell r="Q757">
            <v>1</v>
          </cell>
          <cell r="R757">
            <v>0</v>
          </cell>
          <cell r="S757">
            <v>0</v>
          </cell>
          <cell r="T757">
            <v>60</v>
          </cell>
          <cell r="U757">
            <v>90.48</v>
          </cell>
          <cell r="V757">
            <v>10</v>
          </cell>
          <cell r="W757">
            <v>20</v>
          </cell>
          <cell r="X757">
            <v>0</v>
          </cell>
          <cell r="Y757">
            <v>0</v>
          </cell>
          <cell r="Z757">
            <v>0</v>
          </cell>
          <cell r="AA757">
            <v>100</v>
          </cell>
          <cell r="AB757">
            <v>150</v>
          </cell>
          <cell r="AC757">
            <v>100</v>
          </cell>
          <cell r="AD757">
            <v>0</v>
          </cell>
          <cell r="AE757">
            <v>0</v>
          </cell>
          <cell r="AF757">
            <v>-60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630.48</v>
          </cell>
          <cell r="AM757" t="str">
            <v>神经内科</v>
          </cell>
        </row>
        <row r="758">
          <cell r="G758" t="str">
            <v>神经内科</v>
          </cell>
          <cell r="H758" t="str">
            <v>2020年</v>
          </cell>
        </row>
        <row r="758">
          <cell r="J758" t="str">
            <v>合格</v>
          </cell>
          <cell r="K758">
            <v>0</v>
          </cell>
          <cell r="L758">
            <v>0</v>
          </cell>
          <cell r="M758">
            <v>0</v>
          </cell>
          <cell r="N758">
            <v>160</v>
          </cell>
          <cell r="O758">
            <v>0</v>
          </cell>
          <cell r="P758">
            <v>2</v>
          </cell>
          <cell r="Q758">
            <v>0</v>
          </cell>
          <cell r="R758">
            <v>0</v>
          </cell>
          <cell r="S758">
            <v>0</v>
          </cell>
          <cell r="T758">
            <v>40</v>
          </cell>
          <cell r="U758">
            <v>90.48</v>
          </cell>
          <cell r="V758">
            <v>0</v>
          </cell>
          <cell r="W758">
            <v>40</v>
          </cell>
          <cell r="X758">
            <v>0</v>
          </cell>
          <cell r="Y758">
            <v>0</v>
          </cell>
          <cell r="Z758">
            <v>0</v>
          </cell>
          <cell r="AA758">
            <v>100</v>
          </cell>
          <cell r="AB758">
            <v>150</v>
          </cell>
          <cell r="AC758">
            <v>100</v>
          </cell>
          <cell r="AD758">
            <v>0</v>
          </cell>
          <cell r="AE758">
            <v>0</v>
          </cell>
          <cell r="AF758">
            <v>-60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620.48</v>
          </cell>
          <cell r="AM758" t="str">
            <v>神经内科</v>
          </cell>
        </row>
        <row r="759">
          <cell r="G759" t="str">
            <v>神经内科</v>
          </cell>
          <cell r="H759" t="str">
            <v>2022年</v>
          </cell>
        </row>
        <row r="759">
          <cell r="J759" t="str">
            <v>合格</v>
          </cell>
          <cell r="K759">
            <v>0</v>
          </cell>
          <cell r="L759">
            <v>0</v>
          </cell>
          <cell r="M759">
            <v>0</v>
          </cell>
          <cell r="N759">
            <v>160</v>
          </cell>
          <cell r="O759">
            <v>0</v>
          </cell>
          <cell r="P759">
            <v>3</v>
          </cell>
          <cell r="Q759">
            <v>0</v>
          </cell>
          <cell r="R759">
            <v>1</v>
          </cell>
          <cell r="S759">
            <v>1</v>
          </cell>
          <cell r="T759">
            <v>110</v>
          </cell>
          <cell r="U759">
            <v>100</v>
          </cell>
          <cell r="V759">
            <v>10</v>
          </cell>
          <cell r="W759">
            <v>80</v>
          </cell>
          <cell r="X759">
            <v>60</v>
          </cell>
          <cell r="Y759">
            <v>60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20</v>
          </cell>
          <cell r="AE759">
            <v>20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620</v>
          </cell>
          <cell r="AM759" t="str">
            <v>神经内科</v>
          </cell>
        </row>
        <row r="760">
          <cell r="G760" t="str">
            <v>神经内科</v>
          </cell>
          <cell r="H760" t="str">
            <v>2021年</v>
          </cell>
        </row>
        <row r="760">
          <cell r="J760" t="str">
            <v>合格</v>
          </cell>
          <cell r="K760">
            <v>0</v>
          </cell>
          <cell r="L760">
            <v>0</v>
          </cell>
          <cell r="M760">
            <v>0</v>
          </cell>
          <cell r="N760">
            <v>160</v>
          </cell>
          <cell r="O760">
            <v>0</v>
          </cell>
          <cell r="P760">
            <v>4</v>
          </cell>
          <cell r="Q760">
            <v>2</v>
          </cell>
          <cell r="R760">
            <v>0</v>
          </cell>
          <cell r="S760">
            <v>0</v>
          </cell>
          <cell r="T760">
            <v>120</v>
          </cell>
          <cell r="U760">
            <v>100</v>
          </cell>
          <cell r="V760">
            <v>10</v>
          </cell>
          <cell r="W760">
            <v>20</v>
          </cell>
          <cell r="X760">
            <v>60</v>
          </cell>
          <cell r="Y760">
            <v>60</v>
          </cell>
          <cell r="Z760">
            <v>0</v>
          </cell>
          <cell r="AA760">
            <v>100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-20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610</v>
          </cell>
          <cell r="AM760" t="str">
            <v>神经内科</v>
          </cell>
        </row>
        <row r="761">
          <cell r="G761" t="str">
            <v>神经内科</v>
          </cell>
          <cell r="H761" t="str">
            <v>2020年</v>
          </cell>
        </row>
        <row r="761">
          <cell r="J761" t="str">
            <v>合格</v>
          </cell>
          <cell r="K761">
            <v>0</v>
          </cell>
          <cell r="L761">
            <v>0</v>
          </cell>
          <cell r="M761">
            <v>0</v>
          </cell>
          <cell r="N761">
            <v>160</v>
          </cell>
          <cell r="O761">
            <v>0</v>
          </cell>
          <cell r="P761">
            <v>2</v>
          </cell>
          <cell r="Q761">
            <v>1.5</v>
          </cell>
          <cell r="R761">
            <v>0</v>
          </cell>
          <cell r="S761">
            <v>0</v>
          </cell>
          <cell r="T761">
            <v>70</v>
          </cell>
          <cell r="U761">
            <v>90.48</v>
          </cell>
          <cell r="V761">
            <v>0</v>
          </cell>
          <cell r="W761">
            <v>0</v>
          </cell>
          <cell r="X761">
            <v>30</v>
          </cell>
          <cell r="Y761">
            <v>0</v>
          </cell>
          <cell r="Z761">
            <v>20</v>
          </cell>
          <cell r="AA761">
            <v>100</v>
          </cell>
          <cell r="AB761">
            <v>150</v>
          </cell>
          <cell r="AC761">
            <v>0</v>
          </cell>
          <cell r="AD761">
            <v>0</v>
          </cell>
          <cell r="AE761">
            <v>40</v>
          </cell>
          <cell r="AF761">
            <v>-60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600.48</v>
          </cell>
          <cell r="AM761" t="str">
            <v>神经内科</v>
          </cell>
        </row>
        <row r="762">
          <cell r="G762" t="str">
            <v>神经内科</v>
          </cell>
          <cell r="H762" t="str">
            <v>2022年</v>
          </cell>
        </row>
        <row r="762">
          <cell r="J762" t="str">
            <v>合格</v>
          </cell>
          <cell r="K762">
            <v>0</v>
          </cell>
          <cell r="L762">
            <v>0</v>
          </cell>
          <cell r="M762">
            <v>0</v>
          </cell>
          <cell r="N762">
            <v>160</v>
          </cell>
          <cell r="O762">
            <v>0</v>
          </cell>
          <cell r="P762">
            <v>1</v>
          </cell>
          <cell r="Q762">
            <v>0</v>
          </cell>
          <cell r="R762">
            <v>0</v>
          </cell>
          <cell r="S762">
            <v>0</v>
          </cell>
          <cell r="T762">
            <v>20</v>
          </cell>
          <cell r="U762">
            <v>100</v>
          </cell>
          <cell r="V762">
            <v>10</v>
          </cell>
          <cell r="W762">
            <v>60</v>
          </cell>
          <cell r="X762">
            <v>120</v>
          </cell>
          <cell r="Y762">
            <v>90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40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600</v>
          </cell>
          <cell r="AM762" t="str">
            <v>神经内科</v>
          </cell>
        </row>
        <row r="763">
          <cell r="G763" t="str">
            <v>神经内科</v>
          </cell>
          <cell r="H763" t="str">
            <v>2022年</v>
          </cell>
        </row>
        <row r="763">
          <cell r="J763" t="str">
            <v>合格</v>
          </cell>
          <cell r="K763">
            <v>0</v>
          </cell>
          <cell r="L763">
            <v>0</v>
          </cell>
          <cell r="M763">
            <v>0</v>
          </cell>
          <cell r="N763">
            <v>160</v>
          </cell>
          <cell r="O763">
            <v>0</v>
          </cell>
          <cell r="P763">
            <v>4</v>
          </cell>
          <cell r="Q763">
            <v>1</v>
          </cell>
          <cell r="R763">
            <v>0</v>
          </cell>
          <cell r="S763">
            <v>0</v>
          </cell>
          <cell r="T763">
            <v>100</v>
          </cell>
          <cell r="U763">
            <v>100</v>
          </cell>
          <cell r="V763">
            <v>10</v>
          </cell>
          <cell r="W763">
            <v>80</v>
          </cell>
          <cell r="X763">
            <v>60</v>
          </cell>
          <cell r="Y763">
            <v>60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570</v>
          </cell>
          <cell r="AM763" t="str">
            <v>神经内科</v>
          </cell>
        </row>
        <row r="764">
          <cell r="G764" t="str">
            <v>神经内科</v>
          </cell>
          <cell r="H764" t="str">
            <v>2022年</v>
          </cell>
        </row>
        <row r="764">
          <cell r="J764" t="str">
            <v>合格</v>
          </cell>
          <cell r="K764">
            <v>0</v>
          </cell>
          <cell r="L764">
            <v>0</v>
          </cell>
          <cell r="M764">
            <v>0</v>
          </cell>
          <cell r="N764">
            <v>120</v>
          </cell>
          <cell r="O764">
            <v>0</v>
          </cell>
          <cell r="P764">
            <v>4</v>
          </cell>
          <cell r="Q764">
            <v>2</v>
          </cell>
          <cell r="R764">
            <v>0</v>
          </cell>
          <cell r="S764">
            <v>0</v>
          </cell>
          <cell r="T764">
            <v>120</v>
          </cell>
          <cell r="U764">
            <v>100</v>
          </cell>
          <cell r="V764">
            <v>10</v>
          </cell>
          <cell r="W764">
            <v>80</v>
          </cell>
          <cell r="X764">
            <v>60</v>
          </cell>
          <cell r="Y764">
            <v>60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550</v>
          </cell>
          <cell r="AM764" t="str">
            <v>神经内科</v>
          </cell>
        </row>
        <row r="765">
          <cell r="G765" t="str">
            <v>神经内科</v>
          </cell>
          <cell r="H765" t="str">
            <v>2022年</v>
          </cell>
        </row>
        <row r="765">
          <cell r="J765" t="str">
            <v>合格</v>
          </cell>
          <cell r="K765">
            <v>0</v>
          </cell>
          <cell r="L765">
            <v>0</v>
          </cell>
          <cell r="M765">
            <v>0</v>
          </cell>
          <cell r="N765">
            <v>160</v>
          </cell>
          <cell r="O765">
            <v>0</v>
          </cell>
          <cell r="P765">
            <v>4</v>
          </cell>
          <cell r="Q765">
            <v>6</v>
          </cell>
          <cell r="R765">
            <v>1</v>
          </cell>
          <cell r="S765">
            <v>0</v>
          </cell>
          <cell r="T765">
            <v>225</v>
          </cell>
          <cell r="U765">
            <v>100</v>
          </cell>
          <cell r="V765">
            <v>10</v>
          </cell>
          <cell r="W765">
            <v>80</v>
          </cell>
          <cell r="X765">
            <v>30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-60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545</v>
          </cell>
          <cell r="AM765" t="str">
            <v>神经内科</v>
          </cell>
        </row>
        <row r="766">
          <cell r="G766" t="str">
            <v>神经内科</v>
          </cell>
          <cell r="H766" t="str">
            <v>2022年</v>
          </cell>
        </row>
        <row r="766">
          <cell r="J766" t="str">
            <v>合格</v>
          </cell>
          <cell r="K766">
            <v>0</v>
          </cell>
          <cell r="L766">
            <v>0</v>
          </cell>
          <cell r="M766">
            <v>0</v>
          </cell>
          <cell r="N766">
            <v>160</v>
          </cell>
          <cell r="O766">
            <v>0</v>
          </cell>
          <cell r="P766">
            <v>2</v>
          </cell>
          <cell r="Q766">
            <v>0</v>
          </cell>
          <cell r="R766">
            <v>0</v>
          </cell>
          <cell r="S766">
            <v>0</v>
          </cell>
          <cell r="T766">
            <v>40</v>
          </cell>
          <cell r="U766">
            <v>100</v>
          </cell>
          <cell r="V766">
            <v>10</v>
          </cell>
          <cell r="W766">
            <v>60</v>
          </cell>
          <cell r="X766">
            <v>120</v>
          </cell>
          <cell r="Y766">
            <v>60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-20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530</v>
          </cell>
          <cell r="AM766" t="str">
            <v>神经内科</v>
          </cell>
        </row>
        <row r="767">
          <cell r="G767" t="str">
            <v>神经内科</v>
          </cell>
          <cell r="H767" t="str">
            <v>2022年</v>
          </cell>
        </row>
        <row r="767">
          <cell r="J767" t="str">
            <v>合格</v>
          </cell>
          <cell r="K767">
            <v>0</v>
          </cell>
          <cell r="L767">
            <v>0</v>
          </cell>
          <cell r="M767">
            <v>0</v>
          </cell>
          <cell r="N767">
            <v>160</v>
          </cell>
          <cell r="O767">
            <v>0</v>
          </cell>
          <cell r="P767">
            <v>3</v>
          </cell>
          <cell r="Q767">
            <v>2</v>
          </cell>
          <cell r="R767">
            <v>0</v>
          </cell>
          <cell r="S767">
            <v>0</v>
          </cell>
          <cell r="T767">
            <v>100</v>
          </cell>
          <cell r="U767">
            <v>100</v>
          </cell>
          <cell r="V767">
            <v>10</v>
          </cell>
          <cell r="W767">
            <v>60</v>
          </cell>
          <cell r="X767">
            <v>30</v>
          </cell>
          <cell r="Y767">
            <v>60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520</v>
          </cell>
          <cell r="AM767" t="str">
            <v>神经内科</v>
          </cell>
        </row>
        <row r="768">
          <cell r="G768" t="str">
            <v>神经内科</v>
          </cell>
          <cell r="H768" t="str">
            <v>2021年</v>
          </cell>
        </row>
        <row r="768">
          <cell r="J768" t="str">
            <v>合格</v>
          </cell>
          <cell r="K768">
            <v>0</v>
          </cell>
          <cell r="L768">
            <v>0</v>
          </cell>
          <cell r="M768">
            <v>0</v>
          </cell>
          <cell r="N768">
            <v>160</v>
          </cell>
          <cell r="O768">
            <v>0</v>
          </cell>
          <cell r="P768">
            <v>2</v>
          </cell>
          <cell r="Q768">
            <v>1</v>
          </cell>
          <cell r="R768">
            <v>0</v>
          </cell>
          <cell r="S768">
            <v>0</v>
          </cell>
          <cell r="T768">
            <v>60</v>
          </cell>
          <cell r="U768">
            <v>100</v>
          </cell>
          <cell r="V768">
            <v>10</v>
          </cell>
          <cell r="W768">
            <v>0</v>
          </cell>
          <cell r="X768">
            <v>30</v>
          </cell>
          <cell r="Y768">
            <v>30</v>
          </cell>
          <cell r="Z768">
            <v>0</v>
          </cell>
          <cell r="AA768">
            <v>100</v>
          </cell>
          <cell r="AB768">
            <v>0</v>
          </cell>
          <cell r="AC768">
            <v>0</v>
          </cell>
          <cell r="AD768">
            <v>0</v>
          </cell>
          <cell r="AE768">
            <v>20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510</v>
          </cell>
          <cell r="AM768" t="str">
            <v>神经内科</v>
          </cell>
        </row>
        <row r="769">
          <cell r="G769" t="str">
            <v>神经内科</v>
          </cell>
          <cell r="H769" t="str">
            <v>2022年</v>
          </cell>
        </row>
        <row r="769">
          <cell r="J769" t="str">
            <v>合格</v>
          </cell>
          <cell r="K769">
            <v>0</v>
          </cell>
          <cell r="L769">
            <v>0</v>
          </cell>
          <cell r="M769">
            <v>0</v>
          </cell>
          <cell r="N769">
            <v>160</v>
          </cell>
          <cell r="O769">
            <v>0</v>
          </cell>
          <cell r="P769">
            <v>3</v>
          </cell>
          <cell r="Q769">
            <v>2</v>
          </cell>
          <cell r="R769">
            <v>0</v>
          </cell>
          <cell r="S769">
            <v>0</v>
          </cell>
          <cell r="T769">
            <v>100</v>
          </cell>
          <cell r="U769">
            <v>100</v>
          </cell>
          <cell r="V769">
            <v>10</v>
          </cell>
          <cell r="W769">
            <v>60</v>
          </cell>
          <cell r="X769">
            <v>30</v>
          </cell>
          <cell r="Y769">
            <v>60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-20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500</v>
          </cell>
          <cell r="AM769" t="str">
            <v>神经内科</v>
          </cell>
        </row>
        <row r="770">
          <cell r="G770" t="str">
            <v>神经内科</v>
          </cell>
          <cell r="H770" t="str">
            <v>2021年</v>
          </cell>
        </row>
        <row r="770">
          <cell r="J770" t="str">
            <v>合格</v>
          </cell>
          <cell r="K770">
            <v>0</v>
          </cell>
          <cell r="L770">
            <v>0</v>
          </cell>
          <cell r="M770">
            <v>0</v>
          </cell>
          <cell r="N770">
            <v>120</v>
          </cell>
          <cell r="O770">
            <v>0</v>
          </cell>
          <cell r="P770">
            <v>4</v>
          </cell>
          <cell r="Q770">
            <v>1</v>
          </cell>
          <cell r="R770">
            <v>0</v>
          </cell>
          <cell r="S770">
            <v>0</v>
          </cell>
          <cell r="T770">
            <v>100</v>
          </cell>
          <cell r="U770">
            <v>100</v>
          </cell>
          <cell r="V770">
            <v>10</v>
          </cell>
          <cell r="W770">
            <v>80</v>
          </cell>
          <cell r="X770">
            <v>30</v>
          </cell>
          <cell r="Y770">
            <v>60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-20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480</v>
          </cell>
          <cell r="AM770" t="str">
            <v>神经内科</v>
          </cell>
        </row>
        <row r="771">
          <cell r="G771" t="str">
            <v>神经内科</v>
          </cell>
          <cell r="H771" t="str">
            <v>2021年</v>
          </cell>
        </row>
        <row r="771">
          <cell r="J771" t="str">
            <v>合格</v>
          </cell>
          <cell r="K771">
            <v>0</v>
          </cell>
          <cell r="L771">
            <v>0</v>
          </cell>
          <cell r="M771">
            <v>0</v>
          </cell>
          <cell r="N771">
            <v>120</v>
          </cell>
          <cell r="O771">
            <v>0</v>
          </cell>
          <cell r="P771">
            <v>4</v>
          </cell>
          <cell r="Q771">
            <v>4</v>
          </cell>
          <cell r="R771">
            <v>1</v>
          </cell>
          <cell r="S771">
            <v>0</v>
          </cell>
          <cell r="T771">
            <v>185</v>
          </cell>
          <cell r="U771">
            <v>100</v>
          </cell>
          <cell r="V771">
            <v>10</v>
          </cell>
          <cell r="W771">
            <v>20</v>
          </cell>
          <cell r="X771">
            <v>30</v>
          </cell>
          <cell r="Y771">
            <v>30</v>
          </cell>
          <cell r="Z771">
            <v>20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-40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475</v>
          </cell>
          <cell r="AM771" t="str">
            <v>神经内科</v>
          </cell>
        </row>
        <row r="772">
          <cell r="G772" t="str">
            <v>神经内科</v>
          </cell>
          <cell r="H772" t="str">
            <v>2021年</v>
          </cell>
        </row>
        <row r="772">
          <cell r="J772" t="str">
            <v>合格</v>
          </cell>
          <cell r="K772">
            <v>0</v>
          </cell>
          <cell r="L772">
            <v>0</v>
          </cell>
          <cell r="M772">
            <v>0</v>
          </cell>
          <cell r="N772">
            <v>120</v>
          </cell>
          <cell r="O772">
            <v>0</v>
          </cell>
          <cell r="P772">
            <v>2</v>
          </cell>
          <cell r="Q772">
            <v>1</v>
          </cell>
          <cell r="R772">
            <v>0</v>
          </cell>
          <cell r="S772">
            <v>0</v>
          </cell>
          <cell r="T772">
            <v>60</v>
          </cell>
          <cell r="U772">
            <v>100</v>
          </cell>
          <cell r="V772">
            <v>10</v>
          </cell>
          <cell r="W772">
            <v>80</v>
          </cell>
          <cell r="X772">
            <v>60</v>
          </cell>
          <cell r="Y772">
            <v>60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-20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470</v>
          </cell>
          <cell r="AM772" t="str">
            <v>神经内科</v>
          </cell>
        </row>
        <row r="773">
          <cell r="G773" t="str">
            <v>神经内科</v>
          </cell>
          <cell r="H773" t="str">
            <v>2022年</v>
          </cell>
        </row>
        <row r="773">
          <cell r="J773" t="str">
            <v>合格</v>
          </cell>
          <cell r="K773">
            <v>0</v>
          </cell>
          <cell r="L773">
            <v>0</v>
          </cell>
          <cell r="M773">
            <v>0</v>
          </cell>
          <cell r="N773">
            <v>160</v>
          </cell>
          <cell r="O773">
            <v>0</v>
          </cell>
          <cell r="P773">
            <v>2</v>
          </cell>
          <cell r="Q773">
            <v>1.5</v>
          </cell>
          <cell r="R773">
            <v>0</v>
          </cell>
          <cell r="S773">
            <v>0</v>
          </cell>
          <cell r="T773">
            <v>70</v>
          </cell>
          <cell r="U773">
            <v>100</v>
          </cell>
          <cell r="V773">
            <v>10</v>
          </cell>
          <cell r="W773">
            <v>80</v>
          </cell>
          <cell r="X773">
            <v>30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20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470</v>
          </cell>
          <cell r="AM773" t="str">
            <v>神经内科</v>
          </cell>
        </row>
        <row r="774">
          <cell r="G774" t="str">
            <v>神经内科</v>
          </cell>
          <cell r="H774" t="str">
            <v>2022年</v>
          </cell>
        </row>
        <row r="774">
          <cell r="J774" t="str">
            <v>合格</v>
          </cell>
          <cell r="K774">
            <v>0</v>
          </cell>
          <cell r="L774">
            <v>0</v>
          </cell>
          <cell r="M774">
            <v>0</v>
          </cell>
          <cell r="N774">
            <v>160</v>
          </cell>
          <cell r="O774">
            <v>0</v>
          </cell>
          <cell r="P774">
            <v>2</v>
          </cell>
          <cell r="Q774">
            <v>2</v>
          </cell>
          <cell r="R774">
            <v>0</v>
          </cell>
          <cell r="S774">
            <v>0</v>
          </cell>
          <cell r="T774">
            <v>80</v>
          </cell>
          <cell r="U774">
            <v>100</v>
          </cell>
          <cell r="V774">
            <v>10</v>
          </cell>
          <cell r="W774">
            <v>60</v>
          </cell>
          <cell r="X774">
            <v>60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-20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450</v>
          </cell>
          <cell r="AM774" t="str">
            <v>神经内科</v>
          </cell>
        </row>
        <row r="775">
          <cell r="G775" t="str">
            <v>神经内科</v>
          </cell>
          <cell r="H775" t="str">
            <v>2022年</v>
          </cell>
        </row>
        <row r="775">
          <cell r="J775" t="str">
            <v>合格</v>
          </cell>
          <cell r="K775">
            <v>0</v>
          </cell>
          <cell r="L775">
            <v>0</v>
          </cell>
          <cell r="M775">
            <v>0</v>
          </cell>
          <cell r="N775">
            <v>120</v>
          </cell>
          <cell r="O775">
            <v>0</v>
          </cell>
          <cell r="P775">
            <v>3</v>
          </cell>
          <cell r="Q775">
            <v>1</v>
          </cell>
          <cell r="R775">
            <v>0</v>
          </cell>
          <cell r="S775">
            <v>0</v>
          </cell>
          <cell r="T775">
            <v>80</v>
          </cell>
          <cell r="U775">
            <v>100</v>
          </cell>
          <cell r="V775">
            <v>10</v>
          </cell>
          <cell r="W775">
            <v>80</v>
          </cell>
          <cell r="X775">
            <v>60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450</v>
          </cell>
          <cell r="AM775" t="str">
            <v>神经内科</v>
          </cell>
        </row>
        <row r="776">
          <cell r="G776" t="str">
            <v>神经内科</v>
          </cell>
          <cell r="H776" t="str">
            <v>2022年</v>
          </cell>
        </row>
        <row r="776">
          <cell r="J776" t="str">
            <v>合格</v>
          </cell>
          <cell r="K776">
            <v>0</v>
          </cell>
          <cell r="L776">
            <v>0</v>
          </cell>
          <cell r="M776">
            <v>0</v>
          </cell>
          <cell r="N776">
            <v>160</v>
          </cell>
          <cell r="O776">
            <v>0</v>
          </cell>
          <cell r="P776">
            <v>3</v>
          </cell>
          <cell r="Q776">
            <v>1</v>
          </cell>
          <cell r="R776">
            <v>0</v>
          </cell>
          <cell r="S776">
            <v>0</v>
          </cell>
          <cell r="T776">
            <v>80</v>
          </cell>
          <cell r="U776">
            <v>100</v>
          </cell>
          <cell r="V776">
            <v>10</v>
          </cell>
          <cell r="W776">
            <v>80</v>
          </cell>
          <cell r="X776">
            <v>30</v>
          </cell>
          <cell r="Y776">
            <v>30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-60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430</v>
          </cell>
          <cell r="AM776" t="str">
            <v>神经内科</v>
          </cell>
        </row>
        <row r="777">
          <cell r="G777" t="str">
            <v>神经内科</v>
          </cell>
          <cell r="H777" t="str">
            <v>2021年</v>
          </cell>
        </row>
        <row r="777">
          <cell r="J777" t="str">
            <v>合格</v>
          </cell>
          <cell r="K777">
            <v>0</v>
          </cell>
          <cell r="L777">
            <v>0</v>
          </cell>
          <cell r="M777">
            <v>0</v>
          </cell>
          <cell r="N777">
            <v>160</v>
          </cell>
          <cell r="O777">
            <v>0</v>
          </cell>
          <cell r="P777">
            <v>2</v>
          </cell>
          <cell r="Q777">
            <v>3</v>
          </cell>
          <cell r="R777">
            <v>0</v>
          </cell>
          <cell r="S777">
            <v>0</v>
          </cell>
          <cell r="T777">
            <v>100</v>
          </cell>
          <cell r="U777">
            <v>100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100</v>
          </cell>
          <cell r="AB777">
            <v>0</v>
          </cell>
          <cell r="AC777">
            <v>0</v>
          </cell>
          <cell r="AD777">
            <v>0</v>
          </cell>
          <cell r="AE777">
            <v>20</v>
          </cell>
          <cell r="AF777">
            <v>-60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420</v>
          </cell>
          <cell r="AM777" t="str">
            <v>神经内科</v>
          </cell>
        </row>
        <row r="778">
          <cell r="G778" t="str">
            <v>神经内科</v>
          </cell>
          <cell r="H778" t="str">
            <v>2022年</v>
          </cell>
        </row>
        <row r="778">
          <cell r="J778" t="str">
            <v>合格</v>
          </cell>
          <cell r="K778">
            <v>0</v>
          </cell>
          <cell r="L778">
            <v>0</v>
          </cell>
          <cell r="M778">
            <v>0</v>
          </cell>
          <cell r="N778">
            <v>160</v>
          </cell>
          <cell r="O778">
            <v>0</v>
          </cell>
          <cell r="P778">
            <v>3</v>
          </cell>
          <cell r="Q778">
            <v>6</v>
          </cell>
          <cell r="R778">
            <v>1</v>
          </cell>
          <cell r="S778">
            <v>0</v>
          </cell>
          <cell r="T778">
            <v>205</v>
          </cell>
          <cell r="U778">
            <v>100</v>
          </cell>
          <cell r="V778">
            <v>10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-60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415</v>
          </cell>
          <cell r="AM778" t="str">
            <v>神经内科</v>
          </cell>
        </row>
        <row r="779">
          <cell r="G779" t="str">
            <v>神经内科</v>
          </cell>
          <cell r="H779" t="str">
            <v>2022年</v>
          </cell>
        </row>
        <row r="779">
          <cell r="J779" t="str">
            <v>合格</v>
          </cell>
          <cell r="K779">
            <v>0</v>
          </cell>
          <cell r="L779">
            <v>0</v>
          </cell>
          <cell r="M779">
            <v>0</v>
          </cell>
          <cell r="N779">
            <v>160</v>
          </cell>
          <cell r="O779">
            <v>0</v>
          </cell>
          <cell r="P779">
            <v>1</v>
          </cell>
          <cell r="Q779">
            <v>1</v>
          </cell>
          <cell r="R779">
            <v>0</v>
          </cell>
          <cell r="S779">
            <v>0</v>
          </cell>
          <cell r="T779">
            <v>40</v>
          </cell>
          <cell r="U779">
            <v>100</v>
          </cell>
          <cell r="V779">
            <v>10</v>
          </cell>
          <cell r="W779">
            <v>40</v>
          </cell>
          <cell r="X779">
            <v>60</v>
          </cell>
          <cell r="Y779">
            <v>60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-60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410</v>
          </cell>
          <cell r="AM779" t="str">
            <v>神经内科</v>
          </cell>
        </row>
        <row r="780">
          <cell r="G780" t="str">
            <v>神经内科</v>
          </cell>
          <cell r="H780" t="str">
            <v>2022年</v>
          </cell>
        </row>
        <row r="780">
          <cell r="J780" t="str">
            <v>合格</v>
          </cell>
          <cell r="K780">
            <v>0</v>
          </cell>
          <cell r="L780">
            <v>0</v>
          </cell>
          <cell r="M780">
            <v>0</v>
          </cell>
          <cell r="N780">
            <v>160</v>
          </cell>
          <cell r="O780">
            <v>0</v>
          </cell>
          <cell r="P780">
            <v>5</v>
          </cell>
          <cell r="Q780">
            <v>0</v>
          </cell>
          <cell r="R780">
            <v>0</v>
          </cell>
          <cell r="S780">
            <v>0</v>
          </cell>
          <cell r="T780">
            <v>100</v>
          </cell>
          <cell r="U780">
            <v>100</v>
          </cell>
          <cell r="V780">
            <v>10</v>
          </cell>
          <cell r="W780">
            <v>60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-20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410</v>
          </cell>
          <cell r="AM780" t="str">
            <v>神经内科</v>
          </cell>
        </row>
        <row r="781">
          <cell r="G781" t="str">
            <v>神经内科</v>
          </cell>
          <cell r="H781" t="str">
            <v>2022年</v>
          </cell>
        </row>
        <row r="781">
          <cell r="J781" t="str">
            <v>合格</v>
          </cell>
          <cell r="K781">
            <v>0</v>
          </cell>
          <cell r="L781">
            <v>0</v>
          </cell>
          <cell r="M781">
            <v>0</v>
          </cell>
          <cell r="N781">
            <v>160</v>
          </cell>
          <cell r="O781">
            <v>0</v>
          </cell>
          <cell r="P781">
            <v>4</v>
          </cell>
          <cell r="Q781">
            <v>1</v>
          </cell>
          <cell r="R781">
            <v>0</v>
          </cell>
          <cell r="S781">
            <v>0</v>
          </cell>
          <cell r="T781">
            <v>100</v>
          </cell>
          <cell r="U781">
            <v>100</v>
          </cell>
          <cell r="V781">
            <v>10</v>
          </cell>
          <cell r="W781">
            <v>60</v>
          </cell>
          <cell r="X781">
            <v>30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-60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400</v>
          </cell>
          <cell r="AM781" t="str">
            <v>神经内科</v>
          </cell>
        </row>
        <row r="782">
          <cell r="G782" t="str">
            <v>神经内科</v>
          </cell>
          <cell r="H782" t="str">
            <v>2022年</v>
          </cell>
        </row>
        <row r="782">
          <cell r="J782" t="str">
            <v>合格</v>
          </cell>
          <cell r="K782">
            <v>0</v>
          </cell>
          <cell r="L782">
            <v>0</v>
          </cell>
          <cell r="M782">
            <v>0</v>
          </cell>
          <cell r="N782">
            <v>160</v>
          </cell>
          <cell r="O782">
            <v>0</v>
          </cell>
          <cell r="P782">
            <v>1</v>
          </cell>
          <cell r="Q782">
            <v>0</v>
          </cell>
          <cell r="R782">
            <v>0</v>
          </cell>
          <cell r="S782">
            <v>0</v>
          </cell>
          <cell r="T782">
            <v>20</v>
          </cell>
          <cell r="U782">
            <v>100</v>
          </cell>
          <cell r="V782">
            <v>10</v>
          </cell>
          <cell r="W782">
            <v>40</v>
          </cell>
          <cell r="X782">
            <v>60</v>
          </cell>
          <cell r="Y782">
            <v>30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-60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360</v>
          </cell>
          <cell r="AM782" t="str">
            <v>神经内科</v>
          </cell>
        </row>
        <row r="783">
          <cell r="G783" t="str">
            <v>神经内科</v>
          </cell>
          <cell r="H783" t="str">
            <v>2022年</v>
          </cell>
        </row>
        <row r="783">
          <cell r="J783" t="str">
            <v>合格</v>
          </cell>
          <cell r="K783">
            <v>0</v>
          </cell>
          <cell r="L783">
            <v>0</v>
          </cell>
          <cell r="M783">
            <v>0</v>
          </cell>
          <cell r="N783">
            <v>160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100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-40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220</v>
          </cell>
          <cell r="AM783" t="str">
            <v>神经内科</v>
          </cell>
        </row>
        <row r="784">
          <cell r="G784" t="str">
            <v>外科（神经外科方向）</v>
          </cell>
          <cell r="H784" t="str">
            <v>2021年</v>
          </cell>
        </row>
        <row r="784">
          <cell r="J784" t="str">
            <v>合格</v>
          </cell>
          <cell r="K784">
            <v>0</v>
          </cell>
          <cell r="L784">
            <v>0</v>
          </cell>
          <cell r="M784">
            <v>0</v>
          </cell>
          <cell r="N784">
            <v>160</v>
          </cell>
          <cell r="O784">
            <v>0</v>
          </cell>
          <cell r="P784">
            <v>3</v>
          </cell>
          <cell r="Q784">
            <v>6</v>
          </cell>
          <cell r="R784">
            <v>1</v>
          </cell>
          <cell r="S784">
            <v>0</v>
          </cell>
          <cell r="T784">
            <v>205</v>
          </cell>
          <cell r="U784">
            <v>100</v>
          </cell>
          <cell r="V784">
            <v>10</v>
          </cell>
          <cell r="W784">
            <v>80</v>
          </cell>
          <cell r="X784">
            <v>30</v>
          </cell>
          <cell r="Y784">
            <v>0</v>
          </cell>
          <cell r="Z784">
            <v>40</v>
          </cell>
          <cell r="AA784">
            <v>100</v>
          </cell>
          <cell r="AB784">
            <v>150</v>
          </cell>
          <cell r="AC784">
            <v>100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975</v>
          </cell>
          <cell r="AM784" t="str">
            <v>神经外科</v>
          </cell>
        </row>
        <row r="785">
          <cell r="G785" t="str">
            <v>外科（神经外科方向）</v>
          </cell>
          <cell r="H785" t="str">
            <v>2020年</v>
          </cell>
        </row>
        <row r="785">
          <cell r="J785" t="str">
            <v>合格</v>
          </cell>
          <cell r="K785">
            <v>0</v>
          </cell>
          <cell r="L785">
            <v>0</v>
          </cell>
          <cell r="M785">
            <v>0</v>
          </cell>
          <cell r="N785">
            <v>160</v>
          </cell>
          <cell r="O785">
            <v>0</v>
          </cell>
          <cell r="P785">
            <v>4</v>
          </cell>
          <cell r="Q785">
            <v>4</v>
          </cell>
          <cell r="R785">
            <v>0</v>
          </cell>
          <cell r="S785">
            <v>0</v>
          </cell>
          <cell r="T785">
            <v>160</v>
          </cell>
          <cell r="U785">
            <v>100</v>
          </cell>
          <cell r="V785">
            <v>10</v>
          </cell>
          <cell r="W785">
            <v>40</v>
          </cell>
          <cell r="X785">
            <v>60</v>
          </cell>
          <cell r="Y785">
            <v>60</v>
          </cell>
          <cell r="Z785">
            <v>0</v>
          </cell>
          <cell r="AA785">
            <v>100</v>
          </cell>
          <cell r="AB785">
            <v>150</v>
          </cell>
          <cell r="AC785">
            <v>100</v>
          </cell>
          <cell r="AD785">
            <v>0</v>
          </cell>
          <cell r="AE785">
            <v>0</v>
          </cell>
          <cell r="AF785">
            <v>-20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920</v>
          </cell>
          <cell r="AM785" t="str">
            <v>神经外科</v>
          </cell>
        </row>
        <row r="786">
          <cell r="G786" t="str">
            <v>外科（神经外科方向）</v>
          </cell>
          <cell r="H786" t="str">
            <v>2021年</v>
          </cell>
        </row>
        <row r="786">
          <cell r="J786" t="str">
            <v>合格</v>
          </cell>
          <cell r="K786">
            <v>0</v>
          </cell>
          <cell r="L786">
            <v>0</v>
          </cell>
          <cell r="M786">
            <v>0</v>
          </cell>
          <cell r="N786">
            <v>160</v>
          </cell>
          <cell r="O786">
            <v>0</v>
          </cell>
          <cell r="P786">
            <v>9</v>
          </cell>
          <cell r="Q786">
            <v>0</v>
          </cell>
          <cell r="R786">
            <v>0</v>
          </cell>
          <cell r="S786">
            <v>0</v>
          </cell>
          <cell r="T786">
            <v>180</v>
          </cell>
          <cell r="U786">
            <v>100</v>
          </cell>
          <cell r="V786">
            <v>10</v>
          </cell>
          <cell r="W786">
            <v>40</v>
          </cell>
          <cell r="X786">
            <v>60</v>
          </cell>
          <cell r="Y786">
            <v>60</v>
          </cell>
          <cell r="Z786">
            <v>0</v>
          </cell>
          <cell r="AA786">
            <v>100</v>
          </cell>
          <cell r="AB786">
            <v>150</v>
          </cell>
          <cell r="AC786">
            <v>100</v>
          </cell>
          <cell r="AD786">
            <v>0</v>
          </cell>
          <cell r="AE786">
            <v>0</v>
          </cell>
          <cell r="AF786">
            <v>-60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900</v>
          </cell>
          <cell r="AM786" t="str">
            <v>神经外科</v>
          </cell>
        </row>
        <row r="787">
          <cell r="G787" t="str">
            <v>外科（神经外科方向）</v>
          </cell>
          <cell r="H787" t="str">
            <v>2020年</v>
          </cell>
        </row>
        <row r="787">
          <cell r="J787" t="str">
            <v>合格</v>
          </cell>
          <cell r="K787">
            <v>0</v>
          </cell>
          <cell r="L787">
            <v>0</v>
          </cell>
          <cell r="M787">
            <v>0</v>
          </cell>
          <cell r="N787">
            <v>160</v>
          </cell>
          <cell r="O787">
            <v>0</v>
          </cell>
          <cell r="P787">
            <v>4</v>
          </cell>
          <cell r="Q787">
            <v>4</v>
          </cell>
          <cell r="R787">
            <v>0</v>
          </cell>
          <cell r="S787">
            <v>0</v>
          </cell>
          <cell r="T787">
            <v>160</v>
          </cell>
          <cell r="U787">
            <v>100</v>
          </cell>
          <cell r="V787">
            <v>10</v>
          </cell>
          <cell r="W787">
            <v>40</v>
          </cell>
          <cell r="X787">
            <v>60</v>
          </cell>
          <cell r="Y787">
            <v>60</v>
          </cell>
          <cell r="Z787">
            <v>0</v>
          </cell>
          <cell r="AA787">
            <v>100</v>
          </cell>
          <cell r="AB787">
            <v>150</v>
          </cell>
          <cell r="AC787">
            <v>100</v>
          </cell>
          <cell r="AD787">
            <v>0</v>
          </cell>
          <cell r="AE787">
            <v>0</v>
          </cell>
          <cell r="AF787">
            <v>-40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900</v>
          </cell>
          <cell r="AM787" t="str">
            <v>神经外科</v>
          </cell>
        </row>
        <row r="788">
          <cell r="G788" t="str">
            <v>外科（神经外科方向）</v>
          </cell>
          <cell r="H788" t="str">
            <v>2021年</v>
          </cell>
        </row>
        <row r="788">
          <cell r="J788" t="str">
            <v>合格</v>
          </cell>
          <cell r="K788">
            <v>0</v>
          </cell>
          <cell r="L788">
            <v>0</v>
          </cell>
          <cell r="M788">
            <v>0</v>
          </cell>
          <cell r="N788">
            <v>160</v>
          </cell>
          <cell r="O788">
            <v>0</v>
          </cell>
          <cell r="P788">
            <v>2</v>
          </cell>
          <cell r="Q788">
            <v>2</v>
          </cell>
          <cell r="R788">
            <v>0</v>
          </cell>
          <cell r="S788">
            <v>0</v>
          </cell>
          <cell r="T788">
            <v>80</v>
          </cell>
          <cell r="U788">
            <v>100</v>
          </cell>
          <cell r="V788">
            <v>0</v>
          </cell>
          <cell r="W788">
            <v>80</v>
          </cell>
          <cell r="X788">
            <v>30</v>
          </cell>
          <cell r="Y788">
            <v>60</v>
          </cell>
          <cell r="Z788">
            <v>20</v>
          </cell>
          <cell r="AA788">
            <v>100</v>
          </cell>
          <cell r="AB788">
            <v>150</v>
          </cell>
          <cell r="AC788">
            <v>100</v>
          </cell>
          <cell r="AD788">
            <v>20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900</v>
          </cell>
          <cell r="AM788" t="str">
            <v>神经外科</v>
          </cell>
        </row>
        <row r="789">
          <cell r="G789" t="str">
            <v>外科（神经外科方向）</v>
          </cell>
          <cell r="H789" t="str">
            <v>2021年</v>
          </cell>
        </row>
        <row r="789">
          <cell r="J789" t="str">
            <v>合格</v>
          </cell>
          <cell r="K789">
            <v>0</v>
          </cell>
          <cell r="L789">
            <v>0</v>
          </cell>
          <cell r="M789">
            <v>0</v>
          </cell>
          <cell r="N789">
            <v>160</v>
          </cell>
          <cell r="O789">
            <v>0</v>
          </cell>
          <cell r="P789">
            <v>2</v>
          </cell>
          <cell r="Q789">
            <v>2</v>
          </cell>
          <cell r="R789">
            <v>1</v>
          </cell>
          <cell r="S789">
            <v>1</v>
          </cell>
          <cell r="T789">
            <v>130</v>
          </cell>
          <cell r="U789">
            <v>100</v>
          </cell>
          <cell r="V789">
            <v>10</v>
          </cell>
          <cell r="W789">
            <v>40</v>
          </cell>
          <cell r="X789">
            <v>60</v>
          </cell>
          <cell r="Y789">
            <v>60</v>
          </cell>
          <cell r="Z789">
            <v>0</v>
          </cell>
          <cell r="AA789">
            <v>100</v>
          </cell>
          <cell r="AB789">
            <v>150</v>
          </cell>
          <cell r="AC789">
            <v>100</v>
          </cell>
          <cell r="AD789">
            <v>0</v>
          </cell>
          <cell r="AE789">
            <v>0</v>
          </cell>
          <cell r="AF789">
            <v>-20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890</v>
          </cell>
          <cell r="AM789" t="str">
            <v>神经外科</v>
          </cell>
        </row>
        <row r="790">
          <cell r="G790" t="str">
            <v>外科（神经外科方向）</v>
          </cell>
          <cell r="H790" t="str">
            <v>2020年</v>
          </cell>
        </row>
        <row r="790">
          <cell r="J790" t="str">
            <v>合格</v>
          </cell>
          <cell r="K790">
            <v>0</v>
          </cell>
          <cell r="L790">
            <v>0</v>
          </cell>
          <cell r="M790">
            <v>0</v>
          </cell>
          <cell r="N790">
            <v>160</v>
          </cell>
          <cell r="O790">
            <v>0</v>
          </cell>
          <cell r="P790">
            <v>4</v>
          </cell>
          <cell r="Q790">
            <v>2</v>
          </cell>
          <cell r="R790">
            <v>0</v>
          </cell>
          <cell r="S790">
            <v>0</v>
          </cell>
          <cell r="T790">
            <v>120</v>
          </cell>
          <cell r="U790">
            <v>100</v>
          </cell>
          <cell r="V790">
            <v>10</v>
          </cell>
          <cell r="W790">
            <v>60</v>
          </cell>
          <cell r="X790">
            <v>30</v>
          </cell>
          <cell r="Y790">
            <v>60</v>
          </cell>
          <cell r="Z790">
            <v>0</v>
          </cell>
          <cell r="AA790">
            <v>100</v>
          </cell>
          <cell r="AB790">
            <v>150</v>
          </cell>
          <cell r="AC790">
            <v>100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890</v>
          </cell>
          <cell r="AM790" t="str">
            <v>神经外科</v>
          </cell>
        </row>
        <row r="791">
          <cell r="G791" t="str">
            <v>外科（神经外科方向）</v>
          </cell>
          <cell r="H791" t="str">
            <v>2021年</v>
          </cell>
        </row>
        <row r="791">
          <cell r="J791" t="str">
            <v>合格</v>
          </cell>
          <cell r="K791">
            <v>0</v>
          </cell>
          <cell r="L791">
            <v>0</v>
          </cell>
          <cell r="M791">
            <v>0</v>
          </cell>
          <cell r="N791">
            <v>160</v>
          </cell>
          <cell r="O791">
            <v>0</v>
          </cell>
          <cell r="P791">
            <v>5</v>
          </cell>
          <cell r="Q791">
            <v>2</v>
          </cell>
          <cell r="R791">
            <v>0</v>
          </cell>
          <cell r="S791">
            <v>0</v>
          </cell>
          <cell r="T791">
            <v>140</v>
          </cell>
          <cell r="U791">
            <v>100</v>
          </cell>
          <cell r="V791">
            <v>10</v>
          </cell>
          <cell r="W791">
            <v>20</v>
          </cell>
          <cell r="X791">
            <v>60</v>
          </cell>
          <cell r="Y791">
            <v>30</v>
          </cell>
          <cell r="Z791">
            <v>0</v>
          </cell>
          <cell r="AA791">
            <v>100</v>
          </cell>
          <cell r="AB791">
            <v>150</v>
          </cell>
          <cell r="AC791">
            <v>100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870</v>
          </cell>
          <cell r="AM791" t="str">
            <v>神经外科</v>
          </cell>
        </row>
        <row r="792">
          <cell r="G792" t="str">
            <v>外科（神经外科方向）</v>
          </cell>
          <cell r="H792" t="str">
            <v>2020年</v>
          </cell>
        </row>
        <row r="792">
          <cell r="J792" t="str">
            <v>合格</v>
          </cell>
          <cell r="K792">
            <v>0</v>
          </cell>
          <cell r="L792">
            <v>0</v>
          </cell>
          <cell r="M792">
            <v>0</v>
          </cell>
          <cell r="N792">
            <v>160</v>
          </cell>
          <cell r="O792">
            <v>3</v>
          </cell>
          <cell r="P792">
            <v>4</v>
          </cell>
          <cell r="Q792">
            <v>0</v>
          </cell>
          <cell r="R792">
            <v>0</v>
          </cell>
          <cell r="S792">
            <v>0</v>
          </cell>
          <cell r="T792">
            <v>230</v>
          </cell>
          <cell r="U792">
            <v>100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100</v>
          </cell>
          <cell r="AB792">
            <v>150</v>
          </cell>
          <cell r="AC792">
            <v>100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840</v>
          </cell>
          <cell r="AM792" t="str">
            <v>神经外科</v>
          </cell>
        </row>
        <row r="793">
          <cell r="G793" t="str">
            <v>外科（神经外科方向）</v>
          </cell>
          <cell r="H793" t="str">
            <v>2021年</v>
          </cell>
        </row>
        <row r="793">
          <cell r="J793" t="str">
            <v>合格</v>
          </cell>
          <cell r="K793">
            <v>0</v>
          </cell>
          <cell r="L793">
            <v>0</v>
          </cell>
          <cell r="M793">
            <v>0</v>
          </cell>
          <cell r="N793">
            <v>160</v>
          </cell>
          <cell r="O793">
            <v>0</v>
          </cell>
          <cell r="P793">
            <v>4</v>
          </cell>
          <cell r="Q793">
            <v>0</v>
          </cell>
          <cell r="R793">
            <v>0</v>
          </cell>
          <cell r="S793">
            <v>0</v>
          </cell>
          <cell r="T793">
            <v>80</v>
          </cell>
          <cell r="U793">
            <v>100</v>
          </cell>
          <cell r="V793">
            <v>10</v>
          </cell>
          <cell r="W793">
            <v>40</v>
          </cell>
          <cell r="X793">
            <v>60</v>
          </cell>
          <cell r="Y793">
            <v>60</v>
          </cell>
          <cell r="Z793">
            <v>20</v>
          </cell>
          <cell r="AA793">
            <v>100</v>
          </cell>
          <cell r="AB793">
            <v>150</v>
          </cell>
          <cell r="AC793">
            <v>100</v>
          </cell>
          <cell r="AD793">
            <v>0</v>
          </cell>
          <cell r="AE793">
            <v>0</v>
          </cell>
          <cell r="AF793">
            <v>-60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820</v>
          </cell>
          <cell r="AM793" t="str">
            <v>神经外科</v>
          </cell>
        </row>
        <row r="794">
          <cell r="G794" t="str">
            <v>外科（神经外科方向）</v>
          </cell>
          <cell r="H794" t="str">
            <v>2022年</v>
          </cell>
        </row>
        <row r="794">
          <cell r="J794" t="str">
            <v>合格</v>
          </cell>
          <cell r="K794">
            <v>0</v>
          </cell>
          <cell r="L794">
            <v>0</v>
          </cell>
          <cell r="M794">
            <v>0</v>
          </cell>
          <cell r="N794">
            <v>160</v>
          </cell>
          <cell r="O794">
            <v>3</v>
          </cell>
          <cell r="P794">
            <v>2</v>
          </cell>
          <cell r="Q794">
            <v>1</v>
          </cell>
          <cell r="R794">
            <v>0</v>
          </cell>
          <cell r="S794">
            <v>0</v>
          </cell>
          <cell r="T794">
            <v>210</v>
          </cell>
          <cell r="U794">
            <v>100</v>
          </cell>
          <cell r="V794">
            <v>0</v>
          </cell>
          <cell r="W794">
            <v>20</v>
          </cell>
          <cell r="X794">
            <v>0</v>
          </cell>
          <cell r="Y794">
            <v>30</v>
          </cell>
          <cell r="Z794">
            <v>0</v>
          </cell>
          <cell r="AA794">
            <v>100</v>
          </cell>
          <cell r="AB794">
            <v>150</v>
          </cell>
          <cell r="AC794">
            <v>100</v>
          </cell>
          <cell r="AD794">
            <v>0</v>
          </cell>
          <cell r="AE794">
            <v>0</v>
          </cell>
          <cell r="AF794">
            <v>-60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810</v>
          </cell>
          <cell r="AM794" t="str">
            <v>神经外科</v>
          </cell>
        </row>
        <row r="795">
          <cell r="G795" t="str">
            <v>外科（神经外科方向）</v>
          </cell>
          <cell r="H795" t="str">
            <v>2020年</v>
          </cell>
        </row>
        <row r="795">
          <cell r="J795" t="str">
            <v>合格</v>
          </cell>
          <cell r="K795">
            <v>0</v>
          </cell>
          <cell r="L795">
            <v>0</v>
          </cell>
          <cell r="M795">
            <v>0</v>
          </cell>
          <cell r="N795">
            <v>160</v>
          </cell>
          <cell r="O795">
            <v>0</v>
          </cell>
          <cell r="P795">
            <v>4</v>
          </cell>
          <cell r="Q795">
            <v>2</v>
          </cell>
          <cell r="R795">
            <v>0</v>
          </cell>
          <cell r="S795">
            <v>0</v>
          </cell>
          <cell r="T795">
            <v>120</v>
          </cell>
          <cell r="U795">
            <v>100</v>
          </cell>
          <cell r="V795">
            <v>10</v>
          </cell>
          <cell r="W795">
            <v>60</v>
          </cell>
          <cell r="X795">
            <v>30</v>
          </cell>
          <cell r="Y795">
            <v>30</v>
          </cell>
          <cell r="Z795">
            <v>0</v>
          </cell>
          <cell r="AA795">
            <v>100</v>
          </cell>
          <cell r="AB795">
            <v>150</v>
          </cell>
          <cell r="AC795">
            <v>100</v>
          </cell>
          <cell r="AD795">
            <v>0</v>
          </cell>
          <cell r="AE795">
            <v>0</v>
          </cell>
          <cell r="AF795">
            <v>-60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800</v>
          </cell>
          <cell r="AM795" t="str">
            <v>神经外科</v>
          </cell>
        </row>
        <row r="796">
          <cell r="G796" t="str">
            <v>外科（神经外科方向）</v>
          </cell>
          <cell r="H796" t="str">
            <v>2021年</v>
          </cell>
        </row>
        <row r="796">
          <cell r="J796" t="str">
            <v>合格</v>
          </cell>
          <cell r="K796">
            <v>0</v>
          </cell>
          <cell r="L796">
            <v>0</v>
          </cell>
          <cell r="M796">
            <v>0</v>
          </cell>
          <cell r="N796">
            <v>160</v>
          </cell>
          <cell r="O796">
            <v>0</v>
          </cell>
          <cell r="P796">
            <v>3</v>
          </cell>
          <cell r="Q796">
            <v>0</v>
          </cell>
          <cell r="R796">
            <v>0</v>
          </cell>
          <cell r="S796">
            <v>0</v>
          </cell>
          <cell r="T796">
            <v>60</v>
          </cell>
          <cell r="U796">
            <v>100</v>
          </cell>
          <cell r="V796">
            <v>10</v>
          </cell>
          <cell r="W796">
            <v>40</v>
          </cell>
          <cell r="X796">
            <v>30</v>
          </cell>
          <cell r="Y796">
            <v>30</v>
          </cell>
          <cell r="Z796">
            <v>60</v>
          </cell>
          <cell r="AA796">
            <v>100</v>
          </cell>
          <cell r="AB796">
            <v>150</v>
          </cell>
          <cell r="AC796">
            <v>100</v>
          </cell>
          <cell r="AD796">
            <v>0</v>
          </cell>
          <cell r="AE796">
            <v>0</v>
          </cell>
          <cell r="AF796">
            <v>-60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780</v>
          </cell>
          <cell r="AM796" t="str">
            <v>神经外科</v>
          </cell>
        </row>
        <row r="797">
          <cell r="G797" t="str">
            <v>外科（神经外科方向）</v>
          </cell>
          <cell r="H797" t="str">
            <v>2020年</v>
          </cell>
        </row>
        <row r="797">
          <cell r="J797" t="str">
            <v>合格</v>
          </cell>
          <cell r="K797">
            <v>0</v>
          </cell>
          <cell r="L797">
            <v>0</v>
          </cell>
          <cell r="M797">
            <v>0</v>
          </cell>
          <cell r="N797">
            <v>160</v>
          </cell>
          <cell r="O797">
            <v>3</v>
          </cell>
          <cell r="P797">
            <v>4</v>
          </cell>
          <cell r="Q797">
            <v>0</v>
          </cell>
          <cell r="R797">
            <v>0</v>
          </cell>
          <cell r="S797">
            <v>0</v>
          </cell>
          <cell r="T797">
            <v>230</v>
          </cell>
          <cell r="U797">
            <v>100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100</v>
          </cell>
          <cell r="AB797">
            <v>150</v>
          </cell>
          <cell r="AC797">
            <v>100</v>
          </cell>
          <cell r="AD797">
            <v>0</v>
          </cell>
          <cell r="AE797">
            <v>0</v>
          </cell>
          <cell r="AF797">
            <v>-60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780</v>
          </cell>
          <cell r="AM797" t="str">
            <v>神经外科</v>
          </cell>
        </row>
        <row r="798">
          <cell r="G798" t="str">
            <v>外科（神经外科方向）</v>
          </cell>
          <cell r="H798" t="str">
            <v>2020年</v>
          </cell>
        </row>
        <row r="798">
          <cell r="J798" t="str">
            <v>合格</v>
          </cell>
          <cell r="K798">
            <v>0</v>
          </cell>
          <cell r="L798">
            <v>0</v>
          </cell>
          <cell r="M798">
            <v>0</v>
          </cell>
          <cell r="N798">
            <v>160</v>
          </cell>
          <cell r="O798">
            <v>0</v>
          </cell>
          <cell r="P798">
            <v>4</v>
          </cell>
          <cell r="Q798">
            <v>1</v>
          </cell>
          <cell r="R798">
            <v>0</v>
          </cell>
          <cell r="S798">
            <v>0</v>
          </cell>
          <cell r="T798">
            <v>100</v>
          </cell>
          <cell r="U798">
            <v>100</v>
          </cell>
          <cell r="V798">
            <v>0</v>
          </cell>
          <cell r="W798">
            <v>40</v>
          </cell>
          <cell r="X798">
            <v>0</v>
          </cell>
          <cell r="Y798">
            <v>30</v>
          </cell>
          <cell r="Z798">
            <v>0</v>
          </cell>
          <cell r="AA798">
            <v>100</v>
          </cell>
          <cell r="AB798">
            <v>150</v>
          </cell>
          <cell r="AC798">
            <v>100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780</v>
          </cell>
          <cell r="AM798" t="str">
            <v>神经外科</v>
          </cell>
        </row>
        <row r="799">
          <cell r="G799" t="str">
            <v>外科（神经外科方向）</v>
          </cell>
          <cell r="H799" t="str">
            <v>2020年</v>
          </cell>
        </row>
        <row r="799">
          <cell r="J799" t="str">
            <v>合格</v>
          </cell>
          <cell r="K799">
            <v>0</v>
          </cell>
          <cell r="L799">
            <v>0</v>
          </cell>
          <cell r="M799">
            <v>0</v>
          </cell>
          <cell r="N799">
            <v>160</v>
          </cell>
          <cell r="O799">
            <v>0</v>
          </cell>
          <cell r="P799">
            <v>5</v>
          </cell>
          <cell r="Q799">
            <v>0</v>
          </cell>
          <cell r="R799">
            <v>0</v>
          </cell>
          <cell r="S799">
            <v>0</v>
          </cell>
          <cell r="T799">
            <v>100</v>
          </cell>
          <cell r="U799">
            <v>100</v>
          </cell>
          <cell r="V799">
            <v>10</v>
          </cell>
          <cell r="W799">
            <v>20</v>
          </cell>
          <cell r="X799">
            <v>0</v>
          </cell>
          <cell r="Y799">
            <v>30</v>
          </cell>
          <cell r="Z799">
            <v>20</v>
          </cell>
          <cell r="AA799">
            <v>100</v>
          </cell>
          <cell r="AB799">
            <v>150</v>
          </cell>
          <cell r="AC799">
            <v>100</v>
          </cell>
          <cell r="AD799">
            <v>0</v>
          </cell>
          <cell r="AE799">
            <v>0</v>
          </cell>
          <cell r="AF799">
            <v>-20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770</v>
          </cell>
          <cell r="AM799" t="str">
            <v>神经外科</v>
          </cell>
        </row>
        <row r="800">
          <cell r="G800" t="str">
            <v>外科（神经外科方向）</v>
          </cell>
          <cell r="H800" t="str">
            <v>2020年</v>
          </cell>
        </row>
        <row r="800">
          <cell r="J800" t="str">
            <v>合格</v>
          </cell>
          <cell r="K800">
            <v>0</v>
          </cell>
          <cell r="L800">
            <v>0</v>
          </cell>
          <cell r="M800">
            <v>0</v>
          </cell>
          <cell r="N800">
            <v>160</v>
          </cell>
          <cell r="O800">
            <v>0</v>
          </cell>
          <cell r="P800">
            <v>4</v>
          </cell>
          <cell r="Q800">
            <v>2</v>
          </cell>
          <cell r="R800">
            <v>0</v>
          </cell>
          <cell r="S800">
            <v>0</v>
          </cell>
          <cell r="T800">
            <v>120</v>
          </cell>
          <cell r="U800">
            <v>100</v>
          </cell>
          <cell r="V800">
            <v>0</v>
          </cell>
          <cell r="W800">
            <v>40</v>
          </cell>
          <cell r="X800">
            <v>0</v>
          </cell>
          <cell r="Y800">
            <v>0</v>
          </cell>
          <cell r="Z800">
            <v>0</v>
          </cell>
          <cell r="AA800">
            <v>100</v>
          </cell>
          <cell r="AB800">
            <v>150</v>
          </cell>
          <cell r="AC800">
            <v>100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770</v>
          </cell>
          <cell r="AM800" t="str">
            <v>神经外科</v>
          </cell>
        </row>
        <row r="801">
          <cell r="G801" t="str">
            <v>外科（神经外科方向）</v>
          </cell>
          <cell r="H801" t="str">
            <v>2020年</v>
          </cell>
        </row>
        <row r="801">
          <cell r="J801" t="str">
            <v>合格</v>
          </cell>
          <cell r="K801">
            <v>0</v>
          </cell>
          <cell r="L801">
            <v>0</v>
          </cell>
          <cell r="M801">
            <v>0</v>
          </cell>
          <cell r="N801">
            <v>160</v>
          </cell>
          <cell r="O801">
            <v>0</v>
          </cell>
          <cell r="P801">
            <v>4</v>
          </cell>
          <cell r="Q801">
            <v>1</v>
          </cell>
          <cell r="R801">
            <v>0</v>
          </cell>
          <cell r="S801">
            <v>0</v>
          </cell>
          <cell r="T801">
            <v>100</v>
          </cell>
          <cell r="U801">
            <v>100</v>
          </cell>
          <cell r="V801">
            <v>0</v>
          </cell>
          <cell r="W801">
            <v>20</v>
          </cell>
          <cell r="X801">
            <v>0</v>
          </cell>
          <cell r="Y801">
            <v>0</v>
          </cell>
          <cell r="Z801">
            <v>0</v>
          </cell>
          <cell r="AA801">
            <v>100</v>
          </cell>
          <cell r="AB801">
            <v>150</v>
          </cell>
          <cell r="AC801">
            <v>100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730</v>
          </cell>
          <cell r="AM801" t="str">
            <v>神经外科</v>
          </cell>
        </row>
        <row r="802">
          <cell r="G802" t="str">
            <v>外科（神经外科方向）</v>
          </cell>
          <cell r="H802" t="str">
            <v>2021年</v>
          </cell>
        </row>
        <row r="802">
          <cell r="J802" t="str">
            <v>合格</v>
          </cell>
          <cell r="K802">
            <v>0</v>
          </cell>
          <cell r="L802">
            <v>0</v>
          </cell>
          <cell r="M802">
            <v>0</v>
          </cell>
          <cell r="N802">
            <v>160</v>
          </cell>
          <cell r="O802">
            <v>0</v>
          </cell>
          <cell r="P802">
            <v>2</v>
          </cell>
          <cell r="Q802">
            <v>1</v>
          </cell>
          <cell r="R802">
            <v>0</v>
          </cell>
          <cell r="S802">
            <v>0</v>
          </cell>
          <cell r="T802">
            <v>60</v>
          </cell>
          <cell r="U802">
            <v>100</v>
          </cell>
          <cell r="V802">
            <v>0</v>
          </cell>
          <cell r="W802">
            <v>40</v>
          </cell>
          <cell r="X802">
            <v>0</v>
          </cell>
          <cell r="Y802">
            <v>0</v>
          </cell>
          <cell r="Z802">
            <v>20</v>
          </cell>
          <cell r="AA802">
            <v>100</v>
          </cell>
          <cell r="AB802">
            <v>150</v>
          </cell>
          <cell r="AC802">
            <v>100</v>
          </cell>
          <cell r="AD802">
            <v>20</v>
          </cell>
          <cell r="AE802">
            <v>0</v>
          </cell>
          <cell r="AF802">
            <v>-60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690</v>
          </cell>
          <cell r="AM802" t="str">
            <v>神经外科</v>
          </cell>
        </row>
        <row r="803">
          <cell r="G803" t="str">
            <v>外科（神经外科方向）</v>
          </cell>
          <cell r="H803" t="str">
            <v>2020年</v>
          </cell>
        </row>
        <row r="803">
          <cell r="J803" t="str">
            <v>合格</v>
          </cell>
          <cell r="K803">
            <v>0</v>
          </cell>
          <cell r="L803">
            <v>0</v>
          </cell>
          <cell r="M803">
            <v>0</v>
          </cell>
          <cell r="N803">
            <v>160</v>
          </cell>
          <cell r="O803">
            <v>0</v>
          </cell>
          <cell r="P803">
            <v>3</v>
          </cell>
          <cell r="Q803">
            <v>0</v>
          </cell>
          <cell r="R803">
            <v>0</v>
          </cell>
          <cell r="S803">
            <v>0</v>
          </cell>
          <cell r="T803">
            <v>60</v>
          </cell>
          <cell r="U803">
            <v>100</v>
          </cell>
          <cell r="V803">
            <v>10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100</v>
          </cell>
          <cell r="AB803">
            <v>150</v>
          </cell>
          <cell r="AC803">
            <v>100</v>
          </cell>
          <cell r="AD803">
            <v>0</v>
          </cell>
          <cell r="AE803">
            <v>0</v>
          </cell>
          <cell r="AF803">
            <v>-40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640</v>
          </cell>
          <cell r="AM803" t="str">
            <v>神经外科</v>
          </cell>
        </row>
        <row r="804">
          <cell r="G804" t="str">
            <v>外科（神经外科方向）</v>
          </cell>
          <cell r="H804" t="str">
            <v>2020年</v>
          </cell>
        </row>
        <row r="804">
          <cell r="J804" t="str">
            <v>合格</v>
          </cell>
          <cell r="K804">
            <v>0</v>
          </cell>
          <cell r="L804">
            <v>0</v>
          </cell>
          <cell r="M804">
            <v>0</v>
          </cell>
          <cell r="N804">
            <v>160</v>
          </cell>
          <cell r="O804">
            <v>0</v>
          </cell>
          <cell r="P804">
            <v>3</v>
          </cell>
          <cell r="Q804">
            <v>0</v>
          </cell>
          <cell r="R804">
            <v>0</v>
          </cell>
          <cell r="S804">
            <v>0</v>
          </cell>
          <cell r="T804">
            <v>60</v>
          </cell>
          <cell r="U804">
            <v>100</v>
          </cell>
          <cell r="V804">
            <v>10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100</v>
          </cell>
          <cell r="AB804">
            <v>150</v>
          </cell>
          <cell r="AC804">
            <v>100</v>
          </cell>
          <cell r="AD804">
            <v>0</v>
          </cell>
          <cell r="AE804">
            <v>0</v>
          </cell>
          <cell r="AF804">
            <v>-60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620</v>
          </cell>
          <cell r="AM804" t="str">
            <v>神经外科</v>
          </cell>
        </row>
        <row r="805">
          <cell r="G805" t="str">
            <v>外科（神经外科方向）</v>
          </cell>
          <cell r="H805" t="str">
            <v>2020年</v>
          </cell>
        </row>
        <row r="805">
          <cell r="J805" t="str">
            <v>合格</v>
          </cell>
          <cell r="K805">
            <v>0</v>
          </cell>
          <cell r="L805">
            <v>0</v>
          </cell>
          <cell r="M805">
            <v>0</v>
          </cell>
          <cell r="N805">
            <v>160</v>
          </cell>
          <cell r="O805">
            <v>0</v>
          </cell>
          <cell r="P805">
            <v>3</v>
          </cell>
          <cell r="Q805">
            <v>0</v>
          </cell>
          <cell r="R805">
            <v>1</v>
          </cell>
          <cell r="S805">
            <v>1</v>
          </cell>
          <cell r="T805">
            <v>110</v>
          </cell>
          <cell r="U805">
            <v>100</v>
          </cell>
          <cell r="V805">
            <v>0</v>
          </cell>
          <cell r="W805">
            <v>20</v>
          </cell>
          <cell r="X805">
            <v>0</v>
          </cell>
          <cell r="Y805">
            <v>0</v>
          </cell>
          <cell r="Z805">
            <v>0</v>
          </cell>
          <cell r="AA805">
            <v>100</v>
          </cell>
          <cell r="AB805">
            <v>150</v>
          </cell>
          <cell r="AC805">
            <v>0</v>
          </cell>
          <cell r="AD805">
            <v>0</v>
          </cell>
          <cell r="AE805">
            <v>0</v>
          </cell>
          <cell r="AF805">
            <v>-20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620</v>
          </cell>
          <cell r="AM805" t="str">
            <v>神经外科</v>
          </cell>
        </row>
        <row r="806">
          <cell r="G806" t="str">
            <v>外科（神经外科方向）</v>
          </cell>
          <cell r="H806" t="str">
            <v>2022年</v>
          </cell>
        </row>
        <row r="806">
          <cell r="J806" t="str">
            <v>合格</v>
          </cell>
          <cell r="K806">
            <v>0</v>
          </cell>
          <cell r="L806">
            <v>0</v>
          </cell>
          <cell r="M806">
            <v>0</v>
          </cell>
          <cell r="N806">
            <v>160</v>
          </cell>
          <cell r="O806">
            <v>0</v>
          </cell>
          <cell r="P806">
            <v>4</v>
          </cell>
          <cell r="Q806">
            <v>4</v>
          </cell>
          <cell r="R806">
            <v>0</v>
          </cell>
          <cell r="S806">
            <v>0</v>
          </cell>
          <cell r="T806">
            <v>160</v>
          </cell>
          <cell r="U806">
            <v>100</v>
          </cell>
          <cell r="V806">
            <v>10</v>
          </cell>
          <cell r="W806">
            <v>40</v>
          </cell>
          <cell r="X806">
            <v>60</v>
          </cell>
          <cell r="Y806">
            <v>60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590</v>
          </cell>
          <cell r="AM806" t="str">
            <v>神经外科</v>
          </cell>
        </row>
        <row r="807">
          <cell r="G807" t="str">
            <v>外科（神经外科方向）</v>
          </cell>
          <cell r="H807" t="str">
            <v>2022年</v>
          </cell>
        </row>
        <row r="807">
          <cell r="J807" t="str">
            <v>合格</v>
          </cell>
          <cell r="K807">
            <v>0</v>
          </cell>
          <cell r="L807">
            <v>0</v>
          </cell>
          <cell r="M807">
            <v>0</v>
          </cell>
          <cell r="N807">
            <v>160</v>
          </cell>
          <cell r="O807">
            <v>0</v>
          </cell>
          <cell r="P807">
            <v>5</v>
          </cell>
          <cell r="Q807">
            <v>0</v>
          </cell>
          <cell r="R807">
            <v>0</v>
          </cell>
          <cell r="S807">
            <v>0</v>
          </cell>
          <cell r="T807">
            <v>100</v>
          </cell>
          <cell r="U807">
            <v>100</v>
          </cell>
          <cell r="V807">
            <v>10</v>
          </cell>
          <cell r="W807">
            <v>60</v>
          </cell>
          <cell r="X807">
            <v>30</v>
          </cell>
          <cell r="Y807">
            <v>60</v>
          </cell>
          <cell r="Z807">
            <v>60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-20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560</v>
          </cell>
          <cell r="AM807" t="str">
            <v>神经外科</v>
          </cell>
        </row>
        <row r="808">
          <cell r="G808" t="str">
            <v>外科（神经外科方向）</v>
          </cell>
          <cell r="H808" t="str">
            <v>2021年</v>
          </cell>
        </row>
        <row r="808">
          <cell r="J808" t="str">
            <v>合格</v>
          </cell>
          <cell r="K808">
            <v>0</v>
          </cell>
          <cell r="L808">
            <v>0</v>
          </cell>
          <cell r="M808">
            <v>0</v>
          </cell>
          <cell r="N808">
            <v>160</v>
          </cell>
          <cell r="O808">
            <v>0</v>
          </cell>
          <cell r="P808">
            <v>3</v>
          </cell>
          <cell r="Q808">
            <v>1</v>
          </cell>
          <cell r="R808">
            <v>0</v>
          </cell>
          <cell r="S808">
            <v>0</v>
          </cell>
          <cell r="T808">
            <v>80</v>
          </cell>
          <cell r="U808">
            <v>100</v>
          </cell>
          <cell r="V808">
            <v>10</v>
          </cell>
          <cell r="W808">
            <v>40</v>
          </cell>
          <cell r="X808">
            <v>60</v>
          </cell>
          <cell r="Y808">
            <v>60</v>
          </cell>
          <cell r="Z808">
            <v>0</v>
          </cell>
          <cell r="AA808">
            <v>100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-60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550</v>
          </cell>
          <cell r="AM808" t="str">
            <v>神经外科</v>
          </cell>
        </row>
        <row r="809">
          <cell r="G809" t="str">
            <v>外科（神经外科方向）</v>
          </cell>
          <cell r="H809" t="str">
            <v>2022年</v>
          </cell>
        </row>
        <row r="809">
          <cell r="J809" t="str">
            <v>合格</v>
          </cell>
          <cell r="K809">
            <v>0</v>
          </cell>
          <cell r="L809">
            <v>0</v>
          </cell>
          <cell r="M809">
            <v>0</v>
          </cell>
          <cell r="N809">
            <v>160</v>
          </cell>
          <cell r="O809">
            <v>0</v>
          </cell>
          <cell r="P809">
            <v>4</v>
          </cell>
          <cell r="Q809">
            <v>2</v>
          </cell>
          <cell r="R809">
            <v>0</v>
          </cell>
          <cell r="S809">
            <v>0</v>
          </cell>
          <cell r="T809">
            <v>120</v>
          </cell>
          <cell r="U809">
            <v>100</v>
          </cell>
          <cell r="V809">
            <v>10</v>
          </cell>
          <cell r="W809">
            <v>40</v>
          </cell>
          <cell r="X809">
            <v>60</v>
          </cell>
          <cell r="Y809">
            <v>60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-60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490</v>
          </cell>
          <cell r="AM809" t="str">
            <v>神经外科</v>
          </cell>
        </row>
        <row r="810">
          <cell r="G810" t="str">
            <v>外科（神经外科方向）</v>
          </cell>
          <cell r="H810" t="str">
            <v>2022年</v>
          </cell>
        </row>
        <row r="810">
          <cell r="J810" t="str">
            <v>合格</v>
          </cell>
          <cell r="K810">
            <v>0</v>
          </cell>
          <cell r="L810">
            <v>0</v>
          </cell>
          <cell r="M810">
            <v>0</v>
          </cell>
          <cell r="N810">
            <v>160</v>
          </cell>
          <cell r="O810">
            <v>0</v>
          </cell>
          <cell r="P810">
            <v>1</v>
          </cell>
          <cell r="Q810">
            <v>3</v>
          </cell>
          <cell r="R810">
            <v>0</v>
          </cell>
          <cell r="S810">
            <v>0</v>
          </cell>
          <cell r="T810">
            <v>80</v>
          </cell>
          <cell r="U810">
            <v>100</v>
          </cell>
          <cell r="V810">
            <v>10</v>
          </cell>
          <cell r="W810">
            <v>40</v>
          </cell>
          <cell r="X810">
            <v>60</v>
          </cell>
          <cell r="Y810">
            <v>60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-20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490</v>
          </cell>
          <cell r="AM810" t="str">
            <v>神经外科</v>
          </cell>
        </row>
        <row r="811">
          <cell r="G811" t="str">
            <v>外科（神经外科方向）</v>
          </cell>
          <cell r="H811" t="str">
            <v>2022年</v>
          </cell>
        </row>
        <row r="811">
          <cell r="J811" t="str">
            <v>合格</v>
          </cell>
          <cell r="K811">
            <v>0</v>
          </cell>
          <cell r="L811">
            <v>0</v>
          </cell>
          <cell r="M811">
            <v>0</v>
          </cell>
          <cell r="N811">
            <v>160</v>
          </cell>
          <cell r="O811">
            <v>0</v>
          </cell>
          <cell r="P811">
            <v>3</v>
          </cell>
          <cell r="Q811">
            <v>0</v>
          </cell>
          <cell r="R811">
            <v>1</v>
          </cell>
          <cell r="S811">
            <v>1</v>
          </cell>
          <cell r="T811">
            <v>110</v>
          </cell>
          <cell r="U811">
            <v>100</v>
          </cell>
          <cell r="V811">
            <v>10</v>
          </cell>
          <cell r="W811">
            <v>40</v>
          </cell>
          <cell r="X811">
            <v>60</v>
          </cell>
          <cell r="Y811">
            <v>60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-60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480</v>
          </cell>
          <cell r="AM811" t="str">
            <v>神经外科</v>
          </cell>
        </row>
        <row r="812">
          <cell r="G812" t="str">
            <v>外科（神经外科方向）</v>
          </cell>
          <cell r="H812" t="str">
            <v>2022年</v>
          </cell>
        </row>
        <row r="812">
          <cell r="J812" t="str">
            <v>合格</v>
          </cell>
          <cell r="K812">
            <v>0</v>
          </cell>
          <cell r="L812">
            <v>0</v>
          </cell>
          <cell r="M812">
            <v>0</v>
          </cell>
          <cell r="N812">
            <v>160</v>
          </cell>
          <cell r="O812">
            <v>0</v>
          </cell>
          <cell r="P812">
            <v>2</v>
          </cell>
          <cell r="Q812">
            <v>2</v>
          </cell>
          <cell r="R812">
            <v>0</v>
          </cell>
          <cell r="S812">
            <v>0</v>
          </cell>
          <cell r="T812">
            <v>80</v>
          </cell>
          <cell r="U812">
            <v>100</v>
          </cell>
          <cell r="V812">
            <v>10</v>
          </cell>
          <cell r="W812">
            <v>0</v>
          </cell>
          <cell r="X812">
            <v>30</v>
          </cell>
          <cell r="Y812">
            <v>0</v>
          </cell>
          <cell r="Z812">
            <v>40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-20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400</v>
          </cell>
          <cell r="AM812" t="str">
            <v>神经外科</v>
          </cell>
        </row>
        <row r="813">
          <cell r="G813" t="str">
            <v>外科（神经外科方向）</v>
          </cell>
          <cell r="H813" t="str">
            <v>2022年</v>
          </cell>
        </row>
        <row r="813">
          <cell r="J813" t="str">
            <v>合格</v>
          </cell>
          <cell r="K813">
            <v>0</v>
          </cell>
          <cell r="L813">
            <v>0</v>
          </cell>
          <cell r="M813">
            <v>0</v>
          </cell>
          <cell r="N813">
            <v>160</v>
          </cell>
          <cell r="O813">
            <v>0</v>
          </cell>
          <cell r="P813">
            <v>3</v>
          </cell>
          <cell r="Q813">
            <v>0</v>
          </cell>
          <cell r="R813">
            <v>0</v>
          </cell>
          <cell r="S813">
            <v>0</v>
          </cell>
          <cell r="T813">
            <v>60</v>
          </cell>
          <cell r="U813">
            <v>100</v>
          </cell>
          <cell r="V813">
            <v>10</v>
          </cell>
          <cell r="W813">
            <v>40</v>
          </cell>
          <cell r="X813">
            <v>0</v>
          </cell>
          <cell r="Y813">
            <v>60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-40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390</v>
          </cell>
          <cell r="AM813" t="str">
            <v>神经外科</v>
          </cell>
        </row>
        <row r="814">
          <cell r="G814" t="str">
            <v>外科（神经外科方向）</v>
          </cell>
          <cell r="H814" t="str">
            <v>2022年</v>
          </cell>
        </row>
        <row r="814">
          <cell r="J814" t="str">
            <v>合格</v>
          </cell>
          <cell r="K814">
            <v>0</v>
          </cell>
          <cell r="L814">
            <v>0</v>
          </cell>
          <cell r="M814">
            <v>0</v>
          </cell>
          <cell r="N814">
            <v>160</v>
          </cell>
          <cell r="O814">
            <v>0</v>
          </cell>
          <cell r="P814">
            <v>3</v>
          </cell>
          <cell r="Q814">
            <v>0</v>
          </cell>
          <cell r="R814">
            <v>0</v>
          </cell>
          <cell r="S814">
            <v>0</v>
          </cell>
          <cell r="T814">
            <v>60</v>
          </cell>
          <cell r="U814">
            <v>100</v>
          </cell>
          <cell r="V814">
            <v>10</v>
          </cell>
          <cell r="W814">
            <v>20</v>
          </cell>
          <cell r="X814">
            <v>0</v>
          </cell>
          <cell r="Y814">
            <v>30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380</v>
          </cell>
          <cell r="AM814" t="str">
            <v>神经外科</v>
          </cell>
        </row>
        <row r="815">
          <cell r="G815" t="str">
            <v>外科（神经外科方向）</v>
          </cell>
          <cell r="H815" t="str">
            <v>2022年</v>
          </cell>
        </row>
        <row r="815">
          <cell r="J815" t="str">
            <v>合格</v>
          </cell>
          <cell r="K815">
            <v>0</v>
          </cell>
          <cell r="L815">
            <v>0</v>
          </cell>
          <cell r="M815">
            <v>0</v>
          </cell>
          <cell r="N815">
            <v>160</v>
          </cell>
          <cell r="O815">
            <v>0</v>
          </cell>
          <cell r="P815">
            <v>3</v>
          </cell>
          <cell r="Q815">
            <v>0</v>
          </cell>
          <cell r="R815">
            <v>0</v>
          </cell>
          <cell r="S815">
            <v>0</v>
          </cell>
          <cell r="T815">
            <v>60</v>
          </cell>
          <cell r="U815">
            <v>100</v>
          </cell>
          <cell r="V815">
            <v>10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330</v>
          </cell>
          <cell r="AM815" t="str">
            <v>神经外科</v>
          </cell>
        </row>
        <row r="816">
          <cell r="G816" t="str">
            <v>外科（神经外科方向）</v>
          </cell>
          <cell r="H816" t="str">
            <v>2022年</v>
          </cell>
        </row>
        <row r="816">
          <cell r="J816" t="str">
            <v>合格</v>
          </cell>
          <cell r="K816">
            <v>0</v>
          </cell>
          <cell r="L816">
            <v>0</v>
          </cell>
          <cell r="M816">
            <v>0</v>
          </cell>
          <cell r="N816">
            <v>160</v>
          </cell>
          <cell r="O816">
            <v>0</v>
          </cell>
          <cell r="P816">
            <v>3</v>
          </cell>
          <cell r="Q816">
            <v>0</v>
          </cell>
          <cell r="R816">
            <v>0</v>
          </cell>
          <cell r="S816">
            <v>0</v>
          </cell>
          <cell r="T816">
            <v>60</v>
          </cell>
          <cell r="U816">
            <v>100</v>
          </cell>
          <cell r="V816">
            <v>10</v>
          </cell>
          <cell r="W816">
            <v>20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20</v>
          </cell>
          <cell r="AE816">
            <v>0</v>
          </cell>
          <cell r="AF816">
            <v>-60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310</v>
          </cell>
          <cell r="AM816" t="str">
            <v>神经外科</v>
          </cell>
        </row>
        <row r="817">
          <cell r="G817" t="str">
            <v>外科（神经外科方向）</v>
          </cell>
          <cell r="H817" t="str">
            <v>2022年</v>
          </cell>
        </row>
        <row r="817">
          <cell r="J817" t="str">
            <v>合格</v>
          </cell>
          <cell r="K817">
            <v>0</v>
          </cell>
          <cell r="L817">
            <v>0</v>
          </cell>
          <cell r="M817">
            <v>0</v>
          </cell>
          <cell r="N817">
            <v>160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100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-60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200</v>
          </cell>
          <cell r="AM817" t="str">
            <v>神经外科</v>
          </cell>
        </row>
        <row r="818">
          <cell r="G818" t="str">
            <v>外科</v>
          </cell>
          <cell r="H818" t="str">
            <v>2021年</v>
          </cell>
        </row>
        <row r="818">
          <cell r="J818" t="str">
            <v>合格</v>
          </cell>
          <cell r="K818">
            <v>0</v>
          </cell>
          <cell r="L818">
            <v>0</v>
          </cell>
          <cell r="M818">
            <v>0</v>
          </cell>
          <cell r="N818">
            <v>160</v>
          </cell>
          <cell r="O818">
            <v>0</v>
          </cell>
          <cell r="P818">
            <v>5</v>
          </cell>
          <cell r="Q818">
            <v>5</v>
          </cell>
          <cell r="R818">
            <v>1</v>
          </cell>
          <cell r="S818">
            <v>0</v>
          </cell>
          <cell r="T818">
            <v>225</v>
          </cell>
          <cell r="U818">
            <v>100</v>
          </cell>
          <cell r="V818">
            <v>10</v>
          </cell>
          <cell r="W818">
            <v>60</v>
          </cell>
          <cell r="X818">
            <v>60</v>
          </cell>
          <cell r="Y818">
            <v>60</v>
          </cell>
          <cell r="Z818">
            <v>0</v>
          </cell>
          <cell r="AA818">
            <v>100</v>
          </cell>
          <cell r="AB818">
            <v>150</v>
          </cell>
          <cell r="AC818">
            <v>100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1025</v>
          </cell>
          <cell r="AM818" t="str">
            <v>外科</v>
          </cell>
        </row>
        <row r="819">
          <cell r="G819" t="str">
            <v>外科</v>
          </cell>
          <cell r="H819" t="str">
            <v>2021年</v>
          </cell>
        </row>
        <row r="819">
          <cell r="J819" t="str">
            <v>合格</v>
          </cell>
          <cell r="K819">
            <v>0</v>
          </cell>
          <cell r="L819">
            <v>0</v>
          </cell>
          <cell r="M819">
            <v>0</v>
          </cell>
          <cell r="N819">
            <v>120</v>
          </cell>
          <cell r="O819">
            <v>0</v>
          </cell>
          <cell r="P819">
            <v>3</v>
          </cell>
          <cell r="Q819">
            <v>7</v>
          </cell>
          <cell r="R819">
            <v>0</v>
          </cell>
          <cell r="S819">
            <v>0</v>
          </cell>
          <cell r="T819">
            <v>200</v>
          </cell>
          <cell r="U819">
            <v>100</v>
          </cell>
          <cell r="V819">
            <v>10</v>
          </cell>
          <cell r="W819">
            <v>80</v>
          </cell>
          <cell r="X819">
            <v>30</v>
          </cell>
          <cell r="Y819">
            <v>60</v>
          </cell>
          <cell r="Z819">
            <v>20</v>
          </cell>
          <cell r="AA819">
            <v>100</v>
          </cell>
          <cell r="AB819">
            <v>150</v>
          </cell>
          <cell r="AC819">
            <v>100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970</v>
          </cell>
          <cell r="AM819" t="str">
            <v>外科</v>
          </cell>
        </row>
        <row r="820">
          <cell r="G820" t="str">
            <v>外科</v>
          </cell>
          <cell r="H820" t="str">
            <v>2020年</v>
          </cell>
        </row>
        <row r="820">
          <cell r="J820" t="str">
            <v>合格</v>
          </cell>
          <cell r="K820">
            <v>0</v>
          </cell>
          <cell r="L820">
            <v>0</v>
          </cell>
          <cell r="M820">
            <v>0</v>
          </cell>
          <cell r="N820">
            <v>160</v>
          </cell>
          <cell r="O820">
            <v>0</v>
          </cell>
          <cell r="P820">
            <v>5</v>
          </cell>
          <cell r="Q820">
            <v>6</v>
          </cell>
          <cell r="R820">
            <v>1</v>
          </cell>
          <cell r="S820">
            <v>0</v>
          </cell>
          <cell r="T820">
            <v>245</v>
          </cell>
          <cell r="U820">
            <v>100</v>
          </cell>
          <cell r="V820">
            <v>10</v>
          </cell>
          <cell r="W820">
            <v>60</v>
          </cell>
          <cell r="X820">
            <v>30</v>
          </cell>
          <cell r="Y820">
            <v>30</v>
          </cell>
          <cell r="Z820">
            <v>0</v>
          </cell>
          <cell r="AA820">
            <v>100</v>
          </cell>
          <cell r="AB820">
            <v>150</v>
          </cell>
          <cell r="AC820">
            <v>100</v>
          </cell>
          <cell r="AD820">
            <v>0</v>
          </cell>
          <cell r="AE820">
            <v>0</v>
          </cell>
          <cell r="AF820">
            <v>-20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965</v>
          </cell>
          <cell r="AM820" t="str">
            <v>外科</v>
          </cell>
        </row>
        <row r="821">
          <cell r="G821" t="str">
            <v>外科</v>
          </cell>
          <cell r="H821" t="str">
            <v>2021年</v>
          </cell>
        </row>
        <row r="821">
          <cell r="J821" t="str">
            <v>合格</v>
          </cell>
          <cell r="K821">
            <v>0</v>
          </cell>
          <cell r="L821">
            <v>0</v>
          </cell>
          <cell r="M821">
            <v>0</v>
          </cell>
          <cell r="N821">
            <v>160</v>
          </cell>
          <cell r="O821">
            <v>0</v>
          </cell>
          <cell r="P821">
            <v>3</v>
          </cell>
          <cell r="Q821">
            <v>8</v>
          </cell>
          <cell r="R821">
            <v>0</v>
          </cell>
          <cell r="S821">
            <v>0</v>
          </cell>
          <cell r="T821">
            <v>220</v>
          </cell>
          <cell r="U821">
            <v>100</v>
          </cell>
          <cell r="V821">
            <v>10</v>
          </cell>
          <cell r="W821">
            <v>60</v>
          </cell>
          <cell r="X821">
            <v>0</v>
          </cell>
          <cell r="Y821">
            <v>30</v>
          </cell>
          <cell r="Z821">
            <v>40</v>
          </cell>
          <cell r="AA821">
            <v>100</v>
          </cell>
          <cell r="AB821">
            <v>150</v>
          </cell>
          <cell r="AC821">
            <v>100</v>
          </cell>
          <cell r="AD821">
            <v>0</v>
          </cell>
          <cell r="AE821">
            <v>0</v>
          </cell>
          <cell r="AF821">
            <v>-20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950</v>
          </cell>
          <cell r="AM821" t="str">
            <v>外科</v>
          </cell>
        </row>
        <row r="822">
          <cell r="G822" t="str">
            <v>外科</v>
          </cell>
          <cell r="H822" t="str">
            <v>2021年</v>
          </cell>
        </row>
        <row r="822">
          <cell r="J822" t="str">
            <v>合格</v>
          </cell>
          <cell r="K822">
            <v>0</v>
          </cell>
          <cell r="L822">
            <v>0</v>
          </cell>
          <cell r="M822">
            <v>0</v>
          </cell>
          <cell r="N822">
            <v>160</v>
          </cell>
          <cell r="O822">
            <v>0</v>
          </cell>
          <cell r="P822">
            <v>4</v>
          </cell>
          <cell r="Q822">
            <v>7</v>
          </cell>
          <cell r="R822">
            <v>0</v>
          </cell>
          <cell r="S822">
            <v>0</v>
          </cell>
          <cell r="T822">
            <v>220</v>
          </cell>
          <cell r="U822">
            <v>100</v>
          </cell>
          <cell r="V822">
            <v>10</v>
          </cell>
          <cell r="W822">
            <v>40</v>
          </cell>
          <cell r="X822">
            <v>60</v>
          </cell>
          <cell r="Y822">
            <v>60</v>
          </cell>
          <cell r="Z822">
            <v>0</v>
          </cell>
          <cell r="AA822">
            <v>100</v>
          </cell>
          <cell r="AB822">
            <v>150</v>
          </cell>
          <cell r="AC822">
            <v>100</v>
          </cell>
          <cell r="AD822">
            <v>0</v>
          </cell>
          <cell r="AE822">
            <v>0</v>
          </cell>
          <cell r="AF822">
            <v>-60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940</v>
          </cell>
          <cell r="AM822" t="str">
            <v>外科</v>
          </cell>
        </row>
        <row r="823">
          <cell r="G823" t="str">
            <v>外科</v>
          </cell>
          <cell r="H823" t="str">
            <v>2021年</v>
          </cell>
        </row>
        <row r="823">
          <cell r="J823" t="str">
            <v>合格</v>
          </cell>
          <cell r="K823">
            <v>0</v>
          </cell>
          <cell r="L823">
            <v>0</v>
          </cell>
          <cell r="M823">
            <v>0</v>
          </cell>
          <cell r="N823">
            <v>160</v>
          </cell>
          <cell r="O823" t="str">
            <v>/</v>
          </cell>
          <cell r="P823" t="str">
            <v>/</v>
          </cell>
          <cell r="Q823" t="str">
            <v>/</v>
          </cell>
          <cell r="R823" t="str">
            <v>/</v>
          </cell>
          <cell r="S823" t="str">
            <v>/</v>
          </cell>
          <cell r="T823">
            <v>100</v>
          </cell>
          <cell r="U823">
            <v>100</v>
          </cell>
          <cell r="V823">
            <v>10</v>
          </cell>
          <cell r="W823">
            <v>40</v>
          </cell>
          <cell r="X823">
            <v>60</v>
          </cell>
          <cell r="Y823">
            <v>60</v>
          </cell>
          <cell r="Z823">
            <v>20</v>
          </cell>
          <cell r="AA823">
            <v>100</v>
          </cell>
          <cell r="AB823">
            <v>150</v>
          </cell>
          <cell r="AC823">
            <v>100</v>
          </cell>
          <cell r="AD823">
            <v>20</v>
          </cell>
          <cell r="AE823">
            <v>40</v>
          </cell>
          <cell r="AF823">
            <v>-20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940</v>
          </cell>
          <cell r="AM823" t="str">
            <v>外科</v>
          </cell>
        </row>
        <row r="824">
          <cell r="G824" t="str">
            <v>外科</v>
          </cell>
          <cell r="H824" t="str">
            <v>2020年</v>
          </cell>
        </row>
        <row r="824">
          <cell r="J824" t="str">
            <v>合格</v>
          </cell>
          <cell r="K824">
            <v>0</v>
          </cell>
          <cell r="L824">
            <v>0</v>
          </cell>
          <cell r="M824">
            <v>0</v>
          </cell>
          <cell r="N824">
            <v>120</v>
          </cell>
          <cell r="O824">
            <v>0</v>
          </cell>
          <cell r="P824">
            <v>3</v>
          </cell>
          <cell r="Q824">
            <v>7</v>
          </cell>
          <cell r="R824">
            <v>0</v>
          </cell>
          <cell r="S824">
            <v>0</v>
          </cell>
          <cell r="T824">
            <v>200</v>
          </cell>
          <cell r="U824">
            <v>100</v>
          </cell>
          <cell r="V824">
            <v>10</v>
          </cell>
          <cell r="W824">
            <v>80</v>
          </cell>
          <cell r="X824">
            <v>30</v>
          </cell>
          <cell r="Y824">
            <v>30</v>
          </cell>
          <cell r="Z824">
            <v>40</v>
          </cell>
          <cell r="AA824">
            <v>100</v>
          </cell>
          <cell r="AB824">
            <v>150</v>
          </cell>
          <cell r="AC824">
            <v>100</v>
          </cell>
          <cell r="AD824">
            <v>0</v>
          </cell>
          <cell r="AE824">
            <v>0</v>
          </cell>
          <cell r="AF824">
            <v>-20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940</v>
          </cell>
          <cell r="AM824" t="str">
            <v>外科</v>
          </cell>
        </row>
        <row r="825">
          <cell r="G825" t="str">
            <v>外科</v>
          </cell>
          <cell r="H825" t="str">
            <v>2021年</v>
          </cell>
        </row>
        <row r="825">
          <cell r="J825" t="str">
            <v>合格</v>
          </cell>
          <cell r="K825">
            <v>0</v>
          </cell>
          <cell r="L825">
            <v>0</v>
          </cell>
          <cell r="M825">
            <v>0</v>
          </cell>
          <cell r="N825">
            <v>160</v>
          </cell>
          <cell r="O825">
            <v>0</v>
          </cell>
          <cell r="P825">
            <v>6</v>
          </cell>
          <cell r="Q825">
            <v>2</v>
          </cell>
          <cell r="R825">
            <v>0</v>
          </cell>
          <cell r="S825">
            <v>0</v>
          </cell>
          <cell r="T825">
            <v>160</v>
          </cell>
          <cell r="U825">
            <v>100</v>
          </cell>
          <cell r="V825">
            <v>10</v>
          </cell>
          <cell r="W825">
            <v>40</v>
          </cell>
          <cell r="X825">
            <v>60</v>
          </cell>
          <cell r="Y825">
            <v>60</v>
          </cell>
          <cell r="Z825">
            <v>0</v>
          </cell>
          <cell r="AA825">
            <v>100</v>
          </cell>
          <cell r="AB825">
            <v>150</v>
          </cell>
          <cell r="AC825">
            <v>100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940</v>
          </cell>
          <cell r="AM825" t="str">
            <v>外科</v>
          </cell>
        </row>
        <row r="826">
          <cell r="G826" t="str">
            <v>外科</v>
          </cell>
          <cell r="H826" t="str">
            <v>2021年</v>
          </cell>
        </row>
        <row r="826">
          <cell r="J826" t="str">
            <v>合格</v>
          </cell>
          <cell r="K826">
            <v>0</v>
          </cell>
          <cell r="L826">
            <v>0</v>
          </cell>
          <cell r="M826">
            <v>0</v>
          </cell>
          <cell r="N826">
            <v>120</v>
          </cell>
          <cell r="O826">
            <v>0</v>
          </cell>
          <cell r="P826">
            <v>4</v>
          </cell>
          <cell r="Q826">
            <v>8</v>
          </cell>
          <cell r="R826">
            <v>0</v>
          </cell>
          <cell r="S826">
            <v>0</v>
          </cell>
          <cell r="T826">
            <v>240</v>
          </cell>
          <cell r="U826">
            <v>100</v>
          </cell>
          <cell r="V826">
            <v>10</v>
          </cell>
          <cell r="W826">
            <v>40</v>
          </cell>
          <cell r="X826">
            <v>30</v>
          </cell>
          <cell r="Y826">
            <v>30</v>
          </cell>
          <cell r="Z826">
            <v>20</v>
          </cell>
          <cell r="AA826">
            <v>100</v>
          </cell>
          <cell r="AB826">
            <v>150</v>
          </cell>
          <cell r="AC826">
            <v>100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940</v>
          </cell>
          <cell r="AM826" t="str">
            <v>外科</v>
          </cell>
        </row>
        <row r="827">
          <cell r="G827" t="str">
            <v>外科</v>
          </cell>
          <cell r="H827" t="str">
            <v>2020年</v>
          </cell>
        </row>
        <row r="827">
          <cell r="J827" t="str">
            <v>合格</v>
          </cell>
          <cell r="K827">
            <v>0</v>
          </cell>
          <cell r="L827">
            <v>0</v>
          </cell>
          <cell r="M827">
            <v>0</v>
          </cell>
          <cell r="N827">
            <v>160</v>
          </cell>
          <cell r="O827">
            <v>0</v>
          </cell>
          <cell r="P827">
            <v>3</v>
          </cell>
          <cell r="Q827">
            <v>3</v>
          </cell>
          <cell r="R827">
            <v>1</v>
          </cell>
          <cell r="S827">
            <v>0</v>
          </cell>
          <cell r="T827">
            <v>145</v>
          </cell>
          <cell r="U827">
            <v>100</v>
          </cell>
          <cell r="V827">
            <v>10</v>
          </cell>
          <cell r="W827">
            <v>60</v>
          </cell>
          <cell r="X827">
            <v>30</v>
          </cell>
          <cell r="Y827">
            <v>30</v>
          </cell>
          <cell r="Z827">
            <v>40</v>
          </cell>
          <cell r="AA827">
            <v>100</v>
          </cell>
          <cell r="AB827">
            <v>150</v>
          </cell>
          <cell r="AC827">
            <v>100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925</v>
          </cell>
          <cell r="AM827" t="str">
            <v>外科</v>
          </cell>
        </row>
        <row r="828">
          <cell r="G828" t="str">
            <v>外科</v>
          </cell>
          <cell r="H828" t="str">
            <v>2020年</v>
          </cell>
        </row>
        <row r="828">
          <cell r="J828" t="str">
            <v>合格</v>
          </cell>
          <cell r="K828">
            <v>0</v>
          </cell>
          <cell r="L828">
            <v>0</v>
          </cell>
          <cell r="M828">
            <v>0</v>
          </cell>
          <cell r="N828">
            <v>160</v>
          </cell>
          <cell r="O828">
            <v>0</v>
          </cell>
          <cell r="P828">
            <v>7</v>
          </cell>
          <cell r="Q828">
            <v>2</v>
          </cell>
          <cell r="R828">
            <v>0</v>
          </cell>
          <cell r="S828">
            <v>0</v>
          </cell>
          <cell r="T828">
            <v>180</v>
          </cell>
          <cell r="U828">
            <v>100</v>
          </cell>
          <cell r="V828">
            <v>10</v>
          </cell>
          <cell r="W828">
            <v>40</v>
          </cell>
          <cell r="X828">
            <v>60</v>
          </cell>
          <cell r="Y828">
            <v>60</v>
          </cell>
          <cell r="Z828">
            <v>0</v>
          </cell>
          <cell r="AA828">
            <v>100</v>
          </cell>
          <cell r="AB828">
            <v>150</v>
          </cell>
          <cell r="AC828">
            <v>100</v>
          </cell>
          <cell r="AD828">
            <v>0</v>
          </cell>
          <cell r="AE828">
            <v>0</v>
          </cell>
          <cell r="AF828">
            <v>-40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920</v>
          </cell>
          <cell r="AM828" t="str">
            <v>外科</v>
          </cell>
        </row>
        <row r="829">
          <cell r="G829" t="str">
            <v>外科</v>
          </cell>
          <cell r="H829" t="str">
            <v>2021年</v>
          </cell>
        </row>
        <row r="829">
          <cell r="J829" t="str">
            <v>合格</v>
          </cell>
          <cell r="K829">
            <v>0</v>
          </cell>
          <cell r="L829">
            <v>0</v>
          </cell>
          <cell r="M829">
            <v>0</v>
          </cell>
          <cell r="N829">
            <v>160</v>
          </cell>
          <cell r="O829">
            <v>0</v>
          </cell>
          <cell r="P829">
            <v>5</v>
          </cell>
          <cell r="Q829">
            <v>1</v>
          </cell>
          <cell r="R829">
            <v>0</v>
          </cell>
          <cell r="S829">
            <v>0</v>
          </cell>
          <cell r="T829">
            <v>120</v>
          </cell>
          <cell r="U829">
            <v>100</v>
          </cell>
          <cell r="V829">
            <v>10</v>
          </cell>
          <cell r="W829">
            <v>40</v>
          </cell>
          <cell r="X829">
            <v>60</v>
          </cell>
          <cell r="Y829">
            <v>60</v>
          </cell>
          <cell r="Z829">
            <v>0</v>
          </cell>
          <cell r="AA829">
            <v>100</v>
          </cell>
          <cell r="AB829">
            <v>150</v>
          </cell>
          <cell r="AC829">
            <v>100</v>
          </cell>
          <cell r="AD829">
            <v>0</v>
          </cell>
          <cell r="AE829">
            <v>20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920</v>
          </cell>
          <cell r="AM829" t="str">
            <v>外科</v>
          </cell>
        </row>
        <row r="830">
          <cell r="G830" t="str">
            <v>外科</v>
          </cell>
          <cell r="H830" t="str">
            <v>2022年</v>
          </cell>
        </row>
        <row r="830">
          <cell r="J830" t="str">
            <v>合格</v>
          </cell>
          <cell r="K830">
            <v>0</v>
          </cell>
          <cell r="L830">
            <v>0</v>
          </cell>
          <cell r="M830">
            <v>0</v>
          </cell>
          <cell r="N830">
            <v>160</v>
          </cell>
          <cell r="O830">
            <v>0</v>
          </cell>
          <cell r="P830">
            <v>3</v>
          </cell>
          <cell r="Q830">
            <v>5</v>
          </cell>
          <cell r="R830">
            <v>0</v>
          </cell>
          <cell r="S830">
            <v>1</v>
          </cell>
          <cell r="T830">
            <v>185</v>
          </cell>
          <cell r="U830">
            <v>100</v>
          </cell>
          <cell r="V830">
            <v>10</v>
          </cell>
          <cell r="W830">
            <v>40</v>
          </cell>
          <cell r="X830">
            <v>60</v>
          </cell>
          <cell r="Y830">
            <v>30</v>
          </cell>
          <cell r="Z830">
            <v>0</v>
          </cell>
          <cell r="AA830">
            <v>100</v>
          </cell>
          <cell r="AB830">
            <v>150</v>
          </cell>
          <cell r="AC830">
            <v>100</v>
          </cell>
          <cell r="AD830">
            <v>0</v>
          </cell>
          <cell r="AE830">
            <v>0</v>
          </cell>
          <cell r="AF830">
            <v>-20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915</v>
          </cell>
          <cell r="AM830" t="str">
            <v>外科</v>
          </cell>
        </row>
        <row r="831">
          <cell r="G831" t="str">
            <v>外科</v>
          </cell>
          <cell r="H831" t="str">
            <v>2021年</v>
          </cell>
        </row>
        <row r="831">
          <cell r="J831" t="str">
            <v>合格</v>
          </cell>
          <cell r="K831">
            <v>0</v>
          </cell>
          <cell r="L831">
            <v>0</v>
          </cell>
          <cell r="M831">
            <v>0</v>
          </cell>
          <cell r="N831">
            <v>120</v>
          </cell>
          <cell r="O831">
            <v>0</v>
          </cell>
          <cell r="P831">
            <v>6</v>
          </cell>
          <cell r="Q831">
            <v>6</v>
          </cell>
          <cell r="R831">
            <v>0</v>
          </cell>
          <cell r="S831">
            <v>0</v>
          </cell>
          <cell r="T831">
            <v>240</v>
          </cell>
          <cell r="U831">
            <v>100</v>
          </cell>
          <cell r="V831">
            <v>10</v>
          </cell>
          <cell r="W831">
            <v>60</v>
          </cell>
          <cell r="X831">
            <v>60</v>
          </cell>
          <cell r="Y831">
            <v>30</v>
          </cell>
          <cell r="Z831">
            <v>0</v>
          </cell>
          <cell r="AA831">
            <v>100</v>
          </cell>
          <cell r="AB831">
            <v>150</v>
          </cell>
          <cell r="AC831">
            <v>100</v>
          </cell>
          <cell r="AD831">
            <v>0</v>
          </cell>
          <cell r="AE831">
            <v>0</v>
          </cell>
          <cell r="AF831">
            <v>-60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0</v>
          </cell>
          <cell r="AL831">
            <v>910</v>
          </cell>
          <cell r="AM831" t="str">
            <v>外科</v>
          </cell>
        </row>
        <row r="832">
          <cell r="G832" t="str">
            <v>外科</v>
          </cell>
          <cell r="H832" t="str">
            <v>2021年</v>
          </cell>
        </row>
        <row r="832">
          <cell r="J832" t="str">
            <v>合格</v>
          </cell>
          <cell r="K832">
            <v>0</v>
          </cell>
          <cell r="L832">
            <v>0</v>
          </cell>
          <cell r="M832">
            <v>0</v>
          </cell>
          <cell r="N832">
            <v>160</v>
          </cell>
          <cell r="O832">
            <v>0</v>
          </cell>
          <cell r="P832">
            <v>2</v>
          </cell>
          <cell r="Q832">
            <v>4</v>
          </cell>
          <cell r="R832">
            <v>0</v>
          </cell>
          <cell r="S832">
            <v>0</v>
          </cell>
          <cell r="T832">
            <v>120</v>
          </cell>
          <cell r="U832">
            <v>100</v>
          </cell>
          <cell r="V832">
            <v>10</v>
          </cell>
          <cell r="W832">
            <v>40</v>
          </cell>
          <cell r="X832">
            <v>60</v>
          </cell>
          <cell r="Y832">
            <v>60</v>
          </cell>
          <cell r="Z832">
            <v>20</v>
          </cell>
          <cell r="AA832">
            <v>100</v>
          </cell>
          <cell r="AB832">
            <v>150</v>
          </cell>
          <cell r="AC832">
            <v>100</v>
          </cell>
          <cell r="AD832">
            <v>0</v>
          </cell>
          <cell r="AE832">
            <v>0</v>
          </cell>
          <cell r="AF832">
            <v>-20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900</v>
          </cell>
          <cell r="AM832" t="str">
            <v>外科</v>
          </cell>
        </row>
        <row r="833">
          <cell r="G833" t="str">
            <v>外科</v>
          </cell>
          <cell r="H833" t="str">
            <v>2022年</v>
          </cell>
        </row>
        <row r="833">
          <cell r="J833" t="str">
            <v>合格</v>
          </cell>
          <cell r="K833">
            <v>0</v>
          </cell>
          <cell r="L833">
            <v>0</v>
          </cell>
          <cell r="M833">
            <v>0</v>
          </cell>
          <cell r="N833">
            <v>160</v>
          </cell>
          <cell r="O833">
            <v>0</v>
          </cell>
          <cell r="P833">
            <v>5</v>
          </cell>
          <cell r="Q833">
            <v>1</v>
          </cell>
          <cell r="R833">
            <v>0</v>
          </cell>
          <cell r="S833">
            <v>0</v>
          </cell>
          <cell r="T833">
            <v>120</v>
          </cell>
          <cell r="U833">
            <v>100</v>
          </cell>
          <cell r="V833">
            <v>10</v>
          </cell>
          <cell r="W833">
            <v>40</v>
          </cell>
          <cell r="X833">
            <v>60</v>
          </cell>
          <cell r="Y833">
            <v>60</v>
          </cell>
          <cell r="Z833">
            <v>0</v>
          </cell>
          <cell r="AA833">
            <v>100</v>
          </cell>
          <cell r="AB833">
            <v>150</v>
          </cell>
          <cell r="AC833">
            <v>100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900</v>
          </cell>
          <cell r="AM833" t="str">
            <v>外科</v>
          </cell>
        </row>
        <row r="834">
          <cell r="G834" t="str">
            <v>外科</v>
          </cell>
          <cell r="H834" t="str">
            <v>2021年</v>
          </cell>
        </row>
        <row r="834">
          <cell r="J834" t="str">
            <v>合格</v>
          </cell>
          <cell r="K834">
            <v>0</v>
          </cell>
          <cell r="L834">
            <v>0</v>
          </cell>
          <cell r="M834">
            <v>0</v>
          </cell>
          <cell r="N834">
            <v>160</v>
          </cell>
          <cell r="O834">
            <v>0</v>
          </cell>
          <cell r="P834">
            <v>3</v>
          </cell>
          <cell r="Q834">
            <v>0</v>
          </cell>
          <cell r="R834">
            <v>0</v>
          </cell>
          <cell r="S834">
            <v>1</v>
          </cell>
          <cell r="T834">
            <v>85</v>
          </cell>
          <cell r="U834">
            <v>100</v>
          </cell>
          <cell r="V834">
            <v>10</v>
          </cell>
          <cell r="W834">
            <v>60</v>
          </cell>
          <cell r="X834">
            <v>30</v>
          </cell>
          <cell r="Y834">
            <v>60</v>
          </cell>
          <cell r="Z834">
            <v>20</v>
          </cell>
          <cell r="AA834">
            <v>100</v>
          </cell>
          <cell r="AB834">
            <v>150</v>
          </cell>
          <cell r="AC834">
            <v>100</v>
          </cell>
          <cell r="AD834">
            <v>20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895</v>
          </cell>
          <cell r="AM834" t="str">
            <v>外科</v>
          </cell>
        </row>
        <row r="835">
          <cell r="G835" t="str">
            <v>外科</v>
          </cell>
          <cell r="H835" t="str">
            <v>2020年</v>
          </cell>
        </row>
        <row r="835">
          <cell r="J835" t="str">
            <v>合格</v>
          </cell>
          <cell r="K835">
            <v>0</v>
          </cell>
          <cell r="L835">
            <v>0</v>
          </cell>
          <cell r="M835">
            <v>0</v>
          </cell>
          <cell r="N835">
            <v>160</v>
          </cell>
          <cell r="O835">
            <v>0</v>
          </cell>
          <cell r="P835">
            <v>3</v>
          </cell>
          <cell r="Q835">
            <v>0</v>
          </cell>
          <cell r="R835">
            <v>1</v>
          </cell>
          <cell r="S835">
            <v>1</v>
          </cell>
          <cell r="T835">
            <v>110</v>
          </cell>
          <cell r="U835">
            <v>100</v>
          </cell>
          <cell r="V835">
            <v>0</v>
          </cell>
          <cell r="W835">
            <v>80</v>
          </cell>
          <cell r="X835">
            <v>60</v>
          </cell>
          <cell r="Y835">
            <v>30</v>
          </cell>
          <cell r="Z835">
            <v>0</v>
          </cell>
          <cell r="AA835">
            <v>100</v>
          </cell>
          <cell r="AB835">
            <v>150</v>
          </cell>
          <cell r="AC835">
            <v>100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890</v>
          </cell>
          <cell r="AM835" t="str">
            <v>外科</v>
          </cell>
        </row>
        <row r="836">
          <cell r="G836" t="str">
            <v>外科</v>
          </cell>
          <cell r="H836" t="str">
            <v>2021年</v>
          </cell>
        </row>
        <row r="836">
          <cell r="J836" t="str">
            <v>合格</v>
          </cell>
          <cell r="K836">
            <v>0</v>
          </cell>
          <cell r="L836">
            <v>0</v>
          </cell>
          <cell r="M836">
            <v>0</v>
          </cell>
          <cell r="N836">
            <v>160</v>
          </cell>
          <cell r="O836">
            <v>0</v>
          </cell>
          <cell r="P836">
            <v>4</v>
          </cell>
          <cell r="Q836">
            <v>4</v>
          </cell>
          <cell r="R836">
            <v>0</v>
          </cell>
          <cell r="S836">
            <v>0</v>
          </cell>
          <cell r="T836">
            <v>160</v>
          </cell>
          <cell r="U836">
            <v>100</v>
          </cell>
          <cell r="V836">
            <v>10</v>
          </cell>
          <cell r="W836">
            <v>40</v>
          </cell>
          <cell r="X836">
            <v>60</v>
          </cell>
          <cell r="Y836">
            <v>60</v>
          </cell>
          <cell r="Z836">
            <v>0</v>
          </cell>
          <cell r="AA836">
            <v>100</v>
          </cell>
          <cell r="AB836">
            <v>150</v>
          </cell>
          <cell r="AC836">
            <v>100</v>
          </cell>
          <cell r="AD836">
            <v>0</v>
          </cell>
          <cell r="AE836">
            <v>0</v>
          </cell>
          <cell r="AF836">
            <v>-60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880</v>
          </cell>
          <cell r="AM836" t="str">
            <v>外科</v>
          </cell>
        </row>
        <row r="837">
          <cell r="G837" t="str">
            <v>外科</v>
          </cell>
          <cell r="H837" t="str">
            <v>2021年</v>
          </cell>
        </row>
        <row r="837">
          <cell r="J837" t="str">
            <v>合格</v>
          </cell>
          <cell r="K837">
            <v>0</v>
          </cell>
          <cell r="L837">
            <v>0</v>
          </cell>
          <cell r="M837">
            <v>0</v>
          </cell>
          <cell r="N837">
            <v>160</v>
          </cell>
          <cell r="O837">
            <v>0</v>
          </cell>
          <cell r="P837">
            <v>5</v>
          </cell>
          <cell r="Q837">
            <v>0</v>
          </cell>
          <cell r="R837">
            <v>0</v>
          </cell>
          <cell r="S837">
            <v>0</v>
          </cell>
          <cell r="T837">
            <v>100</v>
          </cell>
          <cell r="U837">
            <v>100</v>
          </cell>
          <cell r="V837">
            <v>10</v>
          </cell>
          <cell r="W837">
            <v>40</v>
          </cell>
          <cell r="X837">
            <v>30</v>
          </cell>
          <cell r="Y837">
            <v>30</v>
          </cell>
          <cell r="Z837">
            <v>80</v>
          </cell>
          <cell r="AA837">
            <v>100</v>
          </cell>
          <cell r="AB837">
            <v>150</v>
          </cell>
          <cell r="AC837">
            <v>100</v>
          </cell>
          <cell r="AD837">
            <v>0</v>
          </cell>
          <cell r="AE837">
            <v>0</v>
          </cell>
          <cell r="AF837">
            <v>-20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880</v>
          </cell>
          <cell r="AM837" t="str">
            <v>外科</v>
          </cell>
        </row>
        <row r="838">
          <cell r="G838" t="str">
            <v>外科</v>
          </cell>
          <cell r="H838" t="str">
            <v>2021年</v>
          </cell>
        </row>
        <row r="838">
          <cell r="J838" t="str">
            <v>合格</v>
          </cell>
          <cell r="K838">
            <v>0</v>
          </cell>
          <cell r="L838">
            <v>0</v>
          </cell>
          <cell r="M838">
            <v>0</v>
          </cell>
          <cell r="N838">
            <v>160</v>
          </cell>
          <cell r="O838">
            <v>0</v>
          </cell>
          <cell r="P838">
            <v>3</v>
          </cell>
          <cell r="Q838">
            <v>2</v>
          </cell>
          <cell r="R838">
            <v>0</v>
          </cell>
          <cell r="S838">
            <v>0</v>
          </cell>
          <cell r="T838">
            <v>100</v>
          </cell>
          <cell r="U838">
            <v>100</v>
          </cell>
          <cell r="V838">
            <v>10</v>
          </cell>
          <cell r="W838">
            <v>40</v>
          </cell>
          <cell r="X838">
            <v>60</v>
          </cell>
          <cell r="Y838">
            <v>60</v>
          </cell>
          <cell r="Z838">
            <v>0</v>
          </cell>
          <cell r="AA838">
            <v>100</v>
          </cell>
          <cell r="AB838">
            <v>150</v>
          </cell>
          <cell r="AC838">
            <v>100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880</v>
          </cell>
          <cell r="AM838" t="str">
            <v>外科</v>
          </cell>
        </row>
        <row r="839">
          <cell r="G839" t="str">
            <v>外科</v>
          </cell>
          <cell r="H839" t="str">
            <v>2021年</v>
          </cell>
        </row>
        <row r="839">
          <cell r="J839" t="str">
            <v>合格</v>
          </cell>
          <cell r="K839">
            <v>0</v>
          </cell>
          <cell r="L839">
            <v>0</v>
          </cell>
          <cell r="M839">
            <v>0</v>
          </cell>
          <cell r="N839">
            <v>160</v>
          </cell>
          <cell r="O839">
            <v>0</v>
          </cell>
          <cell r="P839">
            <v>4</v>
          </cell>
          <cell r="Q839">
            <v>0</v>
          </cell>
          <cell r="R839">
            <v>0</v>
          </cell>
          <cell r="S839">
            <v>0</v>
          </cell>
          <cell r="T839">
            <v>80</v>
          </cell>
          <cell r="U839">
            <v>100</v>
          </cell>
          <cell r="V839">
            <v>10</v>
          </cell>
          <cell r="W839">
            <v>60</v>
          </cell>
          <cell r="X839">
            <v>30</v>
          </cell>
          <cell r="Y839">
            <v>60</v>
          </cell>
          <cell r="Z839">
            <v>80</v>
          </cell>
          <cell r="AA839">
            <v>100</v>
          </cell>
          <cell r="AB839">
            <v>150</v>
          </cell>
          <cell r="AC839">
            <v>100</v>
          </cell>
          <cell r="AD839">
            <v>0</v>
          </cell>
          <cell r="AE839">
            <v>0</v>
          </cell>
          <cell r="AF839">
            <v>-60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870</v>
          </cell>
          <cell r="AM839" t="str">
            <v>外科</v>
          </cell>
        </row>
        <row r="840">
          <cell r="G840" t="str">
            <v>外科</v>
          </cell>
          <cell r="H840" t="str">
            <v>2021年</v>
          </cell>
        </row>
        <row r="840">
          <cell r="J840" t="str">
            <v>合格</v>
          </cell>
          <cell r="K840">
            <v>0</v>
          </cell>
          <cell r="L840">
            <v>0</v>
          </cell>
          <cell r="M840">
            <v>0</v>
          </cell>
          <cell r="N840">
            <v>160</v>
          </cell>
          <cell r="O840">
            <v>0</v>
          </cell>
          <cell r="P840">
            <v>3</v>
          </cell>
          <cell r="Q840">
            <v>1</v>
          </cell>
          <cell r="R840">
            <v>0</v>
          </cell>
          <cell r="S840">
            <v>0</v>
          </cell>
          <cell r="T840">
            <v>80</v>
          </cell>
          <cell r="U840">
            <v>100</v>
          </cell>
          <cell r="V840">
            <v>10</v>
          </cell>
          <cell r="W840">
            <v>80</v>
          </cell>
          <cell r="X840">
            <v>0</v>
          </cell>
          <cell r="Y840">
            <v>30</v>
          </cell>
          <cell r="Z840">
            <v>0</v>
          </cell>
          <cell r="AA840">
            <v>100</v>
          </cell>
          <cell r="AB840">
            <v>150</v>
          </cell>
          <cell r="AC840">
            <v>100</v>
          </cell>
          <cell r="AD840">
            <v>40</v>
          </cell>
          <cell r="AE840">
            <v>20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870</v>
          </cell>
          <cell r="AM840" t="str">
            <v>外科</v>
          </cell>
        </row>
        <row r="841">
          <cell r="G841" t="str">
            <v>外科</v>
          </cell>
          <cell r="H841" t="str">
            <v>2020年</v>
          </cell>
        </row>
        <row r="841">
          <cell r="J841" t="str">
            <v>合格</v>
          </cell>
          <cell r="K841">
            <v>0</v>
          </cell>
          <cell r="L841">
            <v>0</v>
          </cell>
          <cell r="M841">
            <v>0</v>
          </cell>
          <cell r="N841">
            <v>160</v>
          </cell>
          <cell r="O841">
            <v>3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150</v>
          </cell>
          <cell r="U841">
            <v>100</v>
          </cell>
          <cell r="V841">
            <v>10</v>
          </cell>
          <cell r="W841">
            <v>40</v>
          </cell>
          <cell r="X841">
            <v>60</v>
          </cell>
          <cell r="Y841">
            <v>30</v>
          </cell>
          <cell r="Z841">
            <v>0</v>
          </cell>
          <cell r="AA841">
            <v>100</v>
          </cell>
          <cell r="AB841">
            <v>150</v>
          </cell>
          <cell r="AC841">
            <v>100</v>
          </cell>
          <cell r="AD841">
            <v>0</v>
          </cell>
          <cell r="AE841">
            <v>0</v>
          </cell>
          <cell r="AF841">
            <v>-40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860</v>
          </cell>
          <cell r="AM841" t="str">
            <v>外科</v>
          </cell>
        </row>
        <row r="842">
          <cell r="G842" t="str">
            <v>外科</v>
          </cell>
          <cell r="H842" t="str">
            <v>2021年</v>
          </cell>
        </row>
        <row r="842">
          <cell r="J842" t="str">
            <v>合格</v>
          </cell>
          <cell r="K842">
            <v>0</v>
          </cell>
          <cell r="L842">
            <v>0</v>
          </cell>
          <cell r="M842">
            <v>0</v>
          </cell>
          <cell r="N842">
            <v>160</v>
          </cell>
          <cell r="O842" t="str">
            <v>/</v>
          </cell>
          <cell r="P842" t="str">
            <v>/</v>
          </cell>
          <cell r="Q842" t="str">
            <v>/</v>
          </cell>
          <cell r="R842" t="str">
            <v>/</v>
          </cell>
          <cell r="S842" t="str">
            <v>/</v>
          </cell>
          <cell r="T842">
            <v>80</v>
          </cell>
          <cell r="U842">
            <v>100</v>
          </cell>
          <cell r="V842">
            <v>10</v>
          </cell>
          <cell r="W842">
            <v>40</v>
          </cell>
          <cell r="X842">
            <v>60</v>
          </cell>
          <cell r="Y842">
            <v>60</v>
          </cell>
          <cell r="Z842">
            <v>20</v>
          </cell>
          <cell r="AA842">
            <v>100</v>
          </cell>
          <cell r="AB842">
            <v>150</v>
          </cell>
          <cell r="AC842">
            <v>100</v>
          </cell>
          <cell r="AD842">
            <v>0</v>
          </cell>
          <cell r="AE842">
            <v>0</v>
          </cell>
          <cell r="AF842">
            <v>-20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860</v>
          </cell>
          <cell r="AM842" t="str">
            <v>外科</v>
          </cell>
        </row>
        <row r="843">
          <cell r="G843" t="str">
            <v>外科</v>
          </cell>
          <cell r="H843" t="str">
            <v>2022年</v>
          </cell>
        </row>
        <row r="843">
          <cell r="J843" t="str">
            <v>合格</v>
          </cell>
          <cell r="K843">
            <v>0</v>
          </cell>
          <cell r="L843">
            <v>0</v>
          </cell>
          <cell r="M843">
            <v>0</v>
          </cell>
          <cell r="N843">
            <v>160</v>
          </cell>
          <cell r="O843">
            <v>0</v>
          </cell>
          <cell r="P843">
            <v>3</v>
          </cell>
          <cell r="Q843">
            <v>0</v>
          </cell>
          <cell r="R843">
            <v>0</v>
          </cell>
          <cell r="S843">
            <v>0</v>
          </cell>
          <cell r="T843">
            <v>60</v>
          </cell>
          <cell r="U843">
            <v>100</v>
          </cell>
          <cell r="V843">
            <v>10</v>
          </cell>
          <cell r="W843">
            <v>40</v>
          </cell>
          <cell r="X843">
            <v>30</v>
          </cell>
          <cell r="Y843">
            <v>30</v>
          </cell>
          <cell r="Z843">
            <v>80</v>
          </cell>
          <cell r="AA843">
            <v>100</v>
          </cell>
          <cell r="AB843">
            <v>150</v>
          </cell>
          <cell r="AC843">
            <v>100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860</v>
          </cell>
          <cell r="AM843" t="str">
            <v>外科</v>
          </cell>
        </row>
        <row r="844">
          <cell r="G844" t="str">
            <v>外科</v>
          </cell>
          <cell r="H844" t="str">
            <v>2021年</v>
          </cell>
        </row>
        <row r="844">
          <cell r="J844" t="str">
            <v>合格</v>
          </cell>
          <cell r="K844">
            <v>0</v>
          </cell>
          <cell r="L844">
            <v>0</v>
          </cell>
          <cell r="M844">
            <v>0</v>
          </cell>
          <cell r="N844">
            <v>160</v>
          </cell>
          <cell r="O844">
            <v>0</v>
          </cell>
          <cell r="P844">
            <v>5</v>
          </cell>
          <cell r="Q844">
            <v>2</v>
          </cell>
          <cell r="R844">
            <v>0</v>
          </cell>
          <cell r="S844">
            <v>0</v>
          </cell>
          <cell r="T844">
            <v>140</v>
          </cell>
          <cell r="U844">
            <v>100</v>
          </cell>
          <cell r="V844">
            <v>10</v>
          </cell>
          <cell r="W844">
            <v>40</v>
          </cell>
          <cell r="X844">
            <v>60</v>
          </cell>
          <cell r="Y844">
            <v>0</v>
          </cell>
          <cell r="Z844">
            <v>0</v>
          </cell>
          <cell r="AA844">
            <v>100</v>
          </cell>
          <cell r="AB844">
            <v>150</v>
          </cell>
          <cell r="AC844">
            <v>100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860</v>
          </cell>
          <cell r="AM844" t="str">
            <v>外科</v>
          </cell>
        </row>
        <row r="845">
          <cell r="G845" t="str">
            <v>外科</v>
          </cell>
          <cell r="H845" t="str">
            <v>2020年</v>
          </cell>
        </row>
        <row r="845">
          <cell r="J845" t="str">
            <v>合格</v>
          </cell>
          <cell r="K845">
            <v>0</v>
          </cell>
          <cell r="L845">
            <v>0</v>
          </cell>
          <cell r="M845">
            <v>0</v>
          </cell>
          <cell r="N845">
            <v>160</v>
          </cell>
          <cell r="O845">
            <v>0</v>
          </cell>
          <cell r="P845">
            <v>3</v>
          </cell>
          <cell r="Q845">
            <v>5</v>
          </cell>
          <cell r="R845">
            <v>0</v>
          </cell>
          <cell r="S845">
            <v>1</v>
          </cell>
          <cell r="T845">
            <v>185</v>
          </cell>
          <cell r="U845">
            <v>100</v>
          </cell>
          <cell r="V845">
            <v>10</v>
          </cell>
          <cell r="W845">
            <v>20</v>
          </cell>
          <cell r="X845">
            <v>60</v>
          </cell>
          <cell r="Y845">
            <v>30</v>
          </cell>
          <cell r="Z845">
            <v>0</v>
          </cell>
          <cell r="AA845">
            <v>100</v>
          </cell>
          <cell r="AB845">
            <v>150</v>
          </cell>
          <cell r="AC845">
            <v>100</v>
          </cell>
          <cell r="AD845">
            <v>0</v>
          </cell>
          <cell r="AE845">
            <v>0</v>
          </cell>
          <cell r="AF845">
            <v>-60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855</v>
          </cell>
          <cell r="AM845" t="str">
            <v>外科</v>
          </cell>
        </row>
        <row r="846">
          <cell r="G846" t="str">
            <v>外科</v>
          </cell>
          <cell r="H846" t="str">
            <v>2021年</v>
          </cell>
        </row>
        <row r="846">
          <cell r="J846" t="str">
            <v>合格</v>
          </cell>
          <cell r="K846">
            <v>0</v>
          </cell>
          <cell r="L846">
            <v>0</v>
          </cell>
          <cell r="M846">
            <v>0</v>
          </cell>
          <cell r="N846">
            <v>160</v>
          </cell>
          <cell r="O846">
            <v>0</v>
          </cell>
          <cell r="P846">
            <v>3</v>
          </cell>
          <cell r="Q846">
            <v>2</v>
          </cell>
          <cell r="R846">
            <v>0</v>
          </cell>
          <cell r="S846">
            <v>0</v>
          </cell>
          <cell r="T846">
            <v>100</v>
          </cell>
          <cell r="U846">
            <v>100</v>
          </cell>
          <cell r="V846">
            <v>10</v>
          </cell>
          <cell r="W846">
            <v>40</v>
          </cell>
          <cell r="X846">
            <v>30</v>
          </cell>
          <cell r="Y846">
            <v>60</v>
          </cell>
          <cell r="Z846">
            <v>20</v>
          </cell>
          <cell r="AA846">
            <v>100</v>
          </cell>
          <cell r="AB846">
            <v>150</v>
          </cell>
          <cell r="AC846">
            <v>100</v>
          </cell>
          <cell r="AD846">
            <v>0</v>
          </cell>
          <cell r="AE846">
            <v>0</v>
          </cell>
          <cell r="AF846">
            <v>-20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850</v>
          </cell>
          <cell r="AM846" t="str">
            <v>外科</v>
          </cell>
        </row>
        <row r="847">
          <cell r="G847" t="str">
            <v>外科</v>
          </cell>
          <cell r="H847" t="str">
            <v>2020年</v>
          </cell>
        </row>
        <row r="847">
          <cell r="J847" t="str">
            <v>合格</v>
          </cell>
          <cell r="K847">
            <v>0</v>
          </cell>
          <cell r="L847">
            <v>0</v>
          </cell>
          <cell r="M847">
            <v>0</v>
          </cell>
          <cell r="N847">
            <v>160</v>
          </cell>
          <cell r="O847">
            <v>0</v>
          </cell>
          <cell r="P847">
            <v>4</v>
          </cell>
          <cell r="Q847">
            <v>1</v>
          </cell>
          <cell r="R847">
            <v>0</v>
          </cell>
          <cell r="S847">
            <v>0</v>
          </cell>
          <cell r="T847">
            <v>100</v>
          </cell>
          <cell r="U847">
            <v>100</v>
          </cell>
          <cell r="V847">
            <v>10</v>
          </cell>
          <cell r="W847">
            <v>40</v>
          </cell>
          <cell r="X847">
            <v>30</v>
          </cell>
          <cell r="Y847">
            <v>60</v>
          </cell>
          <cell r="Z847">
            <v>0</v>
          </cell>
          <cell r="AA847">
            <v>100</v>
          </cell>
          <cell r="AB847">
            <v>150</v>
          </cell>
          <cell r="AC847">
            <v>100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850</v>
          </cell>
          <cell r="AM847" t="str">
            <v>外科</v>
          </cell>
        </row>
        <row r="848">
          <cell r="G848" t="str">
            <v>外科</v>
          </cell>
          <cell r="H848" t="str">
            <v>2020年</v>
          </cell>
        </row>
        <row r="848">
          <cell r="J848" t="str">
            <v>合格</v>
          </cell>
          <cell r="K848">
            <v>0</v>
          </cell>
          <cell r="L848">
            <v>0</v>
          </cell>
          <cell r="M848">
            <v>0</v>
          </cell>
          <cell r="N848">
            <v>160</v>
          </cell>
          <cell r="O848" t="str">
            <v>/</v>
          </cell>
          <cell r="P848" t="str">
            <v>/</v>
          </cell>
          <cell r="Q848" t="str">
            <v>/</v>
          </cell>
          <cell r="R848" t="str">
            <v>/</v>
          </cell>
          <cell r="S848" t="str">
            <v>/</v>
          </cell>
          <cell r="T848">
            <v>100</v>
          </cell>
          <cell r="U848">
            <v>100</v>
          </cell>
          <cell r="V848">
            <v>10</v>
          </cell>
          <cell r="W848">
            <v>40</v>
          </cell>
          <cell r="X848">
            <v>60</v>
          </cell>
          <cell r="Y848">
            <v>60</v>
          </cell>
          <cell r="Z848">
            <v>20</v>
          </cell>
          <cell r="AA848">
            <v>100</v>
          </cell>
          <cell r="AB848">
            <v>150</v>
          </cell>
          <cell r="AC848">
            <v>100</v>
          </cell>
          <cell r="AD848">
            <v>0</v>
          </cell>
          <cell r="AE848">
            <v>0</v>
          </cell>
          <cell r="AF848">
            <v>-60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840</v>
          </cell>
          <cell r="AM848" t="str">
            <v>外科</v>
          </cell>
        </row>
        <row r="849">
          <cell r="G849" t="str">
            <v>外科</v>
          </cell>
          <cell r="H849" t="str">
            <v>2021年</v>
          </cell>
        </row>
        <row r="849">
          <cell r="J849" t="str">
            <v>合格</v>
          </cell>
          <cell r="K849">
            <v>0</v>
          </cell>
          <cell r="L849">
            <v>0</v>
          </cell>
          <cell r="M849">
            <v>0</v>
          </cell>
          <cell r="N849">
            <v>120</v>
          </cell>
          <cell r="O849">
            <v>0</v>
          </cell>
          <cell r="P849">
            <v>6</v>
          </cell>
          <cell r="Q849">
            <v>2</v>
          </cell>
          <cell r="R849">
            <v>0</v>
          </cell>
          <cell r="S849">
            <v>0</v>
          </cell>
          <cell r="T849">
            <v>160</v>
          </cell>
          <cell r="U849">
            <v>100</v>
          </cell>
          <cell r="V849">
            <v>10</v>
          </cell>
          <cell r="W849">
            <v>40</v>
          </cell>
          <cell r="X849">
            <v>60</v>
          </cell>
          <cell r="Y849">
            <v>60</v>
          </cell>
          <cell r="Z849">
            <v>0</v>
          </cell>
          <cell r="AA849">
            <v>100</v>
          </cell>
          <cell r="AB849">
            <v>150</v>
          </cell>
          <cell r="AC849">
            <v>100</v>
          </cell>
          <cell r="AD849">
            <v>0</v>
          </cell>
          <cell r="AE849">
            <v>0</v>
          </cell>
          <cell r="AF849">
            <v>-60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840</v>
          </cell>
          <cell r="AM849" t="str">
            <v>外科</v>
          </cell>
        </row>
        <row r="850">
          <cell r="G850" t="str">
            <v>外科</v>
          </cell>
          <cell r="H850" t="str">
            <v>2020年</v>
          </cell>
        </row>
        <row r="850">
          <cell r="J850" t="str">
            <v>合格</v>
          </cell>
          <cell r="K850">
            <v>0</v>
          </cell>
          <cell r="L850">
            <v>0</v>
          </cell>
          <cell r="M850">
            <v>0</v>
          </cell>
          <cell r="N850">
            <v>160</v>
          </cell>
          <cell r="O850">
            <v>0</v>
          </cell>
          <cell r="P850">
            <v>5</v>
          </cell>
          <cell r="Q850">
            <v>2</v>
          </cell>
          <cell r="R850">
            <v>0</v>
          </cell>
          <cell r="S850">
            <v>0</v>
          </cell>
          <cell r="T850">
            <v>140</v>
          </cell>
          <cell r="U850">
            <v>100</v>
          </cell>
          <cell r="V850">
            <v>10</v>
          </cell>
          <cell r="W850">
            <v>0</v>
          </cell>
          <cell r="X850">
            <v>60</v>
          </cell>
          <cell r="Y850">
            <v>60</v>
          </cell>
          <cell r="Z850">
            <v>0</v>
          </cell>
          <cell r="AA850">
            <v>100</v>
          </cell>
          <cell r="AB850">
            <v>150</v>
          </cell>
          <cell r="AC850">
            <v>100</v>
          </cell>
          <cell r="AD850">
            <v>0</v>
          </cell>
          <cell r="AE850">
            <v>0</v>
          </cell>
          <cell r="AF850">
            <v>-40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840</v>
          </cell>
          <cell r="AM850" t="str">
            <v>外科</v>
          </cell>
        </row>
        <row r="851">
          <cell r="G851" t="str">
            <v>外科</v>
          </cell>
          <cell r="H851" t="str">
            <v>2020年</v>
          </cell>
        </row>
        <row r="851">
          <cell r="J851" t="str">
            <v>合格</v>
          </cell>
          <cell r="K851">
            <v>0</v>
          </cell>
          <cell r="L851">
            <v>0</v>
          </cell>
          <cell r="M851">
            <v>0</v>
          </cell>
          <cell r="N851">
            <v>160</v>
          </cell>
          <cell r="O851">
            <v>0</v>
          </cell>
          <cell r="P851">
            <v>3</v>
          </cell>
          <cell r="Q851">
            <v>2</v>
          </cell>
          <cell r="R851">
            <v>0</v>
          </cell>
          <cell r="S851">
            <v>0</v>
          </cell>
          <cell r="T851">
            <v>100</v>
          </cell>
          <cell r="U851">
            <v>100</v>
          </cell>
          <cell r="V851">
            <v>10</v>
          </cell>
          <cell r="W851">
            <v>20</v>
          </cell>
          <cell r="X851">
            <v>60</v>
          </cell>
          <cell r="Y851">
            <v>60</v>
          </cell>
          <cell r="Z851">
            <v>0</v>
          </cell>
          <cell r="AA851">
            <v>100</v>
          </cell>
          <cell r="AB851">
            <v>150</v>
          </cell>
          <cell r="AC851">
            <v>100</v>
          </cell>
          <cell r="AD851">
            <v>0</v>
          </cell>
          <cell r="AE851">
            <v>0</v>
          </cell>
          <cell r="AF851">
            <v>-20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840</v>
          </cell>
          <cell r="AM851" t="str">
            <v>外科</v>
          </cell>
        </row>
        <row r="852">
          <cell r="G852" t="str">
            <v>外科</v>
          </cell>
          <cell r="H852" t="str">
            <v>2020年</v>
          </cell>
        </row>
        <row r="852">
          <cell r="J852" t="str">
            <v>合格</v>
          </cell>
          <cell r="K852">
            <v>0</v>
          </cell>
          <cell r="L852">
            <v>0</v>
          </cell>
          <cell r="M852">
            <v>0</v>
          </cell>
          <cell r="N852">
            <v>160</v>
          </cell>
          <cell r="O852">
            <v>0</v>
          </cell>
          <cell r="P852">
            <v>4</v>
          </cell>
          <cell r="Q852">
            <v>2</v>
          </cell>
          <cell r="R852">
            <v>0</v>
          </cell>
          <cell r="S852">
            <v>0</v>
          </cell>
          <cell r="T852">
            <v>120</v>
          </cell>
          <cell r="U852">
            <v>100</v>
          </cell>
          <cell r="V852">
            <v>0</v>
          </cell>
          <cell r="W852">
            <v>40</v>
          </cell>
          <cell r="X852">
            <v>60</v>
          </cell>
          <cell r="Y852">
            <v>0</v>
          </cell>
          <cell r="Z852">
            <v>20</v>
          </cell>
          <cell r="AA852">
            <v>100</v>
          </cell>
          <cell r="AB852">
            <v>150</v>
          </cell>
          <cell r="AC852">
            <v>100</v>
          </cell>
          <cell r="AD852">
            <v>0</v>
          </cell>
          <cell r="AE852">
            <v>0</v>
          </cell>
          <cell r="AF852">
            <v>-20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830</v>
          </cell>
          <cell r="AM852" t="str">
            <v>外科</v>
          </cell>
        </row>
        <row r="853">
          <cell r="G853" t="str">
            <v>外科</v>
          </cell>
          <cell r="H853" t="str">
            <v>2020年</v>
          </cell>
        </row>
        <row r="853">
          <cell r="J853" t="str">
            <v>合格</v>
          </cell>
          <cell r="K853">
            <v>0</v>
          </cell>
          <cell r="L853">
            <v>0</v>
          </cell>
          <cell r="M853">
            <v>0</v>
          </cell>
          <cell r="N853">
            <v>160</v>
          </cell>
          <cell r="O853" t="str">
            <v>/</v>
          </cell>
          <cell r="P853" t="str">
            <v>/</v>
          </cell>
          <cell r="Q853" t="str">
            <v>/</v>
          </cell>
          <cell r="R853" t="str">
            <v>/</v>
          </cell>
          <cell r="S853" t="str">
            <v>/</v>
          </cell>
          <cell r="T853">
            <v>80</v>
          </cell>
          <cell r="U853">
            <v>100</v>
          </cell>
          <cell r="V853">
            <v>10</v>
          </cell>
          <cell r="W853">
            <v>40</v>
          </cell>
          <cell r="X853">
            <v>60</v>
          </cell>
          <cell r="Y853">
            <v>60</v>
          </cell>
          <cell r="Z853">
            <v>20</v>
          </cell>
          <cell r="AA853">
            <v>100</v>
          </cell>
          <cell r="AB853">
            <v>150</v>
          </cell>
          <cell r="AC853">
            <v>100</v>
          </cell>
          <cell r="AD853">
            <v>0</v>
          </cell>
          <cell r="AE853">
            <v>0</v>
          </cell>
          <cell r="AF853">
            <v>-60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820</v>
          </cell>
          <cell r="AM853" t="str">
            <v>外科</v>
          </cell>
        </row>
        <row r="854">
          <cell r="G854" t="str">
            <v>外科</v>
          </cell>
          <cell r="H854" t="str">
            <v>2020年</v>
          </cell>
        </row>
        <row r="854">
          <cell r="J854" t="str">
            <v>合格</v>
          </cell>
          <cell r="K854">
            <v>0</v>
          </cell>
          <cell r="L854">
            <v>0</v>
          </cell>
          <cell r="M854">
            <v>0</v>
          </cell>
          <cell r="N854">
            <v>160</v>
          </cell>
          <cell r="O854" t="str">
            <v>/</v>
          </cell>
          <cell r="P854" t="str">
            <v>/</v>
          </cell>
          <cell r="Q854" t="str">
            <v>/</v>
          </cell>
          <cell r="R854" t="str">
            <v>/</v>
          </cell>
          <cell r="S854" t="str">
            <v>/</v>
          </cell>
          <cell r="T854">
            <v>80</v>
          </cell>
          <cell r="U854">
            <v>100</v>
          </cell>
          <cell r="V854">
            <v>10</v>
          </cell>
          <cell r="W854">
            <v>40</v>
          </cell>
          <cell r="X854">
            <v>60</v>
          </cell>
          <cell r="Y854">
            <v>60</v>
          </cell>
          <cell r="Z854">
            <v>20</v>
          </cell>
          <cell r="AA854">
            <v>100</v>
          </cell>
          <cell r="AB854">
            <v>150</v>
          </cell>
          <cell r="AC854">
            <v>100</v>
          </cell>
          <cell r="AD854">
            <v>0</v>
          </cell>
          <cell r="AE854">
            <v>0</v>
          </cell>
          <cell r="AF854">
            <v>-60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820</v>
          </cell>
          <cell r="AM854" t="str">
            <v>外科</v>
          </cell>
        </row>
        <row r="855">
          <cell r="G855" t="str">
            <v>外科</v>
          </cell>
          <cell r="H855" t="str">
            <v>2021年</v>
          </cell>
        </row>
        <row r="855">
          <cell r="J855" t="str">
            <v>合格</v>
          </cell>
          <cell r="K855">
            <v>0</v>
          </cell>
          <cell r="L855">
            <v>0</v>
          </cell>
          <cell r="M855">
            <v>0</v>
          </cell>
          <cell r="N855">
            <v>160</v>
          </cell>
          <cell r="O855" t="str">
            <v>/</v>
          </cell>
          <cell r="P855" t="str">
            <v>/</v>
          </cell>
          <cell r="Q855" t="str">
            <v>/</v>
          </cell>
          <cell r="R855" t="str">
            <v>/</v>
          </cell>
          <cell r="S855" t="str">
            <v>/</v>
          </cell>
          <cell r="T855">
            <v>80</v>
          </cell>
          <cell r="U855">
            <v>100</v>
          </cell>
          <cell r="V855">
            <v>10</v>
          </cell>
          <cell r="W855">
            <v>40</v>
          </cell>
          <cell r="X855">
            <v>60</v>
          </cell>
          <cell r="Y855">
            <v>60</v>
          </cell>
          <cell r="Z855">
            <v>20</v>
          </cell>
          <cell r="AA855">
            <v>100</v>
          </cell>
          <cell r="AB855">
            <v>150</v>
          </cell>
          <cell r="AC855">
            <v>100</v>
          </cell>
          <cell r="AD855">
            <v>0</v>
          </cell>
          <cell r="AE855">
            <v>0</v>
          </cell>
          <cell r="AF855">
            <v>-60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820</v>
          </cell>
          <cell r="AM855" t="str">
            <v>外科</v>
          </cell>
        </row>
        <row r="856">
          <cell r="G856" t="str">
            <v>外科</v>
          </cell>
          <cell r="H856" t="str">
            <v>2021年</v>
          </cell>
        </row>
        <row r="856">
          <cell r="J856" t="str">
            <v>合格</v>
          </cell>
          <cell r="K856">
            <v>0</v>
          </cell>
          <cell r="L856">
            <v>0</v>
          </cell>
          <cell r="M856">
            <v>0</v>
          </cell>
          <cell r="N856">
            <v>160</v>
          </cell>
          <cell r="O856">
            <v>0</v>
          </cell>
          <cell r="P856">
            <v>3</v>
          </cell>
          <cell r="Q856">
            <v>1</v>
          </cell>
          <cell r="R856">
            <v>0</v>
          </cell>
          <cell r="S856">
            <v>0</v>
          </cell>
          <cell r="T856">
            <v>80</v>
          </cell>
          <cell r="U856">
            <v>100</v>
          </cell>
          <cell r="V856">
            <v>10</v>
          </cell>
          <cell r="W856">
            <v>40</v>
          </cell>
          <cell r="X856">
            <v>60</v>
          </cell>
          <cell r="Y856">
            <v>60</v>
          </cell>
          <cell r="Z856">
            <v>0</v>
          </cell>
          <cell r="AA856">
            <v>100</v>
          </cell>
          <cell r="AB856">
            <v>150</v>
          </cell>
          <cell r="AC856">
            <v>100</v>
          </cell>
          <cell r="AD856">
            <v>0</v>
          </cell>
          <cell r="AE856">
            <v>0</v>
          </cell>
          <cell r="AF856">
            <v>-40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820</v>
          </cell>
          <cell r="AM856" t="str">
            <v>外科</v>
          </cell>
        </row>
        <row r="857">
          <cell r="G857" t="str">
            <v>外科</v>
          </cell>
          <cell r="H857" t="str">
            <v>2021年</v>
          </cell>
        </row>
        <row r="857">
          <cell r="J857" t="str">
            <v>合格</v>
          </cell>
          <cell r="K857">
            <v>0</v>
          </cell>
          <cell r="L857">
            <v>0</v>
          </cell>
          <cell r="M857">
            <v>0</v>
          </cell>
          <cell r="N857">
            <v>160</v>
          </cell>
          <cell r="O857">
            <v>0</v>
          </cell>
          <cell r="P857">
            <v>6</v>
          </cell>
          <cell r="Q857">
            <v>2</v>
          </cell>
          <cell r="R857">
            <v>0</v>
          </cell>
          <cell r="S857">
            <v>0</v>
          </cell>
          <cell r="T857">
            <v>160</v>
          </cell>
          <cell r="U857">
            <v>100</v>
          </cell>
          <cell r="V857">
            <v>10</v>
          </cell>
          <cell r="W857">
            <v>20</v>
          </cell>
          <cell r="X857">
            <v>0</v>
          </cell>
          <cell r="Y857">
            <v>60</v>
          </cell>
          <cell r="Z857">
            <v>0</v>
          </cell>
          <cell r="AA857">
            <v>100</v>
          </cell>
          <cell r="AB857">
            <v>150</v>
          </cell>
          <cell r="AC857">
            <v>100</v>
          </cell>
          <cell r="AD857">
            <v>0</v>
          </cell>
          <cell r="AE857">
            <v>0</v>
          </cell>
          <cell r="AF857">
            <v>-40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820</v>
          </cell>
          <cell r="AM857" t="str">
            <v>外科</v>
          </cell>
        </row>
        <row r="858">
          <cell r="G858" t="str">
            <v>外科</v>
          </cell>
          <cell r="H858" t="str">
            <v>2021年</v>
          </cell>
        </row>
        <row r="858">
          <cell r="J858" t="str">
            <v>合格</v>
          </cell>
          <cell r="K858">
            <v>0</v>
          </cell>
          <cell r="L858">
            <v>0</v>
          </cell>
          <cell r="M858">
            <v>0</v>
          </cell>
          <cell r="N858">
            <v>160</v>
          </cell>
          <cell r="O858">
            <v>0</v>
          </cell>
          <cell r="P858">
            <v>5</v>
          </cell>
          <cell r="Q858">
            <v>0</v>
          </cell>
          <cell r="R858">
            <v>0</v>
          </cell>
          <cell r="S858">
            <v>0</v>
          </cell>
          <cell r="T858">
            <v>100</v>
          </cell>
          <cell r="U858">
            <v>100</v>
          </cell>
          <cell r="V858">
            <v>10</v>
          </cell>
          <cell r="W858">
            <v>40</v>
          </cell>
          <cell r="X858">
            <v>30</v>
          </cell>
          <cell r="Y858">
            <v>30</v>
          </cell>
          <cell r="Z858">
            <v>0</v>
          </cell>
          <cell r="AA858">
            <v>100</v>
          </cell>
          <cell r="AB858">
            <v>150</v>
          </cell>
          <cell r="AC858">
            <v>100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820</v>
          </cell>
          <cell r="AM858" t="str">
            <v>外科</v>
          </cell>
        </row>
        <row r="859">
          <cell r="G859" t="str">
            <v>外科</v>
          </cell>
          <cell r="H859" t="str">
            <v>2021年</v>
          </cell>
        </row>
        <row r="859">
          <cell r="J859" t="str">
            <v>合格</v>
          </cell>
          <cell r="K859">
            <v>0</v>
          </cell>
          <cell r="L859">
            <v>0</v>
          </cell>
          <cell r="M859">
            <v>0</v>
          </cell>
          <cell r="N859">
            <v>120</v>
          </cell>
          <cell r="O859">
            <v>0</v>
          </cell>
          <cell r="P859">
            <v>5</v>
          </cell>
          <cell r="Q859">
            <v>3</v>
          </cell>
          <cell r="R859">
            <v>0</v>
          </cell>
          <cell r="S859">
            <v>1</v>
          </cell>
          <cell r="T859">
            <v>185</v>
          </cell>
          <cell r="U859">
            <v>100</v>
          </cell>
          <cell r="V859">
            <v>0</v>
          </cell>
          <cell r="W859">
            <v>80</v>
          </cell>
          <cell r="X859">
            <v>60</v>
          </cell>
          <cell r="Y859">
            <v>90</v>
          </cell>
          <cell r="Z859">
            <v>20</v>
          </cell>
          <cell r="AA859">
            <v>100</v>
          </cell>
          <cell r="AB859">
            <v>0</v>
          </cell>
          <cell r="AC859">
            <v>0</v>
          </cell>
          <cell r="AD859">
            <v>0</v>
          </cell>
          <cell r="AE859">
            <v>60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815</v>
          </cell>
          <cell r="AM859" t="str">
            <v>外科</v>
          </cell>
        </row>
        <row r="860">
          <cell r="G860" t="str">
            <v>外科</v>
          </cell>
          <cell r="H860" t="str">
            <v>2020年</v>
          </cell>
        </row>
        <row r="860">
          <cell r="J860" t="str">
            <v>合格</v>
          </cell>
          <cell r="K860">
            <v>0</v>
          </cell>
          <cell r="L860">
            <v>0</v>
          </cell>
          <cell r="M860">
            <v>0</v>
          </cell>
          <cell r="N860">
            <v>160</v>
          </cell>
          <cell r="O860">
            <v>0</v>
          </cell>
          <cell r="P860">
            <v>5</v>
          </cell>
          <cell r="Q860">
            <v>0</v>
          </cell>
          <cell r="R860">
            <v>0</v>
          </cell>
          <cell r="S860">
            <v>0</v>
          </cell>
          <cell r="T860">
            <v>100</v>
          </cell>
          <cell r="U860">
            <v>100</v>
          </cell>
          <cell r="V860">
            <v>10</v>
          </cell>
          <cell r="W860">
            <v>60</v>
          </cell>
          <cell r="X860">
            <v>30</v>
          </cell>
          <cell r="Y860">
            <v>60</v>
          </cell>
          <cell r="Z860">
            <v>0</v>
          </cell>
          <cell r="AA860">
            <v>100</v>
          </cell>
          <cell r="AB860">
            <v>150</v>
          </cell>
          <cell r="AC860">
            <v>100</v>
          </cell>
          <cell r="AD860">
            <v>0</v>
          </cell>
          <cell r="AE860">
            <v>0</v>
          </cell>
          <cell r="AF860">
            <v>-60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810</v>
          </cell>
          <cell r="AM860" t="str">
            <v>外科</v>
          </cell>
        </row>
        <row r="861">
          <cell r="G861" t="str">
            <v>外科</v>
          </cell>
          <cell r="H861" t="str">
            <v>2022年</v>
          </cell>
        </row>
        <row r="861">
          <cell r="J861" t="str">
            <v>合格</v>
          </cell>
          <cell r="K861">
            <v>0</v>
          </cell>
          <cell r="L861">
            <v>0</v>
          </cell>
          <cell r="M861">
            <v>0</v>
          </cell>
          <cell r="N861">
            <v>140</v>
          </cell>
          <cell r="O861">
            <v>0</v>
          </cell>
          <cell r="P861">
            <v>4</v>
          </cell>
          <cell r="Q861">
            <v>1</v>
          </cell>
          <cell r="R861">
            <v>0</v>
          </cell>
          <cell r="S861">
            <v>0</v>
          </cell>
          <cell r="T861">
            <v>100</v>
          </cell>
          <cell r="U861">
            <v>100</v>
          </cell>
          <cell r="V861">
            <v>10</v>
          </cell>
          <cell r="W861">
            <v>40</v>
          </cell>
          <cell r="X861">
            <v>30</v>
          </cell>
          <cell r="Y861">
            <v>60</v>
          </cell>
          <cell r="Z861">
            <v>0</v>
          </cell>
          <cell r="AA861">
            <v>100</v>
          </cell>
          <cell r="AB861">
            <v>150</v>
          </cell>
          <cell r="AC861">
            <v>100</v>
          </cell>
          <cell r="AD861">
            <v>0</v>
          </cell>
          <cell r="AE861">
            <v>0</v>
          </cell>
          <cell r="AF861">
            <v>-20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810</v>
          </cell>
          <cell r="AM861" t="str">
            <v>外科</v>
          </cell>
        </row>
        <row r="862">
          <cell r="G862" t="str">
            <v>外科</v>
          </cell>
          <cell r="H862" t="str">
            <v>2021年</v>
          </cell>
        </row>
        <row r="862">
          <cell r="J862" t="str">
            <v>合格</v>
          </cell>
          <cell r="K862">
            <v>0</v>
          </cell>
          <cell r="L862">
            <v>0</v>
          </cell>
          <cell r="M862">
            <v>0</v>
          </cell>
          <cell r="N862">
            <v>160</v>
          </cell>
          <cell r="O862">
            <v>0</v>
          </cell>
          <cell r="P862">
            <v>4</v>
          </cell>
          <cell r="Q862">
            <v>2</v>
          </cell>
          <cell r="R862">
            <v>0</v>
          </cell>
          <cell r="S862">
            <v>0</v>
          </cell>
          <cell r="T862">
            <v>120</v>
          </cell>
          <cell r="U862">
            <v>100</v>
          </cell>
          <cell r="V862">
            <v>0</v>
          </cell>
          <cell r="W862">
            <v>40</v>
          </cell>
          <cell r="X862">
            <v>30</v>
          </cell>
          <cell r="Y862">
            <v>30</v>
          </cell>
          <cell r="Z862">
            <v>0</v>
          </cell>
          <cell r="AA862">
            <v>100</v>
          </cell>
          <cell r="AB862">
            <v>150</v>
          </cell>
          <cell r="AC862">
            <v>100</v>
          </cell>
          <cell r="AD862">
            <v>0</v>
          </cell>
          <cell r="AE862">
            <v>0</v>
          </cell>
          <cell r="AF862">
            <v>-20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810</v>
          </cell>
          <cell r="AM862" t="str">
            <v>外科</v>
          </cell>
        </row>
        <row r="863">
          <cell r="G863" t="str">
            <v>外科</v>
          </cell>
          <cell r="H863" t="str">
            <v>2021年</v>
          </cell>
        </row>
        <row r="863">
          <cell r="J863" t="str">
            <v>合格</v>
          </cell>
          <cell r="K863">
            <v>0</v>
          </cell>
          <cell r="L863">
            <v>0</v>
          </cell>
          <cell r="M863">
            <v>0</v>
          </cell>
          <cell r="N863">
            <v>160</v>
          </cell>
          <cell r="O863">
            <v>0</v>
          </cell>
          <cell r="P863">
            <v>2</v>
          </cell>
          <cell r="Q863">
            <v>0</v>
          </cell>
          <cell r="R863">
            <v>0</v>
          </cell>
          <cell r="S863">
            <v>0</v>
          </cell>
          <cell r="T863">
            <v>40</v>
          </cell>
          <cell r="U863">
            <v>100</v>
          </cell>
          <cell r="V863">
            <v>0</v>
          </cell>
          <cell r="W863">
            <v>40</v>
          </cell>
          <cell r="X863">
            <v>30</v>
          </cell>
          <cell r="Y863">
            <v>30</v>
          </cell>
          <cell r="Z863">
            <v>60</v>
          </cell>
          <cell r="AA863">
            <v>100</v>
          </cell>
          <cell r="AB863">
            <v>150</v>
          </cell>
          <cell r="AC863">
            <v>100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810</v>
          </cell>
          <cell r="AM863" t="str">
            <v>外科</v>
          </cell>
        </row>
        <row r="864">
          <cell r="G864" t="str">
            <v>外科</v>
          </cell>
          <cell r="H864" t="str">
            <v>2020年</v>
          </cell>
        </row>
        <row r="864">
          <cell r="J864" t="str">
            <v>合格</v>
          </cell>
          <cell r="K864">
            <v>0</v>
          </cell>
          <cell r="L864">
            <v>0</v>
          </cell>
          <cell r="M864">
            <v>0</v>
          </cell>
          <cell r="N864">
            <v>160</v>
          </cell>
          <cell r="O864">
            <v>0</v>
          </cell>
          <cell r="P864">
            <v>2</v>
          </cell>
          <cell r="Q864">
            <v>1</v>
          </cell>
          <cell r="R864">
            <v>1</v>
          </cell>
          <cell r="S864">
            <v>0</v>
          </cell>
          <cell r="T864">
            <v>85</v>
          </cell>
          <cell r="U864">
            <v>100</v>
          </cell>
          <cell r="V864">
            <v>10</v>
          </cell>
          <cell r="W864">
            <v>40</v>
          </cell>
          <cell r="X864">
            <v>60</v>
          </cell>
          <cell r="Y864">
            <v>60</v>
          </cell>
          <cell r="Z864">
            <v>0</v>
          </cell>
          <cell r="AA864">
            <v>100</v>
          </cell>
          <cell r="AB864">
            <v>150</v>
          </cell>
          <cell r="AC864">
            <v>100</v>
          </cell>
          <cell r="AD864">
            <v>0</v>
          </cell>
          <cell r="AE864">
            <v>0</v>
          </cell>
          <cell r="AF864">
            <v>-60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805</v>
          </cell>
          <cell r="AM864" t="str">
            <v>外科</v>
          </cell>
        </row>
        <row r="865">
          <cell r="G865" t="str">
            <v>外科</v>
          </cell>
          <cell r="H865" t="str">
            <v>2020年</v>
          </cell>
        </row>
        <row r="865">
          <cell r="J865" t="str">
            <v>合格</v>
          </cell>
          <cell r="K865">
            <v>0</v>
          </cell>
          <cell r="L865">
            <v>0</v>
          </cell>
          <cell r="M865">
            <v>0</v>
          </cell>
          <cell r="N865">
            <v>160</v>
          </cell>
          <cell r="O865">
            <v>0</v>
          </cell>
          <cell r="P865">
            <v>1</v>
          </cell>
          <cell r="Q865">
            <v>4</v>
          </cell>
          <cell r="R865">
            <v>0</v>
          </cell>
          <cell r="S865">
            <v>0</v>
          </cell>
          <cell r="T865">
            <v>100</v>
          </cell>
          <cell r="U865">
            <v>100</v>
          </cell>
          <cell r="V865">
            <v>10</v>
          </cell>
          <cell r="W865">
            <v>20</v>
          </cell>
          <cell r="X865">
            <v>60</v>
          </cell>
          <cell r="Y865">
            <v>0</v>
          </cell>
          <cell r="Z865">
            <v>0</v>
          </cell>
          <cell r="AA865">
            <v>100</v>
          </cell>
          <cell r="AB865">
            <v>150</v>
          </cell>
          <cell r="AC865">
            <v>100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K865">
            <v>0</v>
          </cell>
          <cell r="AL865">
            <v>800</v>
          </cell>
          <cell r="AM865" t="str">
            <v>外科</v>
          </cell>
        </row>
        <row r="866">
          <cell r="G866" t="str">
            <v>外科</v>
          </cell>
          <cell r="H866" t="str">
            <v>2020年</v>
          </cell>
        </row>
        <row r="866">
          <cell r="J866" t="str">
            <v>合格</v>
          </cell>
          <cell r="K866">
            <v>0</v>
          </cell>
          <cell r="L866">
            <v>0</v>
          </cell>
          <cell r="M866">
            <v>0</v>
          </cell>
          <cell r="N866">
            <v>160</v>
          </cell>
          <cell r="O866" t="str">
            <v>0.0</v>
          </cell>
          <cell r="P866" t="str">
            <v>0.0</v>
          </cell>
          <cell r="Q866" t="str">
            <v>0.0</v>
          </cell>
          <cell r="R866" t="str">
            <v>0.0</v>
          </cell>
          <cell r="S866" t="str">
            <v>0.0</v>
          </cell>
          <cell r="T866">
            <v>0</v>
          </cell>
          <cell r="U866">
            <v>100</v>
          </cell>
          <cell r="V866">
            <v>10</v>
          </cell>
          <cell r="W866">
            <v>60</v>
          </cell>
          <cell r="X866">
            <v>60</v>
          </cell>
          <cell r="Y866">
            <v>60</v>
          </cell>
          <cell r="Z866">
            <v>0</v>
          </cell>
          <cell r="AA866">
            <v>100</v>
          </cell>
          <cell r="AB866">
            <v>150</v>
          </cell>
          <cell r="AC866">
            <v>100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800</v>
          </cell>
          <cell r="AM866" t="str">
            <v>外科</v>
          </cell>
        </row>
        <row r="867">
          <cell r="G867" t="str">
            <v>外科</v>
          </cell>
          <cell r="H867" t="str">
            <v>2020年</v>
          </cell>
        </row>
        <row r="867">
          <cell r="J867" t="str">
            <v>合格</v>
          </cell>
          <cell r="K867">
            <v>0</v>
          </cell>
          <cell r="L867">
            <v>0</v>
          </cell>
          <cell r="M867">
            <v>0</v>
          </cell>
          <cell r="N867">
            <v>160</v>
          </cell>
          <cell r="O867">
            <v>2</v>
          </cell>
          <cell r="P867">
            <v>0</v>
          </cell>
          <cell r="Q867">
            <v>0</v>
          </cell>
          <cell r="R867">
            <v>1</v>
          </cell>
          <cell r="S867">
            <v>1</v>
          </cell>
          <cell r="T867">
            <v>150</v>
          </cell>
          <cell r="U867">
            <v>100</v>
          </cell>
          <cell r="V867">
            <v>10</v>
          </cell>
          <cell r="W867">
            <v>40</v>
          </cell>
          <cell r="X867">
            <v>60</v>
          </cell>
          <cell r="Y867">
            <v>60</v>
          </cell>
          <cell r="Z867">
            <v>0</v>
          </cell>
          <cell r="AA867">
            <v>100</v>
          </cell>
          <cell r="AB867">
            <v>150</v>
          </cell>
          <cell r="AC867">
            <v>0</v>
          </cell>
          <cell r="AD867">
            <v>0</v>
          </cell>
          <cell r="AE867">
            <v>0</v>
          </cell>
          <cell r="AF867">
            <v>-40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790</v>
          </cell>
          <cell r="AM867" t="str">
            <v>外科</v>
          </cell>
        </row>
        <row r="868">
          <cell r="G868" t="str">
            <v>外科</v>
          </cell>
          <cell r="H868" t="str">
            <v>2020年</v>
          </cell>
        </row>
        <row r="868">
          <cell r="J868" t="str">
            <v>合格</v>
          </cell>
          <cell r="K868">
            <v>0</v>
          </cell>
          <cell r="L868">
            <v>0</v>
          </cell>
          <cell r="M868">
            <v>0</v>
          </cell>
          <cell r="N868">
            <v>160</v>
          </cell>
          <cell r="O868">
            <v>0</v>
          </cell>
          <cell r="P868">
            <v>4</v>
          </cell>
          <cell r="Q868">
            <v>0</v>
          </cell>
          <cell r="R868">
            <v>0</v>
          </cell>
          <cell r="S868">
            <v>0</v>
          </cell>
          <cell r="T868">
            <v>80</v>
          </cell>
          <cell r="U868">
            <v>100</v>
          </cell>
          <cell r="V868">
            <v>10</v>
          </cell>
          <cell r="W868">
            <v>40</v>
          </cell>
          <cell r="X868">
            <v>0</v>
          </cell>
          <cell r="Y868">
            <v>30</v>
          </cell>
          <cell r="Z868">
            <v>20</v>
          </cell>
          <cell r="AA868">
            <v>100</v>
          </cell>
          <cell r="AB868">
            <v>150</v>
          </cell>
          <cell r="AC868">
            <v>100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790</v>
          </cell>
          <cell r="AM868" t="str">
            <v>外科</v>
          </cell>
        </row>
        <row r="869">
          <cell r="G869" t="str">
            <v>外科</v>
          </cell>
          <cell r="H869" t="str">
            <v>2020年</v>
          </cell>
        </row>
        <row r="869">
          <cell r="J869" t="str">
            <v>合格</v>
          </cell>
          <cell r="K869">
            <v>0</v>
          </cell>
          <cell r="L869">
            <v>0</v>
          </cell>
          <cell r="M869">
            <v>0</v>
          </cell>
          <cell r="N869">
            <v>160</v>
          </cell>
          <cell r="O869">
            <v>0</v>
          </cell>
          <cell r="P869">
            <v>3</v>
          </cell>
          <cell r="Q869">
            <v>1</v>
          </cell>
          <cell r="R869">
            <v>0</v>
          </cell>
          <cell r="S869">
            <v>0</v>
          </cell>
          <cell r="T869">
            <v>80</v>
          </cell>
          <cell r="U869">
            <v>100</v>
          </cell>
          <cell r="V869">
            <v>10</v>
          </cell>
          <cell r="W869">
            <v>20</v>
          </cell>
          <cell r="X869">
            <v>60</v>
          </cell>
          <cell r="Y869">
            <v>60</v>
          </cell>
          <cell r="Z869">
            <v>0</v>
          </cell>
          <cell r="AA869">
            <v>100</v>
          </cell>
          <cell r="AB869">
            <v>150</v>
          </cell>
          <cell r="AC869">
            <v>100</v>
          </cell>
          <cell r="AD869">
            <v>0</v>
          </cell>
          <cell r="AE869">
            <v>0</v>
          </cell>
          <cell r="AF869">
            <v>-60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780</v>
          </cell>
          <cell r="AM869" t="str">
            <v>外科</v>
          </cell>
        </row>
        <row r="870">
          <cell r="G870" t="str">
            <v>外科</v>
          </cell>
          <cell r="H870" t="str">
            <v>2021年</v>
          </cell>
        </row>
        <row r="870">
          <cell r="J870" t="str">
            <v>合格</v>
          </cell>
          <cell r="K870">
            <v>0</v>
          </cell>
          <cell r="L870">
            <v>0</v>
          </cell>
          <cell r="M870">
            <v>0</v>
          </cell>
          <cell r="N870">
            <v>160</v>
          </cell>
          <cell r="O870">
            <v>0</v>
          </cell>
          <cell r="P870">
            <v>5</v>
          </cell>
          <cell r="Q870">
            <v>0</v>
          </cell>
          <cell r="R870">
            <v>0</v>
          </cell>
          <cell r="S870">
            <v>0</v>
          </cell>
          <cell r="T870">
            <v>100</v>
          </cell>
          <cell r="U870">
            <v>100</v>
          </cell>
          <cell r="V870">
            <v>10</v>
          </cell>
          <cell r="W870">
            <v>20</v>
          </cell>
          <cell r="X870">
            <v>0</v>
          </cell>
          <cell r="Y870">
            <v>30</v>
          </cell>
          <cell r="Z870">
            <v>0</v>
          </cell>
          <cell r="AA870">
            <v>100</v>
          </cell>
          <cell r="AB870">
            <v>150</v>
          </cell>
          <cell r="AC870">
            <v>100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770</v>
          </cell>
          <cell r="AM870" t="str">
            <v>外科</v>
          </cell>
        </row>
        <row r="871">
          <cell r="G871" t="str">
            <v>外科</v>
          </cell>
          <cell r="H871" t="str">
            <v>2021年</v>
          </cell>
        </row>
        <row r="871">
          <cell r="J871" t="str">
            <v>合格</v>
          </cell>
          <cell r="K871">
            <v>0</v>
          </cell>
          <cell r="L871">
            <v>0</v>
          </cell>
          <cell r="M871">
            <v>0</v>
          </cell>
          <cell r="N871">
            <v>160</v>
          </cell>
          <cell r="O871">
            <v>0</v>
          </cell>
          <cell r="P871">
            <v>4</v>
          </cell>
          <cell r="Q871">
            <v>1</v>
          </cell>
          <cell r="R871">
            <v>0</v>
          </cell>
          <cell r="S871">
            <v>0</v>
          </cell>
          <cell r="T871">
            <v>100</v>
          </cell>
          <cell r="U871">
            <v>100</v>
          </cell>
          <cell r="V871">
            <v>10</v>
          </cell>
          <cell r="W871">
            <v>40</v>
          </cell>
          <cell r="X871">
            <v>30</v>
          </cell>
          <cell r="Y871">
            <v>30</v>
          </cell>
          <cell r="Z871">
            <v>0</v>
          </cell>
          <cell r="AA871">
            <v>100</v>
          </cell>
          <cell r="AB871">
            <v>150</v>
          </cell>
          <cell r="AC871">
            <v>100</v>
          </cell>
          <cell r="AD871">
            <v>0</v>
          </cell>
          <cell r="AE871">
            <v>0</v>
          </cell>
          <cell r="AF871">
            <v>-60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760</v>
          </cell>
          <cell r="AM871" t="str">
            <v>外科</v>
          </cell>
        </row>
        <row r="872">
          <cell r="G872" t="str">
            <v>外科</v>
          </cell>
          <cell r="H872" t="str">
            <v>2020年</v>
          </cell>
        </row>
        <row r="872">
          <cell r="J872" t="str">
            <v>合格</v>
          </cell>
          <cell r="K872">
            <v>0</v>
          </cell>
          <cell r="L872">
            <v>0</v>
          </cell>
          <cell r="M872">
            <v>0</v>
          </cell>
          <cell r="N872">
            <v>160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100</v>
          </cell>
          <cell r="V872">
            <v>10</v>
          </cell>
          <cell r="W872">
            <v>40</v>
          </cell>
          <cell r="X872">
            <v>60</v>
          </cell>
          <cell r="Y872">
            <v>60</v>
          </cell>
          <cell r="Z872">
            <v>20</v>
          </cell>
          <cell r="AA872">
            <v>100</v>
          </cell>
          <cell r="AB872">
            <v>150</v>
          </cell>
          <cell r="AC872">
            <v>100</v>
          </cell>
          <cell r="AD872">
            <v>0</v>
          </cell>
          <cell r="AE872">
            <v>0</v>
          </cell>
          <cell r="AF872">
            <v>-40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760</v>
          </cell>
          <cell r="AM872" t="str">
            <v>外科</v>
          </cell>
        </row>
        <row r="873">
          <cell r="G873" t="str">
            <v>外科</v>
          </cell>
          <cell r="H873" t="str">
            <v>2022年</v>
          </cell>
        </row>
        <row r="873">
          <cell r="J873" t="str">
            <v>合格</v>
          </cell>
          <cell r="K873">
            <v>0</v>
          </cell>
          <cell r="L873">
            <v>0</v>
          </cell>
          <cell r="M873">
            <v>0</v>
          </cell>
          <cell r="N873">
            <v>120</v>
          </cell>
          <cell r="O873">
            <v>0</v>
          </cell>
          <cell r="P873">
            <v>6</v>
          </cell>
          <cell r="Q873">
            <v>3</v>
          </cell>
          <cell r="R873">
            <v>0</v>
          </cell>
          <cell r="S873">
            <v>0</v>
          </cell>
          <cell r="T873">
            <v>180</v>
          </cell>
          <cell r="U873">
            <v>100</v>
          </cell>
          <cell r="V873">
            <v>10</v>
          </cell>
          <cell r="W873">
            <v>20</v>
          </cell>
          <cell r="X873">
            <v>0</v>
          </cell>
          <cell r="Y873">
            <v>30</v>
          </cell>
          <cell r="Z873">
            <v>0</v>
          </cell>
          <cell r="AA873">
            <v>100</v>
          </cell>
          <cell r="AB873">
            <v>150</v>
          </cell>
          <cell r="AC873">
            <v>100</v>
          </cell>
          <cell r="AD873">
            <v>0</v>
          </cell>
          <cell r="AE873">
            <v>0</v>
          </cell>
          <cell r="AF873">
            <v>-60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750</v>
          </cell>
          <cell r="AM873" t="str">
            <v>外科</v>
          </cell>
        </row>
        <row r="874">
          <cell r="G874" t="str">
            <v>外科</v>
          </cell>
          <cell r="H874" t="str">
            <v>2021年</v>
          </cell>
        </row>
        <row r="874">
          <cell r="J874" t="str">
            <v>合格</v>
          </cell>
          <cell r="K874">
            <v>0</v>
          </cell>
          <cell r="L874">
            <v>0</v>
          </cell>
          <cell r="M874">
            <v>0</v>
          </cell>
          <cell r="N874">
            <v>160</v>
          </cell>
          <cell r="O874">
            <v>0</v>
          </cell>
          <cell r="P874">
            <v>4</v>
          </cell>
          <cell r="Q874">
            <v>0</v>
          </cell>
          <cell r="R874">
            <v>0</v>
          </cell>
          <cell r="S874">
            <v>0</v>
          </cell>
          <cell r="T874">
            <v>80</v>
          </cell>
          <cell r="U874">
            <v>100</v>
          </cell>
          <cell r="V874">
            <v>10</v>
          </cell>
          <cell r="W874">
            <v>20</v>
          </cell>
          <cell r="X874">
            <v>30</v>
          </cell>
          <cell r="Y874">
            <v>60</v>
          </cell>
          <cell r="Z874">
            <v>0</v>
          </cell>
          <cell r="AA874">
            <v>100</v>
          </cell>
          <cell r="AB874">
            <v>150</v>
          </cell>
          <cell r="AC874">
            <v>100</v>
          </cell>
          <cell r="AD874">
            <v>0</v>
          </cell>
          <cell r="AE874">
            <v>0</v>
          </cell>
          <cell r="AF874">
            <v>-60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750</v>
          </cell>
          <cell r="AM874" t="str">
            <v>外科</v>
          </cell>
        </row>
        <row r="875">
          <cell r="G875" t="str">
            <v>外科</v>
          </cell>
          <cell r="H875" t="str">
            <v>2020年</v>
          </cell>
        </row>
        <row r="875">
          <cell r="J875" t="str">
            <v>合格</v>
          </cell>
          <cell r="K875">
            <v>0</v>
          </cell>
          <cell r="L875">
            <v>0</v>
          </cell>
          <cell r="M875">
            <v>0</v>
          </cell>
          <cell r="N875">
            <v>160</v>
          </cell>
          <cell r="O875">
            <v>0</v>
          </cell>
          <cell r="P875">
            <v>2</v>
          </cell>
          <cell r="Q875">
            <v>0</v>
          </cell>
          <cell r="R875">
            <v>0</v>
          </cell>
          <cell r="S875">
            <v>0</v>
          </cell>
          <cell r="T875">
            <v>40</v>
          </cell>
          <cell r="U875">
            <v>100</v>
          </cell>
          <cell r="V875">
            <v>10</v>
          </cell>
          <cell r="W875">
            <v>60</v>
          </cell>
          <cell r="X875">
            <v>60</v>
          </cell>
          <cell r="Y875">
            <v>30</v>
          </cell>
          <cell r="Z875">
            <v>0</v>
          </cell>
          <cell r="AA875">
            <v>100</v>
          </cell>
          <cell r="AB875">
            <v>150</v>
          </cell>
          <cell r="AC875">
            <v>100</v>
          </cell>
          <cell r="AD875">
            <v>0</v>
          </cell>
          <cell r="AE875">
            <v>0</v>
          </cell>
          <cell r="AF875">
            <v>-60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750</v>
          </cell>
          <cell r="AM875" t="str">
            <v>外科</v>
          </cell>
        </row>
        <row r="876">
          <cell r="G876" t="str">
            <v>外科</v>
          </cell>
          <cell r="H876" t="str">
            <v>2020年</v>
          </cell>
        </row>
        <row r="876">
          <cell r="J876" t="str">
            <v>合格</v>
          </cell>
          <cell r="K876">
            <v>0</v>
          </cell>
          <cell r="L876">
            <v>0</v>
          </cell>
          <cell r="M876">
            <v>0</v>
          </cell>
          <cell r="N876">
            <v>160</v>
          </cell>
          <cell r="O876">
            <v>0</v>
          </cell>
          <cell r="P876">
            <v>3</v>
          </cell>
          <cell r="Q876">
            <v>0</v>
          </cell>
          <cell r="R876">
            <v>0</v>
          </cell>
          <cell r="S876">
            <v>0</v>
          </cell>
          <cell r="T876">
            <v>60</v>
          </cell>
          <cell r="U876">
            <v>100</v>
          </cell>
          <cell r="V876">
            <v>10</v>
          </cell>
          <cell r="W876">
            <v>20</v>
          </cell>
          <cell r="X876">
            <v>0</v>
          </cell>
          <cell r="Y876">
            <v>30</v>
          </cell>
          <cell r="Z876">
            <v>20</v>
          </cell>
          <cell r="AA876">
            <v>100</v>
          </cell>
          <cell r="AB876">
            <v>150</v>
          </cell>
          <cell r="AC876">
            <v>100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750</v>
          </cell>
          <cell r="AM876" t="str">
            <v>外科</v>
          </cell>
        </row>
        <row r="877">
          <cell r="G877" t="str">
            <v>外科</v>
          </cell>
          <cell r="H877" t="str">
            <v>2020年</v>
          </cell>
        </row>
        <row r="877">
          <cell r="J877" t="str">
            <v>合格</v>
          </cell>
          <cell r="K877">
            <v>0</v>
          </cell>
          <cell r="L877">
            <v>0</v>
          </cell>
          <cell r="M877">
            <v>0</v>
          </cell>
          <cell r="N877">
            <v>160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100</v>
          </cell>
          <cell r="V877">
            <v>10</v>
          </cell>
          <cell r="W877">
            <v>40</v>
          </cell>
          <cell r="X877">
            <v>60</v>
          </cell>
          <cell r="Y877">
            <v>60</v>
          </cell>
          <cell r="Z877">
            <v>20</v>
          </cell>
          <cell r="AA877">
            <v>100</v>
          </cell>
          <cell r="AB877">
            <v>150</v>
          </cell>
          <cell r="AC877">
            <v>100</v>
          </cell>
          <cell r="AD877">
            <v>0</v>
          </cell>
          <cell r="AE877">
            <v>0</v>
          </cell>
          <cell r="AF877">
            <v>-60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740</v>
          </cell>
          <cell r="AM877" t="str">
            <v>外科</v>
          </cell>
        </row>
        <row r="878">
          <cell r="G878" t="str">
            <v>外科</v>
          </cell>
          <cell r="H878" t="str">
            <v>2020年</v>
          </cell>
        </row>
        <row r="878">
          <cell r="J878" t="str">
            <v>合格</v>
          </cell>
          <cell r="K878">
            <v>0</v>
          </cell>
          <cell r="L878">
            <v>0</v>
          </cell>
          <cell r="M878">
            <v>0</v>
          </cell>
          <cell r="N878">
            <v>160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100</v>
          </cell>
          <cell r="V878">
            <v>10</v>
          </cell>
          <cell r="W878">
            <v>40</v>
          </cell>
          <cell r="X878">
            <v>60</v>
          </cell>
          <cell r="Y878">
            <v>60</v>
          </cell>
          <cell r="Z878">
            <v>20</v>
          </cell>
          <cell r="AA878">
            <v>100</v>
          </cell>
          <cell r="AB878">
            <v>150</v>
          </cell>
          <cell r="AC878">
            <v>100</v>
          </cell>
          <cell r="AD878">
            <v>0</v>
          </cell>
          <cell r="AE878">
            <v>0</v>
          </cell>
          <cell r="AF878">
            <v>-60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740</v>
          </cell>
          <cell r="AM878" t="str">
            <v>外科</v>
          </cell>
        </row>
        <row r="879">
          <cell r="G879" t="str">
            <v>外科</v>
          </cell>
          <cell r="H879" t="str">
            <v>2021年</v>
          </cell>
        </row>
        <row r="879">
          <cell r="J879" t="str">
            <v>合格</v>
          </cell>
          <cell r="K879">
            <v>0</v>
          </cell>
          <cell r="L879">
            <v>0</v>
          </cell>
          <cell r="M879">
            <v>0</v>
          </cell>
          <cell r="N879">
            <v>160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100</v>
          </cell>
          <cell r="V879">
            <v>10</v>
          </cell>
          <cell r="W879">
            <v>40</v>
          </cell>
          <cell r="X879">
            <v>60</v>
          </cell>
          <cell r="Y879">
            <v>60</v>
          </cell>
          <cell r="Z879">
            <v>20</v>
          </cell>
          <cell r="AA879">
            <v>100</v>
          </cell>
          <cell r="AB879">
            <v>150</v>
          </cell>
          <cell r="AC879">
            <v>100</v>
          </cell>
          <cell r="AD879">
            <v>0</v>
          </cell>
          <cell r="AE879">
            <v>0</v>
          </cell>
          <cell r="AF879">
            <v>-60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740</v>
          </cell>
          <cell r="AM879" t="str">
            <v>外科</v>
          </cell>
        </row>
        <row r="880">
          <cell r="G880" t="str">
            <v>外科</v>
          </cell>
          <cell r="H880" t="str">
            <v>2021年</v>
          </cell>
        </row>
        <row r="880">
          <cell r="J880" t="str">
            <v>合格</v>
          </cell>
          <cell r="K880">
            <v>0</v>
          </cell>
          <cell r="L880">
            <v>0</v>
          </cell>
          <cell r="M880">
            <v>0</v>
          </cell>
          <cell r="N880">
            <v>160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100</v>
          </cell>
          <cell r="V880">
            <v>10</v>
          </cell>
          <cell r="W880">
            <v>40</v>
          </cell>
          <cell r="X880">
            <v>0</v>
          </cell>
          <cell r="Y880">
            <v>60</v>
          </cell>
          <cell r="Z880">
            <v>40</v>
          </cell>
          <cell r="AA880">
            <v>100</v>
          </cell>
          <cell r="AB880">
            <v>150</v>
          </cell>
          <cell r="AC880">
            <v>100</v>
          </cell>
          <cell r="AD880">
            <v>0</v>
          </cell>
          <cell r="AE880">
            <v>0</v>
          </cell>
          <cell r="AF880">
            <v>-20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740</v>
          </cell>
          <cell r="AM880" t="str">
            <v>外科</v>
          </cell>
        </row>
        <row r="881">
          <cell r="G881" t="str">
            <v>外科</v>
          </cell>
          <cell r="H881" t="str">
            <v>2020年</v>
          </cell>
        </row>
        <row r="881">
          <cell r="J881" t="str">
            <v>合格</v>
          </cell>
          <cell r="K881">
            <v>0</v>
          </cell>
          <cell r="L881">
            <v>0</v>
          </cell>
          <cell r="M881">
            <v>0</v>
          </cell>
          <cell r="N881">
            <v>160</v>
          </cell>
          <cell r="O881">
            <v>0</v>
          </cell>
          <cell r="P881">
            <v>3</v>
          </cell>
          <cell r="Q881">
            <v>0</v>
          </cell>
          <cell r="R881">
            <v>0</v>
          </cell>
          <cell r="S881">
            <v>0</v>
          </cell>
          <cell r="T881">
            <v>60</v>
          </cell>
          <cell r="U881">
            <v>100</v>
          </cell>
          <cell r="V881">
            <v>10</v>
          </cell>
          <cell r="W881">
            <v>40</v>
          </cell>
          <cell r="X881">
            <v>0</v>
          </cell>
          <cell r="Y881">
            <v>0</v>
          </cell>
          <cell r="Z881">
            <v>0</v>
          </cell>
          <cell r="AA881">
            <v>100</v>
          </cell>
          <cell r="AB881">
            <v>150</v>
          </cell>
          <cell r="AC881">
            <v>100</v>
          </cell>
          <cell r="AD881">
            <v>0</v>
          </cell>
          <cell r="AE881">
            <v>20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740</v>
          </cell>
          <cell r="AM881" t="str">
            <v>外科</v>
          </cell>
        </row>
        <row r="882">
          <cell r="G882" t="str">
            <v>外科</v>
          </cell>
          <cell r="H882" t="str">
            <v>2020年</v>
          </cell>
        </row>
        <row r="882">
          <cell r="J882" t="str">
            <v>合格</v>
          </cell>
          <cell r="K882">
            <v>0</v>
          </cell>
          <cell r="L882">
            <v>0</v>
          </cell>
          <cell r="M882">
            <v>0</v>
          </cell>
          <cell r="N882">
            <v>160</v>
          </cell>
          <cell r="O882">
            <v>0</v>
          </cell>
          <cell r="P882">
            <v>6</v>
          </cell>
          <cell r="Q882">
            <v>0</v>
          </cell>
          <cell r="R882">
            <v>0</v>
          </cell>
          <cell r="S882">
            <v>0</v>
          </cell>
          <cell r="T882">
            <v>120</v>
          </cell>
          <cell r="U882">
            <v>100</v>
          </cell>
          <cell r="V882">
            <v>10</v>
          </cell>
          <cell r="W882">
            <v>20</v>
          </cell>
          <cell r="X882">
            <v>30</v>
          </cell>
          <cell r="Y882">
            <v>0</v>
          </cell>
          <cell r="Z882">
            <v>0</v>
          </cell>
          <cell r="AA882">
            <v>100</v>
          </cell>
          <cell r="AB882">
            <v>150</v>
          </cell>
          <cell r="AC882">
            <v>100</v>
          </cell>
          <cell r="AD882">
            <v>0</v>
          </cell>
          <cell r="AE882">
            <v>0</v>
          </cell>
          <cell r="AF882">
            <v>-60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730</v>
          </cell>
          <cell r="AM882" t="str">
            <v>外科</v>
          </cell>
        </row>
        <row r="883">
          <cell r="G883" t="str">
            <v>外科</v>
          </cell>
          <cell r="H883" t="str">
            <v>2020年</v>
          </cell>
        </row>
        <row r="883">
          <cell r="J883" t="str">
            <v>合格</v>
          </cell>
          <cell r="K883">
            <v>0</v>
          </cell>
          <cell r="L883">
            <v>0</v>
          </cell>
          <cell r="M883">
            <v>0</v>
          </cell>
          <cell r="N883">
            <v>160</v>
          </cell>
          <cell r="O883">
            <v>0</v>
          </cell>
          <cell r="P883">
            <v>2</v>
          </cell>
          <cell r="Q883">
            <v>0</v>
          </cell>
          <cell r="R883">
            <v>2</v>
          </cell>
          <cell r="S883">
            <v>2</v>
          </cell>
          <cell r="T883">
            <v>140</v>
          </cell>
          <cell r="U883">
            <v>100</v>
          </cell>
          <cell r="V883">
            <v>10</v>
          </cell>
          <cell r="W883">
            <v>40</v>
          </cell>
          <cell r="X883">
            <v>60</v>
          </cell>
          <cell r="Y883">
            <v>30</v>
          </cell>
          <cell r="Z883">
            <v>0</v>
          </cell>
          <cell r="AA883">
            <v>100</v>
          </cell>
          <cell r="AB883">
            <v>150</v>
          </cell>
          <cell r="AC883">
            <v>0</v>
          </cell>
          <cell r="AD883">
            <v>0</v>
          </cell>
          <cell r="AE883">
            <v>0</v>
          </cell>
          <cell r="AF883">
            <v>-60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730</v>
          </cell>
          <cell r="AM883" t="str">
            <v>外科</v>
          </cell>
        </row>
        <row r="884">
          <cell r="G884" t="str">
            <v>外科</v>
          </cell>
          <cell r="H884" t="str">
            <v>2020年</v>
          </cell>
        </row>
        <row r="884">
          <cell r="J884" t="str">
            <v>合格</v>
          </cell>
          <cell r="K884">
            <v>0</v>
          </cell>
          <cell r="L884">
            <v>0</v>
          </cell>
          <cell r="M884">
            <v>0</v>
          </cell>
          <cell r="N884">
            <v>160</v>
          </cell>
          <cell r="O884">
            <v>0</v>
          </cell>
          <cell r="P884">
            <v>5</v>
          </cell>
          <cell r="Q884">
            <v>0</v>
          </cell>
          <cell r="R884">
            <v>0</v>
          </cell>
          <cell r="S884">
            <v>0</v>
          </cell>
          <cell r="T884">
            <v>100</v>
          </cell>
          <cell r="U884">
            <v>100</v>
          </cell>
          <cell r="V884">
            <v>10</v>
          </cell>
          <cell r="W884">
            <v>0</v>
          </cell>
          <cell r="X884">
            <v>0</v>
          </cell>
          <cell r="Y884">
            <v>30</v>
          </cell>
          <cell r="Z884">
            <v>0</v>
          </cell>
          <cell r="AA884">
            <v>100</v>
          </cell>
          <cell r="AB884">
            <v>150</v>
          </cell>
          <cell r="AC884">
            <v>100</v>
          </cell>
          <cell r="AD884">
            <v>0</v>
          </cell>
          <cell r="AE884">
            <v>0</v>
          </cell>
          <cell r="AF884">
            <v>-20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730</v>
          </cell>
          <cell r="AM884" t="str">
            <v>外科</v>
          </cell>
        </row>
        <row r="885">
          <cell r="G885" t="str">
            <v>外科</v>
          </cell>
          <cell r="H885" t="str">
            <v>2020年</v>
          </cell>
        </row>
        <row r="885">
          <cell r="J885" t="str">
            <v>合格</v>
          </cell>
          <cell r="K885">
            <v>0</v>
          </cell>
          <cell r="L885">
            <v>0</v>
          </cell>
          <cell r="M885">
            <v>0</v>
          </cell>
          <cell r="N885">
            <v>160</v>
          </cell>
          <cell r="O885">
            <v>0</v>
          </cell>
          <cell r="P885">
            <v>3</v>
          </cell>
          <cell r="Q885">
            <v>0</v>
          </cell>
          <cell r="R885">
            <v>0</v>
          </cell>
          <cell r="S885">
            <v>0</v>
          </cell>
          <cell r="T885">
            <v>60</v>
          </cell>
          <cell r="U885">
            <v>100</v>
          </cell>
          <cell r="V885">
            <v>10</v>
          </cell>
          <cell r="W885">
            <v>40</v>
          </cell>
          <cell r="X885">
            <v>0</v>
          </cell>
          <cell r="Y885">
            <v>0</v>
          </cell>
          <cell r="Z885">
            <v>0</v>
          </cell>
          <cell r="AA885">
            <v>100</v>
          </cell>
          <cell r="AB885">
            <v>150</v>
          </cell>
          <cell r="AC885">
            <v>100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720</v>
          </cell>
          <cell r="AM885" t="str">
            <v>外科</v>
          </cell>
        </row>
        <row r="886">
          <cell r="G886" t="str">
            <v>外科</v>
          </cell>
          <cell r="H886" t="str">
            <v>2020年</v>
          </cell>
        </row>
        <row r="886">
          <cell r="J886" t="str">
            <v>合格</v>
          </cell>
          <cell r="K886">
            <v>0</v>
          </cell>
          <cell r="L886">
            <v>0</v>
          </cell>
          <cell r="M886">
            <v>0</v>
          </cell>
          <cell r="N886">
            <v>160</v>
          </cell>
          <cell r="O886">
            <v>0</v>
          </cell>
          <cell r="P886">
            <v>3</v>
          </cell>
          <cell r="Q886">
            <v>0</v>
          </cell>
          <cell r="R886">
            <v>0</v>
          </cell>
          <cell r="S886">
            <v>0</v>
          </cell>
          <cell r="T886">
            <v>60</v>
          </cell>
          <cell r="U886">
            <v>100</v>
          </cell>
          <cell r="V886">
            <v>10</v>
          </cell>
          <cell r="W886">
            <v>40</v>
          </cell>
          <cell r="X886">
            <v>0</v>
          </cell>
          <cell r="Y886">
            <v>0</v>
          </cell>
          <cell r="Z886">
            <v>0</v>
          </cell>
          <cell r="AA886">
            <v>100</v>
          </cell>
          <cell r="AB886">
            <v>150</v>
          </cell>
          <cell r="AC886">
            <v>100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720</v>
          </cell>
          <cell r="AM886" t="str">
            <v>外科</v>
          </cell>
        </row>
        <row r="887">
          <cell r="G887" t="str">
            <v>外科</v>
          </cell>
          <cell r="H887" t="str">
            <v>2020年</v>
          </cell>
        </row>
        <row r="887">
          <cell r="J887" t="str">
            <v>合格</v>
          </cell>
          <cell r="K887">
            <v>0</v>
          </cell>
          <cell r="L887">
            <v>0</v>
          </cell>
          <cell r="M887">
            <v>0</v>
          </cell>
          <cell r="N887">
            <v>160</v>
          </cell>
          <cell r="O887">
            <v>0</v>
          </cell>
          <cell r="P887">
            <v>3</v>
          </cell>
          <cell r="Q887">
            <v>0</v>
          </cell>
          <cell r="R887">
            <v>0</v>
          </cell>
          <cell r="S887">
            <v>0</v>
          </cell>
          <cell r="T887">
            <v>60</v>
          </cell>
          <cell r="U887">
            <v>100</v>
          </cell>
          <cell r="V887">
            <v>10</v>
          </cell>
          <cell r="W887">
            <v>40</v>
          </cell>
          <cell r="X887">
            <v>30</v>
          </cell>
          <cell r="Y887">
            <v>0</v>
          </cell>
          <cell r="Z887">
            <v>0</v>
          </cell>
          <cell r="AA887">
            <v>100</v>
          </cell>
          <cell r="AB887">
            <v>150</v>
          </cell>
          <cell r="AC887">
            <v>100</v>
          </cell>
          <cell r="AD887">
            <v>0</v>
          </cell>
          <cell r="AE887">
            <v>0</v>
          </cell>
          <cell r="AF887">
            <v>-40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710</v>
          </cell>
          <cell r="AM887" t="str">
            <v>外科</v>
          </cell>
        </row>
        <row r="888">
          <cell r="G888" t="str">
            <v>外科</v>
          </cell>
          <cell r="H888" t="str">
            <v>2021年</v>
          </cell>
        </row>
        <row r="888">
          <cell r="J888" t="str">
            <v>合格</v>
          </cell>
          <cell r="K888">
            <v>0</v>
          </cell>
          <cell r="L888">
            <v>0</v>
          </cell>
          <cell r="M888">
            <v>0</v>
          </cell>
          <cell r="N888">
            <v>120</v>
          </cell>
          <cell r="O888">
            <v>0</v>
          </cell>
          <cell r="P888">
            <v>6</v>
          </cell>
          <cell r="Q888">
            <v>1</v>
          </cell>
          <cell r="R888">
            <v>0</v>
          </cell>
          <cell r="S888">
            <v>0</v>
          </cell>
          <cell r="T888">
            <v>140</v>
          </cell>
          <cell r="U888">
            <v>100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100</v>
          </cell>
          <cell r="AB888">
            <v>150</v>
          </cell>
          <cell r="AC888">
            <v>100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710</v>
          </cell>
          <cell r="AM888" t="str">
            <v>外科</v>
          </cell>
        </row>
        <row r="889">
          <cell r="G889" t="str">
            <v>外科</v>
          </cell>
          <cell r="H889" t="str">
            <v>2020年</v>
          </cell>
        </row>
        <row r="889">
          <cell r="J889" t="str">
            <v>合格</v>
          </cell>
          <cell r="K889">
            <v>0</v>
          </cell>
          <cell r="L889">
            <v>0</v>
          </cell>
          <cell r="M889">
            <v>0</v>
          </cell>
          <cell r="N889">
            <v>160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100</v>
          </cell>
          <cell r="V889">
            <v>10</v>
          </cell>
          <cell r="W889">
            <v>40</v>
          </cell>
          <cell r="X889">
            <v>0</v>
          </cell>
          <cell r="Y889">
            <v>30</v>
          </cell>
          <cell r="Z889">
            <v>0</v>
          </cell>
          <cell r="AA889">
            <v>100</v>
          </cell>
          <cell r="AB889">
            <v>150</v>
          </cell>
          <cell r="AC889">
            <v>100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690</v>
          </cell>
          <cell r="AM889" t="str">
            <v>外科</v>
          </cell>
        </row>
        <row r="890">
          <cell r="G890" t="str">
            <v>外科</v>
          </cell>
          <cell r="H890" t="str">
            <v>2022年</v>
          </cell>
        </row>
        <row r="890">
          <cell r="J890" t="str">
            <v>合格</v>
          </cell>
          <cell r="K890">
            <v>0</v>
          </cell>
          <cell r="L890">
            <v>0</v>
          </cell>
          <cell r="M890">
            <v>0</v>
          </cell>
          <cell r="N890">
            <v>160</v>
          </cell>
          <cell r="O890">
            <v>0</v>
          </cell>
          <cell r="P890">
            <v>2</v>
          </cell>
          <cell r="Q890">
            <v>4</v>
          </cell>
          <cell r="R890">
            <v>0</v>
          </cell>
          <cell r="S890">
            <v>0</v>
          </cell>
          <cell r="T890">
            <v>120</v>
          </cell>
          <cell r="U890">
            <v>100</v>
          </cell>
          <cell r="V890">
            <v>10</v>
          </cell>
          <cell r="W890">
            <v>20</v>
          </cell>
          <cell r="X890">
            <v>30</v>
          </cell>
          <cell r="Y890">
            <v>30</v>
          </cell>
          <cell r="Z890">
            <v>20</v>
          </cell>
          <cell r="AA890">
            <v>100</v>
          </cell>
          <cell r="AB890">
            <v>150</v>
          </cell>
          <cell r="AC890">
            <v>0</v>
          </cell>
          <cell r="AD890">
            <v>0</v>
          </cell>
          <cell r="AE890">
            <v>0</v>
          </cell>
          <cell r="AF890">
            <v>-60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680</v>
          </cell>
          <cell r="AM890" t="str">
            <v>外科</v>
          </cell>
        </row>
        <row r="891">
          <cell r="G891" t="str">
            <v>外科</v>
          </cell>
          <cell r="H891" t="str">
            <v>2021年</v>
          </cell>
        </row>
        <row r="891">
          <cell r="J891" t="str">
            <v>合格</v>
          </cell>
          <cell r="K891">
            <v>0</v>
          </cell>
          <cell r="L891">
            <v>0</v>
          </cell>
          <cell r="M891">
            <v>0</v>
          </cell>
          <cell r="N891">
            <v>160</v>
          </cell>
          <cell r="O891">
            <v>0</v>
          </cell>
          <cell r="P891">
            <v>3</v>
          </cell>
          <cell r="Q891">
            <v>0</v>
          </cell>
          <cell r="R891">
            <v>1</v>
          </cell>
          <cell r="S891">
            <v>0</v>
          </cell>
          <cell r="T891">
            <v>85</v>
          </cell>
          <cell r="U891">
            <v>100</v>
          </cell>
          <cell r="V891">
            <v>10</v>
          </cell>
          <cell r="W891">
            <v>0</v>
          </cell>
          <cell r="X891">
            <v>30</v>
          </cell>
          <cell r="Y891">
            <v>0</v>
          </cell>
          <cell r="Z891">
            <v>0</v>
          </cell>
          <cell r="AA891">
            <v>100</v>
          </cell>
          <cell r="AB891">
            <v>150</v>
          </cell>
          <cell r="AC891">
            <v>100</v>
          </cell>
          <cell r="AD891">
            <v>0</v>
          </cell>
          <cell r="AE891">
            <v>0</v>
          </cell>
          <cell r="AF891">
            <v>-60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675</v>
          </cell>
          <cell r="AM891" t="str">
            <v>外科</v>
          </cell>
        </row>
        <row r="892">
          <cell r="G892" t="str">
            <v>外科</v>
          </cell>
          <cell r="H892" t="str">
            <v>2020年</v>
          </cell>
        </row>
        <row r="892">
          <cell r="J892" t="str">
            <v>合格</v>
          </cell>
          <cell r="K892">
            <v>0</v>
          </cell>
          <cell r="L892">
            <v>0</v>
          </cell>
          <cell r="M892">
            <v>0</v>
          </cell>
          <cell r="N892">
            <v>160</v>
          </cell>
          <cell r="O892">
            <v>0</v>
          </cell>
          <cell r="P892">
            <v>1</v>
          </cell>
          <cell r="Q892">
            <v>0</v>
          </cell>
          <cell r="R892">
            <v>0</v>
          </cell>
          <cell r="S892">
            <v>0</v>
          </cell>
          <cell r="T892">
            <v>20</v>
          </cell>
          <cell r="U892">
            <v>100</v>
          </cell>
          <cell r="V892">
            <v>10</v>
          </cell>
          <cell r="W892">
            <v>20</v>
          </cell>
          <cell r="X892">
            <v>0</v>
          </cell>
          <cell r="Y892">
            <v>30</v>
          </cell>
          <cell r="Z892">
            <v>0</v>
          </cell>
          <cell r="AA892">
            <v>100</v>
          </cell>
          <cell r="AB892">
            <v>150</v>
          </cell>
          <cell r="AC892">
            <v>100</v>
          </cell>
          <cell r="AD892">
            <v>0</v>
          </cell>
          <cell r="AE892">
            <v>0</v>
          </cell>
          <cell r="AF892">
            <v>-20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670</v>
          </cell>
          <cell r="AM892" t="str">
            <v>外科</v>
          </cell>
        </row>
        <row r="893">
          <cell r="G893" t="str">
            <v>外科</v>
          </cell>
          <cell r="H893" t="str">
            <v>2022年</v>
          </cell>
        </row>
        <row r="893">
          <cell r="J893" t="str">
            <v>合格</v>
          </cell>
          <cell r="K893">
            <v>0</v>
          </cell>
          <cell r="L893">
            <v>0</v>
          </cell>
          <cell r="M893">
            <v>0</v>
          </cell>
          <cell r="N893">
            <v>160</v>
          </cell>
          <cell r="O893">
            <v>0</v>
          </cell>
          <cell r="P893">
            <v>4</v>
          </cell>
          <cell r="Q893">
            <v>5</v>
          </cell>
          <cell r="R893">
            <v>1</v>
          </cell>
          <cell r="S893">
            <v>0</v>
          </cell>
          <cell r="T893">
            <v>205</v>
          </cell>
          <cell r="U893">
            <v>100</v>
          </cell>
          <cell r="V893">
            <v>10</v>
          </cell>
          <cell r="W893">
            <v>40</v>
          </cell>
          <cell r="X893">
            <v>60</v>
          </cell>
          <cell r="Y893">
            <v>30</v>
          </cell>
          <cell r="Z893">
            <v>0</v>
          </cell>
          <cell r="AA893">
            <v>100</v>
          </cell>
          <cell r="AB893">
            <v>0</v>
          </cell>
          <cell r="AC893">
            <v>0</v>
          </cell>
          <cell r="AD893">
            <v>20</v>
          </cell>
          <cell r="AE893">
            <v>0</v>
          </cell>
          <cell r="AF893">
            <v>-60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665</v>
          </cell>
          <cell r="AM893" t="str">
            <v>外科</v>
          </cell>
        </row>
        <row r="894">
          <cell r="G894" t="str">
            <v>外科</v>
          </cell>
          <cell r="H894" t="str">
            <v>2021年</v>
          </cell>
        </row>
        <row r="894">
          <cell r="J894" t="str">
            <v>合格</v>
          </cell>
          <cell r="K894">
            <v>0</v>
          </cell>
          <cell r="L894">
            <v>0</v>
          </cell>
          <cell r="M894">
            <v>0</v>
          </cell>
          <cell r="N894">
            <v>160</v>
          </cell>
          <cell r="O894">
            <v>0</v>
          </cell>
          <cell r="P894">
            <v>5</v>
          </cell>
          <cell r="Q894">
            <v>0</v>
          </cell>
          <cell r="R894">
            <v>0</v>
          </cell>
          <cell r="S894">
            <v>0</v>
          </cell>
          <cell r="T894">
            <v>100</v>
          </cell>
          <cell r="U894">
            <v>100</v>
          </cell>
          <cell r="V894">
            <v>10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100</v>
          </cell>
          <cell r="AB894">
            <v>150</v>
          </cell>
          <cell r="AC894">
            <v>100</v>
          </cell>
          <cell r="AD894">
            <v>0</v>
          </cell>
          <cell r="AE894">
            <v>0</v>
          </cell>
          <cell r="AF894">
            <v>-60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660</v>
          </cell>
          <cell r="AM894" t="str">
            <v>外科</v>
          </cell>
        </row>
        <row r="895">
          <cell r="G895" t="str">
            <v>外科</v>
          </cell>
          <cell r="H895" t="str">
            <v>2020年</v>
          </cell>
        </row>
        <row r="895">
          <cell r="J895" t="str">
            <v>合格</v>
          </cell>
          <cell r="K895">
            <v>0</v>
          </cell>
          <cell r="L895">
            <v>0</v>
          </cell>
          <cell r="M895">
            <v>0</v>
          </cell>
          <cell r="N895">
            <v>160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100</v>
          </cell>
          <cell r="V895">
            <v>10</v>
          </cell>
          <cell r="W895">
            <v>0</v>
          </cell>
          <cell r="X895">
            <v>0</v>
          </cell>
          <cell r="Y895">
            <v>60</v>
          </cell>
          <cell r="Z895">
            <v>20</v>
          </cell>
          <cell r="AA895">
            <v>100</v>
          </cell>
          <cell r="AB895">
            <v>150</v>
          </cell>
          <cell r="AC895">
            <v>100</v>
          </cell>
          <cell r="AD895">
            <v>0</v>
          </cell>
          <cell r="AE895">
            <v>0</v>
          </cell>
          <cell r="AF895">
            <v>-40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660</v>
          </cell>
          <cell r="AM895" t="str">
            <v>外科</v>
          </cell>
        </row>
        <row r="896">
          <cell r="G896" t="str">
            <v>外科</v>
          </cell>
          <cell r="H896" t="str">
            <v>2020年</v>
          </cell>
        </row>
        <row r="896">
          <cell r="J896" t="str">
            <v>合格</v>
          </cell>
          <cell r="K896">
            <v>0</v>
          </cell>
          <cell r="L896">
            <v>0</v>
          </cell>
          <cell r="M896">
            <v>0</v>
          </cell>
          <cell r="N896">
            <v>160</v>
          </cell>
          <cell r="O896">
            <v>0</v>
          </cell>
          <cell r="P896">
            <v>3</v>
          </cell>
          <cell r="Q896">
            <v>0</v>
          </cell>
          <cell r="R896">
            <v>0</v>
          </cell>
          <cell r="S896">
            <v>0</v>
          </cell>
          <cell r="T896">
            <v>60</v>
          </cell>
          <cell r="U896">
            <v>100</v>
          </cell>
          <cell r="V896">
            <v>10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100</v>
          </cell>
          <cell r="AB896">
            <v>150</v>
          </cell>
          <cell r="AC896">
            <v>100</v>
          </cell>
          <cell r="AD896">
            <v>0</v>
          </cell>
          <cell r="AE896">
            <v>0</v>
          </cell>
          <cell r="AF896">
            <v>-20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660</v>
          </cell>
          <cell r="AM896" t="str">
            <v>外科</v>
          </cell>
        </row>
        <row r="897">
          <cell r="G897" t="str">
            <v>外科</v>
          </cell>
          <cell r="H897" t="str">
            <v>2020年</v>
          </cell>
        </row>
        <row r="897">
          <cell r="J897" t="str">
            <v>合格</v>
          </cell>
          <cell r="K897">
            <v>0</v>
          </cell>
          <cell r="L897">
            <v>0</v>
          </cell>
          <cell r="M897">
            <v>0</v>
          </cell>
          <cell r="N897">
            <v>160</v>
          </cell>
          <cell r="O897">
            <v>0</v>
          </cell>
          <cell r="P897">
            <v>2</v>
          </cell>
          <cell r="Q897">
            <v>0</v>
          </cell>
          <cell r="R897">
            <v>0</v>
          </cell>
          <cell r="S897">
            <v>0</v>
          </cell>
          <cell r="T897">
            <v>40</v>
          </cell>
          <cell r="U897">
            <v>100</v>
          </cell>
          <cell r="V897">
            <v>10</v>
          </cell>
          <cell r="W897">
            <v>0</v>
          </cell>
          <cell r="X897">
            <v>0</v>
          </cell>
          <cell r="Y897">
            <v>0</v>
          </cell>
          <cell r="Z897">
            <v>20</v>
          </cell>
          <cell r="AA897">
            <v>100</v>
          </cell>
          <cell r="AB897">
            <v>150</v>
          </cell>
          <cell r="AC897">
            <v>100</v>
          </cell>
          <cell r="AD897">
            <v>0</v>
          </cell>
          <cell r="AE897">
            <v>0</v>
          </cell>
          <cell r="AF897">
            <v>-20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660</v>
          </cell>
          <cell r="AM897" t="str">
            <v>外科</v>
          </cell>
        </row>
        <row r="898">
          <cell r="G898" t="str">
            <v>外科</v>
          </cell>
          <cell r="H898" t="str">
            <v>2021年</v>
          </cell>
        </row>
        <row r="898">
          <cell r="J898" t="str">
            <v>合格</v>
          </cell>
          <cell r="K898">
            <v>0</v>
          </cell>
          <cell r="L898">
            <v>0</v>
          </cell>
          <cell r="M898">
            <v>0</v>
          </cell>
          <cell r="N898">
            <v>160</v>
          </cell>
          <cell r="O898">
            <v>0</v>
          </cell>
          <cell r="P898">
            <v>2</v>
          </cell>
          <cell r="Q898">
            <v>0</v>
          </cell>
          <cell r="R898">
            <v>0</v>
          </cell>
          <cell r="S898">
            <v>0</v>
          </cell>
          <cell r="T898">
            <v>40</v>
          </cell>
          <cell r="U898">
            <v>100</v>
          </cell>
          <cell r="V898">
            <v>10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100</v>
          </cell>
          <cell r="AB898">
            <v>150</v>
          </cell>
          <cell r="AC898">
            <v>100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660</v>
          </cell>
          <cell r="AM898" t="str">
            <v>外科</v>
          </cell>
        </row>
        <row r="899">
          <cell r="G899" t="str">
            <v>外科</v>
          </cell>
          <cell r="H899" t="str">
            <v>2020年</v>
          </cell>
        </row>
        <row r="899">
          <cell r="J899" t="str">
            <v>合格</v>
          </cell>
          <cell r="K899">
            <v>0</v>
          </cell>
          <cell r="L899">
            <v>0</v>
          </cell>
          <cell r="M899">
            <v>0</v>
          </cell>
          <cell r="N899">
            <v>160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100</v>
          </cell>
          <cell r="V899">
            <v>0</v>
          </cell>
          <cell r="W899">
            <v>20</v>
          </cell>
          <cell r="X899">
            <v>0</v>
          </cell>
          <cell r="Y899">
            <v>30</v>
          </cell>
          <cell r="Z899">
            <v>0</v>
          </cell>
          <cell r="AA899">
            <v>100</v>
          </cell>
          <cell r="AB899">
            <v>150</v>
          </cell>
          <cell r="AC899">
            <v>100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660</v>
          </cell>
          <cell r="AM899" t="str">
            <v>外科</v>
          </cell>
        </row>
        <row r="900">
          <cell r="G900" t="str">
            <v>外科</v>
          </cell>
          <cell r="H900" t="str">
            <v>2021年</v>
          </cell>
        </row>
        <row r="900">
          <cell r="J900" t="str">
            <v>合格</v>
          </cell>
          <cell r="K900">
            <v>0</v>
          </cell>
          <cell r="L900">
            <v>0</v>
          </cell>
          <cell r="M900">
            <v>0</v>
          </cell>
          <cell r="N900">
            <v>160</v>
          </cell>
          <cell r="O900">
            <v>0</v>
          </cell>
          <cell r="P900">
            <v>2</v>
          </cell>
          <cell r="Q900">
            <v>0</v>
          </cell>
          <cell r="R900">
            <v>0</v>
          </cell>
          <cell r="S900">
            <v>0</v>
          </cell>
          <cell r="T900">
            <v>40</v>
          </cell>
          <cell r="U900">
            <v>100</v>
          </cell>
          <cell r="V900">
            <v>10</v>
          </cell>
          <cell r="W900">
            <v>60</v>
          </cell>
          <cell r="X900">
            <v>30</v>
          </cell>
          <cell r="Y900">
            <v>60</v>
          </cell>
          <cell r="Z900">
            <v>0</v>
          </cell>
          <cell r="AA900">
            <v>100</v>
          </cell>
          <cell r="AB900">
            <v>150</v>
          </cell>
          <cell r="AC900">
            <v>0</v>
          </cell>
          <cell r="AD900">
            <v>0</v>
          </cell>
          <cell r="AE900">
            <v>0</v>
          </cell>
          <cell r="AF900">
            <v>-60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650</v>
          </cell>
          <cell r="AM900" t="str">
            <v>外科</v>
          </cell>
        </row>
        <row r="901">
          <cell r="G901" t="str">
            <v>外科</v>
          </cell>
          <cell r="H901" t="str">
            <v>2021年</v>
          </cell>
        </row>
        <row r="901">
          <cell r="J901" t="str">
            <v>合格</v>
          </cell>
          <cell r="K901">
            <v>0</v>
          </cell>
          <cell r="L901">
            <v>0</v>
          </cell>
          <cell r="M901">
            <v>0</v>
          </cell>
          <cell r="N901">
            <v>160</v>
          </cell>
          <cell r="O901">
            <v>0</v>
          </cell>
          <cell r="P901">
            <v>3</v>
          </cell>
          <cell r="Q901">
            <v>0</v>
          </cell>
          <cell r="R901">
            <v>0</v>
          </cell>
          <cell r="S901">
            <v>0</v>
          </cell>
          <cell r="T901">
            <v>60</v>
          </cell>
          <cell r="U901">
            <v>100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100</v>
          </cell>
          <cell r="AB901">
            <v>150</v>
          </cell>
          <cell r="AC901">
            <v>100</v>
          </cell>
          <cell r="AD901">
            <v>0</v>
          </cell>
          <cell r="AE901">
            <v>0</v>
          </cell>
          <cell r="AF901">
            <v>-20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650</v>
          </cell>
          <cell r="AM901" t="str">
            <v>外科</v>
          </cell>
        </row>
        <row r="902">
          <cell r="G902" t="str">
            <v>外科</v>
          </cell>
          <cell r="H902" t="str">
            <v>2021年</v>
          </cell>
        </row>
        <row r="902">
          <cell r="J902" t="str">
            <v>合格</v>
          </cell>
          <cell r="K902">
            <v>0</v>
          </cell>
          <cell r="L902">
            <v>0</v>
          </cell>
          <cell r="M902">
            <v>0</v>
          </cell>
          <cell r="N902">
            <v>160</v>
          </cell>
          <cell r="O902">
            <v>0</v>
          </cell>
          <cell r="P902">
            <v>3</v>
          </cell>
          <cell r="Q902">
            <v>0</v>
          </cell>
          <cell r="R902">
            <v>1</v>
          </cell>
          <cell r="S902">
            <v>1</v>
          </cell>
          <cell r="T902">
            <v>110</v>
          </cell>
          <cell r="U902">
            <v>100</v>
          </cell>
          <cell r="V902">
            <v>10</v>
          </cell>
          <cell r="W902">
            <v>40</v>
          </cell>
          <cell r="X902">
            <v>60</v>
          </cell>
          <cell r="Y902">
            <v>30</v>
          </cell>
          <cell r="Z902">
            <v>20</v>
          </cell>
          <cell r="AA902">
            <v>100</v>
          </cell>
          <cell r="AB902">
            <v>0</v>
          </cell>
          <cell r="AC902">
            <v>0</v>
          </cell>
          <cell r="AD902">
            <v>0</v>
          </cell>
          <cell r="AE902">
            <v>20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650</v>
          </cell>
          <cell r="AM902" t="str">
            <v>外科</v>
          </cell>
        </row>
        <row r="903">
          <cell r="G903" t="str">
            <v>外科</v>
          </cell>
          <cell r="H903" t="str">
            <v>2020年</v>
          </cell>
        </row>
        <row r="903">
          <cell r="J903" t="str">
            <v>合格</v>
          </cell>
          <cell r="K903">
            <v>0</v>
          </cell>
          <cell r="L903">
            <v>0</v>
          </cell>
          <cell r="M903">
            <v>0</v>
          </cell>
          <cell r="N903">
            <v>160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100</v>
          </cell>
          <cell r="V903">
            <v>10</v>
          </cell>
          <cell r="W903">
            <v>20</v>
          </cell>
          <cell r="X903">
            <v>60</v>
          </cell>
          <cell r="Y903">
            <v>0</v>
          </cell>
          <cell r="Z903">
            <v>0</v>
          </cell>
          <cell r="AA903">
            <v>100</v>
          </cell>
          <cell r="AB903">
            <v>150</v>
          </cell>
          <cell r="AC903">
            <v>100</v>
          </cell>
          <cell r="AD903">
            <v>0</v>
          </cell>
          <cell r="AE903">
            <v>0</v>
          </cell>
          <cell r="AF903">
            <v>-60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640</v>
          </cell>
          <cell r="AM903" t="str">
            <v>外科</v>
          </cell>
        </row>
        <row r="904">
          <cell r="G904" t="str">
            <v>外科</v>
          </cell>
          <cell r="H904" t="str">
            <v>2020年</v>
          </cell>
        </row>
        <row r="904">
          <cell r="J904" t="str">
            <v>合格</v>
          </cell>
          <cell r="K904">
            <v>0</v>
          </cell>
          <cell r="L904">
            <v>0</v>
          </cell>
          <cell r="M904">
            <v>0</v>
          </cell>
          <cell r="N904">
            <v>160</v>
          </cell>
          <cell r="O904">
            <v>0</v>
          </cell>
          <cell r="P904">
            <v>3</v>
          </cell>
          <cell r="Q904">
            <v>1</v>
          </cell>
          <cell r="R904">
            <v>0</v>
          </cell>
          <cell r="S904">
            <v>0</v>
          </cell>
          <cell r="T904">
            <v>80</v>
          </cell>
          <cell r="U904">
            <v>100</v>
          </cell>
          <cell r="V904">
            <v>10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100</v>
          </cell>
          <cell r="AB904">
            <v>150</v>
          </cell>
          <cell r="AC904">
            <v>100</v>
          </cell>
          <cell r="AD904">
            <v>0</v>
          </cell>
          <cell r="AE904">
            <v>0</v>
          </cell>
          <cell r="AF904">
            <v>-60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640</v>
          </cell>
          <cell r="AM904" t="str">
            <v>外科</v>
          </cell>
        </row>
        <row r="905">
          <cell r="G905" t="str">
            <v>外科</v>
          </cell>
          <cell r="H905" t="str">
            <v>2020年</v>
          </cell>
        </row>
        <row r="905">
          <cell r="J905" t="str">
            <v>合格</v>
          </cell>
          <cell r="K905">
            <v>0</v>
          </cell>
          <cell r="L905">
            <v>0</v>
          </cell>
          <cell r="M905">
            <v>0</v>
          </cell>
          <cell r="N905">
            <v>160</v>
          </cell>
          <cell r="O905">
            <v>0</v>
          </cell>
          <cell r="P905">
            <v>2</v>
          </cell>
          <cell r="Q905">
            <v>0</v>
          </cell>
          <cell r="R905">
            <v>0</v>
          </cell>
          <cell r="S905">
            <v>0</v>
          </cell>
          <cell r="T905">
            <v>40</v>
          </cell>
          <cell r="U905">
            <v>100</v>
          </cell>
          <cell r="V905">
            <v>10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100</v>
          </cell>
          <cell r="AB905">
            <v>150</v>
          </cell>
          <cell r="AC905">
            <v>100</v>
          </cell>
          <cell r="AD905">
            <v>0</v>
          </cell>
          <cell r="AE905">
            <v>0</v>
          </cell>
          <cell r="AF905">
            <v>-20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640</v>
          </cell>
          <cell r="AM905" t="str">
            <v>外科</v>
          </cell>
        </row>
        <row r="906">
          <cell r="G906" t="str">
            <v>外科</v>
          </cell>
          <cell r="H906" t="str">
            <v>2020年</v>
          </cell>
        </row>
        <row r="906">
          <cell r="J906" t="str">
            <v>合格</v>
          </cell>
          <cell r="K906">
            <v>0</v>
          </cell>
          <cell r="L906">
            <v>0</v>
          </cell>
          <cell r="M906">
            <v>0</v>
          </cell>
          <cell r="N906">
            <v>160</v>
          </cell>
          <cell r="O906">
            <v>0</v>
          </cell>
          <cell r="P906">
            <v>3</v>
          </cell>
          <cell r="Q906">
            <v>0</v>
          </cell>
          <cell r="R906">
            <v>0</v>
          </cell>
          <cell r="S906">
            <v>0</v>
          </cell>
          <cell r="T906">
            <v>60</v>
          </cell>
          <cell r="U906">
            <v>100</v>
          </cell>
          <cell r="V906">
            <v>10</v>
          </cell>
          <cell r="W906">
            <v>60</v>
          </cell>
          <cell r="X906">
            <v>30</v>
          </cell>
          <cell r="Y906">
            <v>60</v>
          </cell>
          <cell r="Z906">
            <v>60</v>
          </cell>
          <cell r="AA906">
            <v>100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640</v>
          </cell>
          <cell r="AM906" t="str">
            <v>外科</v>
          </cell>
        </row>
        <row r="907">
          <cell r="G907" t="str">
            <v>外科</v>
          </cell>
          <cell r="H907" t="str">
            <v>2020年</v>
          </cell>
        </row>
        <row r="907">
          <cell r="J907" t="str">
            <v>合格</v>
          </cell>
          <cell r="K907">
            <v>0</v>
          </cell>
          <cell r="L907">
            <v>0</v>
          </cell>
          <cell r="M907">
            <v>0</v>
          </cell>
          <cell r="N907">
            <v>160</v>
          </cell>
          <cell r="O907">
            <v>0</v>
          </cell>
          <cell r="P907">
            <v>6</v>
          </cell>
          <cell r="Q907">
            <v>3</v>
          </cell>
          <cell r="R907">
            <v>0</v>
          </cell>
          <cell r="S907">
            <v>0</v>
          </cell>
          <cell r="T907">
            <v>180</v>
          </cell>
          <cell r="U907">
            <v>100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100</v>
          </cell>
          <cell r="AB907">
            <v>150</v>
          </cell>
          <cell r="AC907">
            <v>0</v>
          </cell>
          <cell r="AD907">
            <v>0</v>
          </cell>
          <cell r="AE907">
            <v>0</v>
          </cell>
          <cell r="AF907">
            <v>-60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630</v>
          </cell>
          <cell r="AM907" t="str">
            <v>外科</v>
          </cell>
        </row>
        <row r="908">
          <cell r="G908" t="str">
            <v>外科</v>
          </cell>
          <cell r="H908" t="str">
            <v>2020年</v>
          </cell>
        </row>
        <row r="908">
          <cell r="J908" t="str">
            <v>合格</v>
          </cell>
          <cell r="K908">
            <v>0</v>
          </cell>
          <cell r="L908">
            <v>0</v>
          </cell>
          <cell r="M908">
            <v>0</v>
          </cell>
          <cell r="N908">
            <v>160</v>
          </cell>
          <cell r="O908">
            <v>2</v>
          </cell>
          <cell r="P908">
            <v>0</v>
          </cell>
          <cell r="Q908">
            <v>0</v>
          </cell>
          <cell r="R908">
            <v>1</v>
          </cell>
          <cell r="S908">
            <v>1</v>
          </cell>
          <cell r="T908">
            <v>150</v>
          </cell>
          <cell r="U908">
            <v>100</v>
          </cell>
          <cell r="V908">
            <v>10</v>
          </cell>
          <cell r="W908">
            <v>20</v>
          </cell>
          <cell r="X908">
            <v>0</v>
          </cell>
          <cell r="Y908">
            <v>0</v>
          </cell>
          <cell r="Z908">
            <v>0</v>
          </cell>
          <cell r="AA908">
            <v>100</v>
          </cell>
          <cell r="AB908">
            <v>150</v>
          </cell>
          <cell r="AC908">
            <v>0</v>
          </cell>
          <cell r="AD908">
            <v>0</v>
          </cell>
          <cell r="AE908">
            <v>0</v>
          </cell>
          <cell r="AF908">
            <v>-60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630</v>
          </cell>
          <cell r="AM908" t="str">
            <v>外科</v>
          </cell>
        </row>
        <row r="909">
          <cell r="G909" t="str">
            <v>外科</v>
          </cell>
          <cell r="H909" t="str">
            <v>2022年</v>
          </cell>
        </row>
        <row r="909">
          <cell r="J909" t="str">
            <v>合格</v>
          </cell>
          <cell r="K909">
            <v>0</v>
          </cell>
          <cell r="L909">
            <v>0</v>
          </cell>
          <cell r="M909">
            <v>0</v>
          </cell>
          <cell r="N909">
            <v>160</v>
          </cell>
          <cell r="O909">
            <v>0</v>
          </cell>
          <cell r="P909">
            <v>4</v>
          </cell>
          <cell r="Q909">
            <v>7</v>
          </cell>
          <cell r="R909">
            <v>0</v>
          </cell>
          <cell r="S909">
            <v>0</v>
          </cell>
          <cell r="T909">
            <v>220</v>
          </cell>
          <cell r="U909">
            <v>100</v>
          </cell>
          <cell r="V909">
            <v>10</v>
          </cell>
          <cell r="W909">
            <v>40</v>
          </cell>
          <cell r="X909">
            <v>60</v>
          </cell>
          <cell r="Y909">
            <v>60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20</v>
          </cell>
          <cell r="AF909">
            <v>-40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630</v>
          </cell>
          <cell r="AM909" t="str">
            <v>外科</v>
          </cell>
        </row>
        <row r="910">
          <cell r="G910" t="str">
            <v>外科</v>
          </cell>
          <cell r="H910" t="str">
            <v>2020年</v>
          </cell>
        </row>
        <row r="910">
          <cell r="J910" t="str">
            <v>合格</v>
          </cell>
          <cell r="K910">
            <v>0</v>
          </cell>
          <cell r="L910">
            <v>0</v>
          </cell>
          <cell r="M910">
            <v>0</v>
          </cell>
          <cell r="N910">
            <v>160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100</v>
          </cell>
          <cell r="V910">
            <v>10</v>
          </cell>
          <cell r="W910">
            <v>0</v>
          </cell>
          <cell r="X910">
            <v>0</v>
          </cell>
          <cell r="Y910">
            <v>0</v>
          </cell>
          <cell r="Z910">
            <v>20</v>
          </cell>
          <cell r="AA910">
            <v>100</v>
          </cell>
          <cell r="AB910">
            <v>150</v>
          </cell>
          <cell r="AC910">
            <v>100</v>
          </cell>
          <cell r="AD910">
            <v>0</v>
          </cell>
          <cell r="AE910">
            <v>0</v>
          </cell>
          <cell r="AF910">
            <v>-20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620</v>
          </cell>
          <cell r="AM910" t="str">
            <v>外科</v>
          </cell>
        </row>
        <row r="911">
          <cell r="G911" t="str">
            <v>外科</v>
          </cell>
          <cell r="H911" t="str">
            <v>2021年</v>
          </cell>
        </row>
        <row r="911">
          <cell r="J911" t="str">
            <v>合格</v>
          </cell>
          <cell r="K911">
            <v>0</v>
          </cell>
          <cell r="L911">
            <v>0</v>
          </cell>
          <cell r="M911">
            <v>0</v>
          </cell>
          <cell r="N911">
            <v>160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100</v>
          </cell>
          <cell r="V911">
            <v>10</v>
          </cell>
          <cell r="W911">
            <v>20</v>
          </cell>
          <cell r="X911">
            <v>0</v>
          </cell>
          <cell r="Y911">
            <v>0</v>
          </cell>
          <cell r="Z911">
            <v>0</v>
          </cell>
          <cell r="AA911">
            <v>100</v>
          </cell>
          <cell r="AB911">
            <v>150</v>
          </cell>
          <cell r="AC911">
            <v>100</v>
          </cell>
          <cell r="AD911">
            <v>0</v>
          </cell>
          <cell r="AE911">
            <v>0</v>
          </cell>
          <cell r="AF911">
            <v>-20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620</v>
          </cell>
          <cell r="AM911" t="str">
            <v>外科</v>
          </cell>
        </row>
        <row r="912">
          <cell r="G912" t="str">
            <v>外科</v>
          </cell>
          <cell r="H912" t="str">
            <v>2020年</v>
          </cell>
        </row>
        <row r="912">
          <cell r="J912" t="str">
            <v>合格</v>
          </cell>
          <cell r="K912">
            <v>0</v>
          </cell>
          <cell r="L912">
            <v>0</v>
          </cell>
          <cell r="M912">
            <v>0</v>
          </cell>
          <cell r="N912">
            <v>160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100</v>
          </cell>
          <cell r="V912">
            <v>0</v>
          </cell>
          <cell r="W912">
            <v>0</v>
          </cell>
          <cell r="X912">
            <v>0</v>
          </cell>
          <cell r="Y912">
            <v>30</v>
          </cell>
          <cell r="Z912">
            <v>0</v>
          </cell>
          <cell r="AA912">
            <v>100</v>
          </cell>
          <cell r="AB912">
            <v>150</v>
          </cell>
          <cell r="AC912">
            <v>100</v>
          </cell>
          <cell r="AD912">
            <v>0</v>
          </cell>
          <cell r="AE912">
            <v>0</v>
          </cell>
          <cell r="AF912">
            <v>-20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620</v>
          </cell>
          <cell r="AM912" t="str">
            <v>外科</v>
          </cell>
        </row>
        <row r="913">
          <cell r="G913" t="str">
            <v>外科</v>
          </cell>
          <cell r="H913" t="str">
            <v>2022年</v>
          </cell>
        </row>
        <row r="913">
          <cell r="J913" t="str">
            <v>合格</v>
          </cell>
          <cell r="K913">
            <v>0</v>
          </cell>
          <cell r="L913">
            <v>0</v>
          </cell>
          <cell r="M913">
            <v>0</v>
          </cell>
          <cell r="N913">
            <v>160</v>
          </cell>
          <cell r="O913">
            <v>0</v>
          </cell>
          <cell r="P913">
            <v>9</v>
          </cell>
          <cell r="Q913">
            <v>0</v>
          </cell>
          <cell r="R913">
            <v>0</v>
          </cell>
          <cell r="S913">
            <v>0</v>
          </cell>
          <cell r="T913">
            <v>180</v>
          </cell>
          <cell r="U913">
            <v>100</v>
          </cell>
          <cell r="V913">
            <v>10</v>
          </cell>
          <cell r="W913">
            <v>60</v>
          </cell>
          <cell r="X913">
            <v>30</v>
          </cell>
          <cell r="Y913">
            <v>60</v>
          </cell>
          <cell r="Z913">
            <v>60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-60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600</v>
          </cell>
          <cell r="AM913" t="str">
            <v>外科</v>
          </cell>
        </row>
        <row r="914">
          <cell r="G914" t="str">
            <v>外科</v>
          </cell>
          <cell r="H914" t="str">
            <v>2022年</v>
          </cell>
        </row>
        <row r="914">
          <cell r="J914" t="str">
            <v>合格</v>
          </cell>
          <cell r="K914">
            <v>0</v>
          </cell>
          <cell r="L914">
            <v>0</v>
          </cell>
          <cell r="M914">
            <v>0</v>
          </cell>
          <cell r="N914">
            <v>160</v>
          </cell>
          <cell r="O914">
            <v>0</v>
          </cell>
          <cell r="P914">
            <v>5</v>
          </cell>
          <cell r="Q914">
            <v>0</v>
          </cell>
          <cell r="R914">
            <v>0</v>
          </cell>
          <cell r="S914">
            <v>0</v>
          </cell>
          <cell r="T914">
            <v>100</v>
          </cell>
          <cell r="U914">
            <v>100</v>
          </cell>
          <cell r="V914">
            <v>0</v>
          </cell>
          <cell r="W914">
            <v>0</v>
          </cell>
          <cell r="X914">
            <v>0</v>
          </cell>
          <cell r="Y914">
            <v>30</v>
          </cell>
          <cell r="Z914">
            <v>20</v>
          </cell>
          <cell r="AA914">
            <v>100</v>
          </cell>
          <cell r="AB914">
            <v>150</v>
          </cell>
          <cell r="AC914">
            <v>0</v>
          </cell>
          <cell r="AD914">
            <v>0</v>
          </cell>
          <cell r="AE914">
            <v>0</v>
          </cell>
          <cell r="AF914">
            <v>-60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600</v>
          </cell>
          <cell r="AM914" t="str">
            <v>外科</v>
          </cell>
        </row>
        <row r="915">
          <cell r="G915" t="str">
            <v>外科</v>
          </cell>
          <cell r="H915" t="str">
            <v>2020年</v>
          </cell>
        </row>
        <row r="915">
          <cell r="J915" t="str">
            <v>合格</v>
          </cell>
          <cell r="K915">
            <v>0</v>
          </cell>
          <cell r="L915">
            <v>0</v>
          </cell>
          <cell r="M915">
            <v>0</v>
          </cell>
          <cell r="N915">
            <v>160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100</v>
          </cell>
          <cell r="V915">
            <v>0</v>
          </cell>
          <cell r="W915">
            <v>20</v>
          </cell>
          <cell r="X915">
            <v>30</v>
          </cell>
          <cell r="Y915">
            <v>0</v>
          </cell>
          <cell r="Z915">
            <v>0</v>
          </cell>
          <cell r="AA915">
            <v>100</v>
          </cell>
          <cell r="AB915">
            <v>150</v>
          </cell>
          <cell r="AC915">
            <v>100</v>
          </cell>
          <cell r="AD915">
            <v>0</v>
          </cell>
          <cell r="AE915">
            <v>0</v>
          </cell>
          <cell r="AF915">
            <v>-60</v>
          </cell>
          <cell r="AG915">
            <v>0</v>
          </cell>
          <cell r="AH915">
            <v>0</v>
          </cell>
          <cell r="AI915">
            <v>0</v>
          </cell>
          <cell r="AJ915">
            <v>0</v>
          </cell>
          <cell r="AK915">
            <v>0</v>
          </cell>
          <cell r="AL915">
            <v>600</v>
          </cell>
          <cell r="AM915" t="str">
            <v>外科</v>
          </cell>
        </row>
        <row r="916">
          <cell r="G916" t="str">
            <v>外科</v>
          </cell>
          <cell r="H916" t="str">
            <v>2020年</v>
          </cell>
        </row>
        <row r="916">
          <cell r="J916" t="str">
            <v>合格</v>
          </cell>
          <cell r="K916">
            <v>0</v>
          </cell>
          <cell r="L916">
            <v>0</v>
          </cell>
          <cell r="M916">
            <v>0</v>
          </cell>
          <cell r="N916">
            <v>160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100</v>
          </cell>
          <cell r="V916">
            <v>10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100</v>
          </cell>
          <cell r="AB916">
            <v>150</v>
          </cell>
          <cell r="AC916">
            <v>100</v>
          </cell>
          <cell r="AD916">
            <v>0</v>
          </cell>
          <cell r="AE916">
            <v>0</v>
          </cell>
          <cell r="AF916">
            <v>-20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600</v>
          </cell>
          <cell r="AM916" t="str">
            <v>外科</v>
          </cell>
        </row>
        <row r="917">
          <cell r="G917" t="str">
            <v>外科</v>
          </cell>
          <cell r="H917" t="str">
            <v>2021年</v>
          </cell>
        </row>
        <row r="917">
          <cell r="J917" t="str">
            <v>合格</v>
          </cell>
          <cell r="K917">
            <v>0</v>
          </cell>
          <cell r="L917">
            <v>0</v>
          </cell>
          <cell r="M917">
            <v>0</v>
          </cell>
          <cell r="N917">
            <v>160</v>
          </cell>
          <cell r="O917">
            <v>0</v>
          </cell>
          <cell r="P917">
            <v>7</v>
          </cell>
          <cell r="Q917">
            <v>0</v>
          </cell>
          <cell r="R917">
            <v>0</v>
          </cell>
          <cell r="S917">
            <v>0</v>
          </cell>
          <cell r="T917">
            <v>140</v>
          </cell>
          <cell r="U917">
            <v>100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100</v>
          </cell>
          <cell r="AB917">
            <v>150</v>
          </cell>
          <cell r="AC917">
            <v>0</v>
          </cell>
          <cell r="AD917">
            <v>0</v>
          </cell>
          <cell r="AE917">
            <v>0</v>
          </cell>
          <cell r="AF917">
            <v>-60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590</v>
          </cell>
          <cell r="AM917" t="str">
            <v>外科</v>
          </cell>
        </row>
        <row r="918">
          <cell r="G918" t="str">
            <v>外科</v>
          </cell>
          <cell r="H918" t="str">
            <v>2020年</v>
          </cell>
        </row>
        <row r="918">
          <cell r="J918" t="str">
            <v>合格</v>
          </cell>
          <cell r="K918">
            <v>0</v>
          </cell>
          <cell r="L918">
            <v>0</v>
          </cell>
          <cell r="M918">
            <v>0</v>
          </cell>
          <cell r="N918">
            <v>160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100</v>
          </cell>
          <cell r="V918">
            <v>10</v>
          </cell>
          <cell r="W918">
            <v>0</v>
          </cell>
          <cell r="X918">
            <v>0</v>
          </cell>
          <cell r="Y918">
            <v>30</v>
          </cell>
          <cell r="Z918">
            <v>0</v>
          </cell>
          <cell r="AA918">
            <v>100</v>
          </cell>
          <cell r="AB918">
            <v>150</v>
          </cell>
          <cell r="AC918">
            <v>100</v>
          </cell>
          <cell r="AD918">
            <v>0</v>
          </cell>
          <cell r="AE918">
            <v>0</v>
          </cell>
          <cell r="AF918">
            <v>-60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590</v>
          </cell>
          <cell r="AM918" t="str">
            <v>外科</v>
          </cell>
        </row>
        <row r="919">
          <cell r="G919" t="str">
            <v>外科</v>
          </cell>
          <cell r="H919" t="str">
            <v>2020年</v>
          </cell>
        </row>
        <row r="919">
          <cell r="J919" t="str">
            <v>合格</v>
          </cell>
          <cell r="K919">
            <v>0</v>
          </cell>
          <cell r="L919">
            <v>0</v>
          </cell>
          <cell r="M919">
            <v>0</v>
          </cell>
          <cell r="N919">
            <v>160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100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100</v>
          </cell>
          <cell r="AB919">
            <v>150</v>
          </cell>
          <cell r="AC919">
            <v>100</v>
          </cell>
          <cell r="AD919">
            <v>0</v>
          </cell>
          <cell r="AE919">
            <v>0</v>
          </cell>
          <cell r="AF919">
            <v>-20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590</v>
          </cell>
          <cell r="AM919" t="str">
            <v>外科</v>
          </cell>
        </row>
        <row r="920">
          <cell r="G920" t="str">
            <v>外科</v>
          </cell>
          <cell r="H920" t="str">
            <v>2021年</v>
          </cell>
        </row>
        <row r="920">
          <cell r="J920" t="str">
            <v>合格</v>
          </cell>
          <cell r="K920">
            <v>0</v>
          </cell>
          <cell r="L920">
            <v>0</v>
          </cell>
          <cell r="M920">
            <v>0</v>
          </cell>
          <cell r="N920">
            <v>160</v>
          </cell>
          <cell r="O920">
            <v>0</v>
          </cell>
          <cell r="P920">
            <v>1</v>
          </cell>
          <cell r="Q920">
            <v>6</v>
          </cell>
          <cell r="R920">
            <v>0</v>
          </cell>
          <cell r="S920">
            <v>1</v>
          </cell>
          <cell r="T920">
            <v>165</v>
          </cell>
          <cell r="U920">
            <v>100</v>
          </cell>
          <cell r="V920">
            <v>10</v>
          </cell>
          <cell r="W920">
            <v>40</v>
          </cell>
          <cell r="X920">
            <v>60</v>
          </cell>
          <cell r="Y920">
            <v>30</v>
          </cell>
          <cell r="Z920">
            <v>40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-20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585</v>
          </cell>
          <cell r="AM920" t="str">
            <v>外科</v>
          </cell>
        </row>
        <row r="921">
          <cell r="G921" t="str">
            <v>外科</v>
          </cell>
          <cell r="H921" t="str">
            <v>2020年</v>
          </cell>
        </row>
        <row r="921">
          <cell r="J921" t="str">
            <v>合格</v>
          </cell>
          <cell r="K921">
            <v>0</v>
          </cell>
          <cell r="L921">
            <v>0</v>
          </cell>
          <cell r="M921">
            <v>0</v>
          </cell>
          <cell r="N921">
            <v>160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100</v>
          </cell>
          <cell r="V921">
            <v>0</v>
          </cell>
          <cell r="W921">
            <v>0</v>
          </cell>
          <cell r="X921">
            <v>0</v>
          </cell>
          <cell r="Y921">
            <v>30</v>
          </cell>
          <cell r="Z921">
            <v>0</v>
          </cell>
          <cell r="AA921">
            <v>100</v>
          </cell>
          <cell r="AB921">
            <v>150</v>
          </cell>
          <cell r="AC921">
            <v>100</v>
          </cell>
          <cell r="AD921">
            <v>0</v>
          </cell>
          <cell r="AE921">
            <v>0</v>
          </cell>
          <cell r="AF921">
            <v>-60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580</v>
          </cell>
          <cell r="AM921" t="str">
            <v>外科</v>
          </cell>
        </row>
        <row r="922">
          <cell r="G922" t="str">
            <v>外科</v>
          </cell>
          <cell r="H922" t="str">
            <v>2020年</v>
          </cell>
        </row>
        <row r="922">
          <cell r="J922" t="str">
            <v>合格</v>
          </cell>
          <cell r="K922">
            <v>0</v>
          </cell>
          <cell r="L922">
            <v>0</v>
          </cell>
          <cell r="M922">
            <v>0</v>
          </cell>
          <cell r="N922">
            <v>160</v>
          </cell>
          <cell r="O922">
            <v>0</v>
          </cell>
          <cell r="P922">
            <v>1</v>
          </cell>
          <cell r="Q922">
            <v>1</v>
          </cell>
          <cell r="R922">
            <v>0</v>
          </cell>
          <cell r="S922">
            <v>0</v>
          </cell>
          <cell r="T922">
            <v>40</v>
          </cell>
          <cell r="U922">
            <v>100</v>
          </cell>
          <cell r="V922">
            <v>0</v>
          </cell>
          <cell r="W922">
            <v>40</v>
          </cell>
          <cell r="X922">
            <v>0</v>
          </cell>
          <cell r="Y922">
            <v>30</v>
          </cell>
          <cell r="Z922">
            <v>0</v>
          </cell>
          <cell r="AA922">
            <v>100</v>
          </cell>
          <cell r="AB922">
            <v>150</v>
          </cell>
          <cell r="AC922">
            <v>0</v>
          </cell>
          <cell r="AD922">
            <v>0</v>
          </cell>
          <cell r="AE922">
            <v>20</v>
          </cell>
          <cell r="AF922">
            <v>-60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580</v>
          </cell>
          <cell r="AM922" t="str">
            <v>外科</v>
          </cell>
        </row>
        <row r="923">
          <cell r="G923" t="str">
            <v>外科</v>
          </cell>
          <cell r="H923" t="str">
            <v>2020年</v>
          </cell>
        </row>
        <row r="923">
          <cell r="J923" t="str">
            <v>合格</v>
          </cell>
          <cell r="K923">
            <v>0</v>
          </cell>
          <cell r="L923">
            <v>0</v>
          </cell>
          <cell r="M923">
            <v>0</v>
          </cell>
          <cell r="N923">
            <v>160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100</v>
          </cell>
          <cell r="V923">
            <v>10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100</v>
          </cell>
          <cell r="AB923">
            <v>150</v>
          </cell>
          <cell r="AC923">
            <v>100</v>
          </cell>
          <cell r="AD923">
            <v>0</v>
          </cell>
          <cell r="AE923">
            <v>0</v>
          </cell>
          <cell r="AF923">
            <v>-40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580</v>
          </cell>
          <cell r="AM923" t="str">
            <v>外科</v>
          </cell>
        </row>
        <row r="924">
          <cell r="G924" t="str">
            <v>外科</v>
          </cell>
          <cell r="H924" t="str">
            <v>2020年</v>
          </cell>
        </row>
        <row r="924">
          <cell r="J924" t="str">
            <v>合格</v>
          </cell>
          <cell r="K924">
            <v>0</v>
          </cell>
          <cell r="L924">
            <v>0</v>
          </cell>
          <cell r="M924">
            <v>0</v>
          </cell>
          <cell r="N924">
            <v>160</v>
          </cell>
          <cell r="O924">
            <v>0</v>
          </cell>
          <cell r="P924">
            <v>4</v>
          </cell>
          <cell r="Q924">
            <v>0</v>
          </cell>
          <cell r="R924">
            <v>0</v>
          </cell>
          <cell r="S924">
            <v>0</v>
          </cell>
          <cell r="T924">
            <v>80</v>
          </cell>
          <cell r="U924">
            <v>100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100</v>
          </cell>
          <cell r="AB924">
            <v>150</v>
          </cell>
          <cell r="AC924">
            <v>0</v>
          </cell>
          <cell r="AD924">
            <v>0</v>
          </cell>
          <cell r="AE924">
            <v>0</v>
          </cell>
          <cell r="AF924">
            <v>-20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570</v>
          </cell>
          <cell r="AM924" t="str">
            <v>外科</v>
          </cell>
        </row>
        <row r="925">
          <cell r="G925" t="str">
            <v>外科</v>
          </cell>
          <cell r="H925" t="str">
            <v>2022年</v>
          </cell>
        </row>
        <row r="925">
          <cell r="J925" t="str">
            <v>合格</v>
          </cell>
          <cell r="K925">
            <v>0</v>
          </cell>
          <cell r="L925">
            <v>0</v>
          </cell>
          <cell r="M925">
            <v>0</v>
          </cell>
          <cell r="N925">
            <v>160</v>
          </cell>
          <cell r="O925">
            <v>0</v>
          </cell>
          <cell r="P925">
            <v>4</v>
          </cell>
          <cell r="Q925">
            <v>4</v>
          </cell>
          <cell r="R925">
            <v>1</v>
          </cell>
          <cell r="S925">
            <v>0</v>
          </cell>
          <cell r="T925">
            <v>185</v>
          </cell>
          <cell r="U925">
            <v>100</v>
          </cell>
          <cell r="V925">
            <v>10</v>
          </cell>
          <cell r="W925">
            <v>20</v>
          </cell>
          <cell r="X925">
            <v>60</v>
          </cell>
          <cell r="Y925">
            <v>30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565</v>
          </cell>
          <cell r="AM925" t="str">
            <v>外科</v>
          </cell>
        </row>
        <row r="926">
          <cell r="G926" t="str">
            <v>外科</v>
          </cell>
          <cell r="H926" t="str">
            <v>2022年</v>
          </cell>
        </row>
        <row r="926">
          <cell r="J926" t="str">
            <v>合格</v>
          </cell>
          <cell r="K926">
            <v>0</v>
          </cell>
          <cell r="L926">
            <v>0</v>
          </cell>
          <cell r="M926">
            <v>0</v>
          </cell>
          <cell r="N926">
            <v>160</v>
          </cell>
          <cell r="O926">
            <v>0</v>
          </cell>
          <cell r="P926">
            <v>4</v>
          </cell>
          <cell r="Q926">
            <v>0</v>
          </cell>
          <cell r="R926">
            <v>0</v>
          </cell>
          <cell r="S926">
            <v>0</v>
          </cell>
          <cell r="T926">
            <v>80</v>
          </cell>
          <cell r="U926">
            <v>100</v>
          </cell>
          <cell r="V926">
            <v>10</v>
          </cell>
          <cell r="W926">
            <v>60</v>
          </cell>
          <cell r="X926">
            <v>30</v>
          </cell>
          <cell r="Y926">
            <v>60</v>
          </cell>
          <cell r="Z926">
            <v>60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20</v>
          </cell>
          <cell r="AF926">
            <v>-20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560</v>
          </cell>
          <cell r="AM926" t="str">
            <v>外科</v>
          </cell>
        </row>
        <row r="927">
          <cell r="G927" t="str">
            <v>外科</v>
          </cell>
          <cell r="H927" t="str">
            <v>2022年</v>
          </cell>
        </row>
        <row r="927">
          <cell r="J927" t="str">
            <v>合格</v>
          </cell>
          <cell r="K927">
            <v>0</v>
          </cell>
          <cell r="L927">
            <v>0</v>
          </cell>
          <cell r="M927">
            <v>0</v>
          </cell>
          <cell r="N927">
            <v>160</v>
          </cell>
          <cell r="O927">
            <v>0</v>
          </cell>
          <cell r="P927">
            <v>6</v>
          </cell>
          <cell r="Q927">
            <v>0</v>
          </cell>
          <cell r="R927">
            <v>0</v>
          </cell>
          <cell r="S927">
            <v>0</v>
          </cell>
          <cell r="T927">
            <v>120</v>
          </cell>
          <cell r="U927">
            <v>100</v>
          </cell>
          <cell r="V927">
            <v>0</v>
          </cell>
          <cell r="W927">
            <v>60</v>
          </cell>
          <cell r="X927">
            <v>30</v>
          </cell>
          <cell r="Y927">
            <v>60</v>
          </cell>
          <cell r="Z927">
            <v>80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-60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550</v>
          </cell>
          <cell r="AM927" t="str">
            <v>外科</v>
          </cell>
        </row>
        <row r="928">
          <cell r="G928" t="str">
            <v>外科</v>
          </cell>
          <cell r="H928" t="str">
            <v>2022年</v>
          </cell>
        </row>
        <row r="928">
          <cell r="J928" t="str">
            <v>合格</v>
          </cell>
          <cell r="K928">
            <v>0</v>
          </cell>
          <cell r="L928">
            <v>0</v>
          </cell>
          <cell r="M928">
            <v>0</v>
          </cell>
          <cell r="N928">
            <v>160</v>
          </cell>
          <cell r="O928">
            <v>0</v>
          </cell>
          <cell r="P928">
            <v>5</v>
          </cell>
          <cell r="Q928">
            <v>1</v>
          </cell>
          <cell r="R928">
            <v>0</v>
          </cell>
          <cell r="S928">
            <v>0</v>
          </cell>
          <cell r="T928">
            <v>120</v>
          </cell>
          <cell r="U928">
            <v>100</v>
          </cell>
          <cell r="V928">
            <v>10</v>
          </cell>
          <cell r="W928">
            <v>0</v>
          </cell>
          <cell r="X928">
            <v>60</v>
          </cell>
          <cell r="Y928">
            <v>60</v>
          </cell>
          <cell r="Z928">
            <v>0</v>
          </cell>
          <cell r="AA928">
            <v>100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-60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550</v>
          </cell>
          <cell r="AM928" t="str">
            <v>外科</v>
          </cell>
        </row>
        <row r="929">
          <cell r="G929" t="str">
            <v>外科</v>
          </cell>
          <cell r="H929" t="str">
            <v>2020年</v>
          </cell>
        </row>
        <row r="929">
          <cell r="J929" t="str">
            <v>合格</v>
          </cell>
          <cell r="K929">
            <v>0</v>
          </cell>
          <cell r="L929">
            <v>0</v>
          </cell>
          <cell r="M929">
            <v>0</v>
          </cell>
          <cell r="N929">
            <v>160</v>
          </cell>
          <cell r="O929">
            <v>0</v>
          </cell>
          <cell r="P929">
            <v>3</v>
          </cell>
          <cell r="Q929">
            <v>0</v>
          </cell>
          <cell r="R929">
            <v>0</v>
          </cell>
          <cell r="S929">
            <v>0</v>
          </cell>
          <cell r="T929">
            <v>60</v>
          </cell>
          <cell r="U929">
            <v>100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20</v>
          </cell>
          <cell r="AA929">
            <v>100</v>
          </cell>
          <cell r="AB929">
            <v>150</v>
          </cell>
          <cell r="AC929">
            <v>0</v>
          </cell>
          <cell r="AD929">
            <v>0</v>
          </cell>
          <cell r="AE929">
            <v>0</v>
          </cell>
          <cell r="AF929">
            <v>-40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550</v>
          </cell>
          <cell r="AM929" t="str">
            <v>外科</v>
          </cell>
        </row>
        <row r="930">
          <cell r="G930" t="str">
            <v>外科</v>
          </cell>
          <cell r="H930" t="str">
            <v>2022年</v>
          </cell>
        </row>
        <row r="930">
          <cell r="J930" t="str">
            <v>合格</v>
          </cell>
          <cell r="K930">
            <v>0</v>
          </cell>
          <cell r="L930">
            <v>0</v>
          </cell>
          <cell r="M930">
            <v>0</v>
          </cell>
          <cell r="N930">
            <v>160</v>
          </cell>
          <cell r="O930">
            <v>0</v>
          </cell>
          <cell r="P930">
            <v>4</v>
          </cell>
          <cell r="Q930">
            <v>4</v>
          </cell>
          <cell r="R930">
            <v>1</v>
          </cell>
          <cell r="S930">
            <v>0</v>
          </cell>
          <cell r="T930">
            <v>185</v>
          </cell>
          <cell r="U930">
            <v>100</v>
          </cell>
          <cell r="V930">
            <v>0</v>
          </cell>
          <cell r="W930">
            <v>40</v>
          </cell>
          <cell r="X930">
            <v>60</v>
          </cell>
          <cell r="Y930">
            <v>60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-60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545</v>
          </cell>
          <cell r="AM930" t="str">
            <v>外科</v>
          </cell>
        </row>
        <row r="931">
          <cell r="G931" t="str">
            <v>外科</v>
          </cell>
          <cell r="H931" t="str">
            <v>2021年</v>
          </cell>
        </row>
        <row r="931">
          <cell r="J931" t="str">
            <v>合格</v>
          </cell>
          <cell r="K931">
            <v>0</v>
          </cell>
          <cell r="L931">
            <v>0</v>
          </cell>
          <cell r="M931">
            <v>0</v>
          </cell>
          <cell r="N931">
            <v>160</v>
          </cell>
          <cell r="O931">
            <v>0</v>
          </cell>
          <cell r="P931">
            <v>2</v>
          </cell>
          <cell r="Q931">
            <v>4</v>
          </cell>
          <cell r="R931">
            <v>0</v>
          </cell>
          <cell r="S931">
            <v>0</v>
          </cell>
          <cell r="T931">
            <v>120</v>
          </cell>
          <cell r="U931">
            <v>100</v>
          </cell>
          <cell r="V931">
            <v>10</v>
          </cell>
          <cell r="W931">
            <v>40</v>
          </cell>
          <cell r="X931">
            <v>30</v>
          </cell>
          <cell r="Y931">
            <v>0</v>
          </cell>
          <cell r="Z931">
            <v>20</v>
          </cell>
          <cell r="AA931">
            <v>100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-40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540</v>
          </cell>
          <cell r="AM931" t="str">
            <v>外科</v>
          </cell>
        </row>
        <row r="932">
          <cell r="G932" t="str">
            <v>外科</v>
          </cell>
          <cell r="H932" t="str">
            <v>2022年</v>
          </cell>
        </row>
        <row r="932">
          <cell r="J932" t="str">
            <v>合格</v>
          </cell>
          <cell r="K932">
            <v>0</v>
          </cell>
          <cell r="L932">
            <v>0</v>
          </cell>
          <cell r="M932">
            <v>0</v>
          </cell>
          <cell r="N932">
            <v>160</v>
          </cell>
          <cell r="O932">
            <v>0</v>
          </cell>
          <cell r="P932">
            <v>4</v>
          </cell>
          <cell r="Q932">
            <v>0</v>
          </cell>
          <cell r="R932">
            <v>0</v>
          </cell>
          <cell r="S932">
            <v>0</v>
          </cell>
          <cell r="T932">
            <v>80</v>
          </cell>
          <cell r="U932">
            <v>100</v>
          </cell>
          <cell r="V932">
            <v>10</v>
          </cell>
          <cell r="W932">
            <v>60</v>
          </cell>
          <cell r="X932">
            <v>30</v>
          </cell>
          <cell r="Y932">
            <v>60</v>
          </cell>
          <cell r="Z932">
            <v>80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-40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540</v>
          </cell>
          <cell r="AM932" t="str">
            <v>外科</v>
          </cell>
        </row>
        <row r="933">
          <cell r="G933" t="str">
            <v>外科</v>
          </cell>
          <cell r="H933" t="str">
            <v>2022年</v>
          </cell>
        </row>
        <row r="933">
          <cell r="J933" t="str">
            <v>合格</v>
          </cell>
          <cell r="K933">
            <v>0</v>
          </cell>
          <cell r="L933">
            <v>0</v>
          </cell>
          <cell r="M933">
            <v>0</v>
          </cell>
          <cell r="N933">
            <v>160</v>
          </cell>
          <cell r="O933">
            <v>0</v>
          </cell>
          <cell r="P933">
            <v>5</v>
          </cell>
          <cell r="Q933">
            <v>0</v>
          </cell>
          <cell r="R933">
            <v>0</v>
          </cell>
          <cell r="S933">
            <v>0</v>
          </cell>
          <cell r="T933">
            <v>100</v>
          </cell>
          <cell r="U933">
            <v>100</v>
          </cell>
          <cell r="V933">
            <v>10</v>
          </cell>
          <cell r="W933">
            <v>60</v>
          </cell>
          <cell r="X933">
            <v>30</v>
          </cell>
          <cell r="Y933">
            <v>60</v>
          </cell>
          <cell r="Z933">
            <v>40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-20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540</v>
          </cell>
          <cell r="AM933" t="str">
            <v>外科</v>
          </cell>
        </row>
        <row r="934">
          <cell r="G934" t="str">
            <v>外科</v>
          </cell>
          <cell r="H934" t="str">
            <v>2022年</v>
          </cell>
        </row>
        <row r="934">
          <cell r="J934" t="str">
            <v>合格</v>
          </cell>
          <cell r="K934">
            <v>0</v>
          </cell>
          <cell r="L934">
            <v>0</v>
          </cell>
          <cell r="M934">
            <v>0</v>
          </cell>
          <cell r="N934">
            <v>120</v>
          </cell>
          <cell r="O934">
            <v>0</v>
          </cell>
          <cell r="P934">
            <v>6</v>
          </cell>
          <cell r="Q934">
            <v>0</v>
          </cell>
          <cell r="R934">
            <v>0</v>
          </cell>
          <cell r="S934">
            <v>0</v>
          </cell>
          <cell r="T934">
            <v>120</v>
          </cell>
          <cell r="U934">
            <v>100</v>
          </cell>
          <cell r="V934">
            <v>10</v>
          </cell>
          <cell r="W934">
            <v>20</v>
          </cell>
          <cell r="X934">
            <v>60</v>
          </cell>
          <cell r="Y934">
            <v>60</v>
          </cell>
          <cell r="Z934">
            <v>0</v>
          </cell>
          <cell r="AA934">
            <v>100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-60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530</v>
          </cell>
          <cell r="AM934" t="str">
            <v>外科</v>
          </cell>
        </row>
        <row r="935">
          <cell r="G935" t="str">
            <v>外科</v>
          </cell>
          <cell r="H935" t="str">
            <v>2022年</v>
          </cell>
        </row>
        <row r="935">
          <cell r="J935" t="str">
            <v>合格</v>
          </cell>
          <cell r="K935">
            <v>0</v>
          </cell>
          <cell r="L935">
            <v>0</v>
          </cell>
          <cell r="M935">
            <v>0</v>
          </cell>
          <cell r="N935">
            <v>160</v>
          </cell>
          <cell r="O935">
            <v>0</v>
          </cell>
          <cell r="P935">
            <v>3</v>
          </cell>
          <cell r="Q935">
            <v>2</v>
          </cell>
          <cell r="R935">
            <v>1</v>
          </cell>
          <cell r="S935">
            <v>1</v>
          </cell>
          <cell r="T935">
            <v>150</v>
          </cell>
          <cell r="U935">
            <v>100</v>
          </cell>
          <cell r="V935">
            <v>10</v>
          </cell>
          <cell r="W935">
            <v>40</v>
          </cell>
          <cell r="X935">
            <v>60</v>
          </cell>
          <cell r="Y935">
            <v>60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-60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520</v>
          </cell>
          <cell r="AM935" t="str">
            <v>外科</v>
          </cell>
        </row>
        <row r="936">
          <cell r="G936" t="str">
            <v>外科</v>
          </cell>
          <cell r="H936" t="str">
            <v>2022年</v>
          </cell>
        </row>
        <row r="936">
          <cell r="J936" t="str">
            <v>合格</v>
          </cell>
          <cell r="K936">
            <v>0</v>
          </cell>
          <cell r="L936">
            <v>0</v>
          </cell>
          <cell r="M936">
            <v>0</v>
          </cell>
          <cell r="N936">
            <v>160</v>
          </cell>
          <cell r="O936">
            <v>0</v>
          </cell>
          <cell r="P936">
            <v>3</v>
          </cell>
          <cell r="Q936">
            <v>1</v>
          </cell>
          <cell r="R936">
            <v>1</v>
          </cell>
          <cell r="S936">
            <v>1</v>
          </cell>
          <cell r="T936">
            <v>130</v>
          </cell>
          <cell r="U936">
            <v>100</v>
          </cell>
          <cell r="V936">
            <v>10</v>
          </cell>
          <cell r="W936">
            <v>40</v>
          </cell>
          <cell r="X936">
            <v>60</v>
          </cell>
          <cell r="Y936">
            <v>60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-40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520</v>
          </cell>
          <cell r="AM936" t="str">
            <v>外科</v>
          </cell>
        </row>
        <row r="937">
          <cell r="G937" t="str">
            <v>外科</v>
          </cell>
          <cell r="H937" t="str">
            <v>2021年</v>
          </cell>
        </row>
        <row r="937">
          <cell r="J937" t="str">
            <v>合格</v>
          </cell>
          <cell r="K937">
            <v>0</v>
          </cell>
          <cell r="L937">
            <v>0</v>
          </cell>
          <cell r="M937">
            <v>0</v>
          </cell>
          <cell r="N937">
            <v>160</v>
          </cell>
          <cell r="O937">
            <v>0</v>
          </cell>
          <cell r="P937">
            <v>3</v>
          </cell>
          <cell r="Q937">
            <v>2</v>
          </cell>
          <cell r="R937">
            <v>0</v>
          </cell>
          <cell r="S937">
            <v>0</v>
          </cell>
          <cell r="T937">
            <v>100</v>
          </cell>
          <cell r="U937">
            <v>100</v>
          </cell>
          <cell r="V937">
            <v>10</v>
          </cell>
          <cell r="W937">
            <v>80</v>
          </cell>
          <cell r="X937">
            <v>60</v>
          </cell>
          <cell r="Y937">
            <v>30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-20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520</v>
          </cell>
          <cell r="AM937" t="str">
            <v>外科</v>
          </cell>
        </row>
        <row r="938">
          <cell r="G938" t="str">
            <v>外科</v>
          </cell>
          <cell r="H938" t="str">
            <v>2022年</v>
          </cell>
        </row>
        <row r="938">
          <cell r="J938" t="str">
            <v>合格</v>
          </cell>
          <cell r="K938">
            <v>0</v>
          </cell>
          <cell r="L938">
            <v>0</v>
          </cell>
          <cell r="M938">
            <v>0</v>
          </cell>
          <cell r="N938">
            <v>160</v>
          </cell>
          <cell r="O938">
            <v>0</v>
          </cell>
          <cell r="P938">
            <v>1</v>
          </cell>
          <cell r="Q938">
            <v>1</v>
          </cell>
          <cell r="R938">
            <v>1</v>
          </cell>
          <cell r="S938">
            <v>1</v>
          </cell>
          <cell r="T938">
            <v>90</v>
          </cell>
          <cell r="U938">
            <v>100</v>
          </cell>
          <cell r="V938">
            <v>10</v>
          </cell>
          <cell r="W938">
            <v>40</v>
          </cell>
          <cell r="X938">
            <v>60</v>
          </cell>
          <cell r="Y938">
            <v>60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520</v>
          </cell>
          <cell r="AM938" t="str">
            <v>外科</v>
          </cell>
        </row>
        <row r="939">
          <cell r="G939" t="str">
            <v>外科</v>
          </cell>
          <cell r="H939" t="str">
            <v>2020年</v>
          </cell>
        </row>
        <row r="939">
          <cell r="J939" t="str">
            <v>合格</v>
          </cell>
          <cell r="K939">
            <v>0</v>
          </cell>
          <cell r="L939">
            <v>0</v>
          </cell>
          <cell r="M939">
            <v>0</v>
          </cell>
          <cell r="N939">
            <v>160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100</v>
          </cell>
          <cell r="V939">
            <v>10</v>
          </cell>
          <cell r="W939">
            <v>20</v>
          </cell>
          <cell r="X939">
            <v>0</v>
          </cell>
          <cell r="Y939">
            <v>30</v>
          </cell>
          <cell r="Z939">
            <v>0</v>
          </cell>
          <cell r="AA939">
            <v>100</v>
          </cell>
          <cell r="AB939">
            <v>150</v>
          </cell>
          <cell r="AC939">
            <v>0</v>
          </cell>
          <cell r="AD939">
            <v>0</v>
          </cell>
          <cell r="AE939">
            <v>0</v>
          </cell>
          <cell r="AF939">
            <v>-60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510</v>
          </cell>
          <cell r="AM939" t="str">
            <v>外科</v>
          </cell>
        </row>
        <row r="940">
          <cell r="G940" t="str">
            <v>外科</v>
          </cell>
          <cell r="H940" t="str">
            <v>2022年</v>
          </cell>
        </row>
        <row r="940">
          <cell r="J940" t="str">
            <v>合格</v>
          </cell>
          <cell r="K940">
            <v>0</v>
          </cell>
          <cell r="L940">
            <v>0</v>
          </cell>
          <cell r="M940">
            <v>0</v>
          </cell>
          <cell r="N940">
            <v>160</v>
          </cell>
          <cell r="O940">
            <v>0</v>
          </cell>
          <cell r="P940">
            <v>3</v>
          </cell>
          <cell r="Q940">
            <v>2</v>
          </cell>
          <cell r="R940">
            <v>0</v>
          </cell>
          <cell r="S940">
            <v>0</v>
          </cell>
          <cell r="T940">
            <v>100</v>
          </cell>
          <cell r="U940">
            <v>100</v>
          </cell>
          <cell r="V940">
            <v>10</v>
          </cell>
          <cell r="W940">
            <v>40</v>
          </cell>
          <cell r="X940">
            <v>60</v>
          </cell>
          <cell r="Y940">
            <v>60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-20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510</v>
          </cell>
          <cell r="AM940" t="str">
            <v>外科</v>
          </cell>
        </row>
        <row r="941">
          <cell r="G941" t="str">
            <v>外科</v>
          </cell>
          <cell r="H941" t="str">
            <v>2022年</v>
          </cell>
        </row>
        <row r="941">
          <cell r="J941" t="str">
            <v>合格</v>
          </cell>
          <cell r="K941">
            <v>0</v>
          </cell>
          <cell r="L941">
            <v>0</v>
          </cell>
          <cell r="M941">
            <v>0</v>
          </cell>
          <cell r="N941">
            <v>160</v>
          </cell>
          <cell r="O941" t="str">
            <v>/</v>
          </cell>
          <cell r="P941" t="str">
            <v>/</v>
          </cell>
          <cell r="Q941" t="str">
            <v>/</v>
          </cell>
          <cell r="R941" t="str">
            <v>/</v>
          </cell>
          <cell r="S941" t="str">
            <v>/</v>
          </cell>
          <cell r="T941">
            <v>80</v>
          </cell>
          <cell r="U941">
            <v>100</v>
          </cell>
          <cell r="V941">
            <v>10</v>
          </cell>
          <cell r="W941">
            <v>40</v>
          </cell>
          <cell r="X941">
            <v>60</v>
          </cell>
          <cell r="Y941">
            <v>60</v>
          </cell>
          <cell r="Z941">
            <v>20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-20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510</v>
          </cell>
          <cell r="AM941" t="str">
            <v>外科</v>
          </cell>
        </row>
        <row r="942">
          <cell r="G942" t="str">
            <v>外科</v>
          </cell>
          <cell r="H942" t="str">
            <v>2022年</v>
          </cell>
        </row>
        <row r="942">
          <cell r="J942" t="str">
            <v>合格</v>
          </cell>
          <cell r="K942">
            <v>0</v>
          </cell>
          <cell r="L942">
            <v>0</v>
          </cell>
          <cell r="M942">
            <v>0</v>
          </cell>
          <cell r="N942">
            <v>160</v>
          </cell>
          <cell r="O942">
            <v>0</v>
          </cell>
          <cell r="P942">
            <v>4</v>
          </cell>
          <cell r="Q942">
            <v>1</v>
          </cell>
          <cell r="R942">
            <v>0</v>
          </cell>
          <cell r="S942">
            <v>0</v>
          </cell>
          <cell r="T942">
            <v>100</v>
          </cell>
          <cell r="U942">
            <v>100</v>
          </cell>
          <cell r="V942">
            <v>10</v>
          </cell>
          <cell r="W942">
            <v>40</v>
          </cell>
          <cell r="X942">
            <v>60</v>
          </cell>
          <cell r="Y942">
            <v>60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-20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510</v>
          </cell>
          <cell r="AM942" t="str">
            <v>外科</v>
          </cell>
        </row>
        <row r="943">
          <cell r="G943" t="str">
            <v>外科</v>
          </cell>
          <cell r="H943" t="str">
            <v>2020年</v>
          </cell>
        </row>
        <row r="943">
          <cell r="J943" t="str">
            <v>合格</v>
          </cell>
          <cell r="K943">
            <v>0</v>
          </cell>
          <cell r="L943">
            <v>0</v>
          </cell>
          <cell r="M943">
            <v>0</v>
          </cell>
          <cell r="N943">
            <v>160</v>
          </cell>
          <cell r="O943">
            <v>0</v>
          </cell>
          <cell r="P943">
            <v>4</v>
          </cell>
          <cell r="Q943">
            <v>2</v>
          </cell>
          <cell r="R943">
            <v>0</v>
          </cell>
          <cell r="S943">
            <v>0</v>
          </cell>
          <cell r="T943">
            <v>120</v>
          </cell>
          <cell r="U943">
            <v>100</v>
          </cell>
          <cell r="V943">
            <v>0</v>
          </cell>
          <cell r="W943">
            <v>20</v>
          </cell>
          <cell r="X943">
            <v>30</v>
          </cell>
          <cell r="Y943">
            <v>30</v>
          </cell>
          <cell r="Z943">
            <v>0</v>
          </cell>
          <cell r="AA943">
            <v>100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-60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500</v>
          </cell>
          <cell r="AM943" t="str">
            <v>外科</v>
          </cell>
        </row>
        <row r="944">
          <cell r="G944" t="str">
            <v>外科</v>
          </cell>
          <cell r="H944" t="str">
            <v>2021年</v>
          </cell>
        </row>
        <row r="944">
          <cell r="J944" t="str">
            <v>合格</v>
          </cell>
          <cell r="K944">
            <v>0</v>
          </cell>
          <cell r="L944">
            <v>0</v>
          </cell>
          <cell r="M944">
            <v>0</v>
          </cell>
          <cell r="N944">
            <v>160</v>
          </cell>
          <cell r="O944">
            <v>3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150</v>
          </cell>
          <cell r="U944">
            <v>100</v>
          </cell>
          <cell r="V944">
            <v>10</v>
          </cell>
          <cell r="W944">
            <v>40</v>
          </cell>
          <cell r="X944">
            <v>0</v>
          </cell>
          <cell r="Y944">
            <v>0</v>
          </cell>
          <cell r="Z944">
            <v>0</v>
          </cell>
          <cell r="AA944">
            <v>100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-60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500</v>
          </cell>
          <cell r="AM944" t="str">
            <v>外科</v>
          </cell>
        </row>
        <row r="945">
          <cell r="G945" t="str">
            <v>外科</v>
          </cell>
          <cell r="H945" t="str">
            <v>2022年</v>
          </cell>
        </row>
        <row r="945">
          <cell r="J945" t="str">
            <v>合格</v>
          </cell>
          <cell r="K945">
            <v>0</v>
          </cell>
          <cell r="L945">
            <v>0</v>
          </cell>
          <cell r="M945">
            <v>0</v>
          </cell>
          <cell r="N945">
            <v>160</v>
          </cell>
          <cell r="O945">
            <v>0</v>
          </cell>
          <cell r="P945">
            <v>3</v>
          </cell>
          <cell r="Q945">
            <v>1</v>
          </cell>
          <cell r="R945">
            <v>1</v>
          </cell>
          <cell r="S945">
            <v>1</v>
          </cell>
          <cell r="T945">
            <v>130</v>
          </cell>
          <cell r="U945">
            <v>100</v>
          </cell>
          <cell r="V945">
            <v>10</v>
          </cell>
          <cell r="W945">
            <v>40</v>
          </cell>
          <cell r="X945">
            <v>60</v>
          </cell>
          <cell r="Y945">
            <v>60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-60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500</v>
          </cell>
          <cell r="AM945" t="str">
            <v>外科</v>
          </cell>
        </row>
        <row r="946">
          <cell r="G946" t="str">
            <v>外科</v>
          </cell>
          <cell r="H946" t="str">
            <v>2022年</v>
          </cell>
        </row>
        <row r="946">
          <cell r="J946" t="str">
            <v>合格</v>
          </cell>
          <cell r="K946">
            <v>0</v>
          </cell>
          <cell r="L946">
            <v>0</v>
          </cell>
          <cell r="M946">
            <v>0</v>
          </cell>
          <cell r="N946">
            <v>120</v>
          </cell>
          <cell r="O946">
            <v>0</v>
          </cell>
          <cell r="P946">
            <v>6</v>
          </cell>
          <cell r="Q946">
            <v>3</v>
          </cell>
          <cell r="R946">
            <v>0</v>
          </cell>
          <cell r="S946">
            <v>0</v>
          </cell>
          <cell r="T946">
            <v>180</v>
          </cell>
          <cell r="U946">
            <v>100</v>
          </cell>
          <cell r="V946">
            <v>10</v>
          </cell>
          <cell r="W946">
            <v>40</v>
          </cell>
          <cell r="X946">
            <v>60</v>
          </cell>
          <cell r="Y946">
            <v>30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-40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500</v>
          </cell>
          <cell r="AM946" t="str">
            <v>外科</v>
          </cell>
        </row>
        <row r="947">
          <cell r="G947" t="str">
            <v>外科</v>
          </cell>
          <cell r="H947" t="str">
            <v>2021年</v>
          </cell>
        </row>
        <row r="947">
          <cell r="J947" t="str">
            <v>合格</v>
          </cell>
          <cell r="K947">
            <v>0</v>
          </cell>
          <cell r="L947">
            <v>0</v>
          </cell>
          <cell r="M947">
            <v>0</v>
          </cell>
          <cell r="N947">
            <v>160</v>
          </cell>
          <cell r="O947" t="str">
            <v>/</v>
          </cell>
          <cell r="P947" t="str">
            <v>/</v>
          </cell>
          <cell r="Q947" t="str">
            <v>/</v>
          </cell>
          <cell r="R947" t="str">
            <v>/</v>
          </cell>
          <cell r="S947" t="str">
            <v>/</v>
          </cell>
          <cell r="T947">
            <v>80</v>
          </cell>
          <cell r="U947">
            <v>100</v>
          </cell>
          <cell r="V947">
            <v>10</v>
          </cell>
          <cell r="W947">
            <v>40</v>
          </cell>
          <cell r="X947">
            <v>60</v>
          </cell>
          <cell r="Y947">
            <v>30</v>
          </cell>
          <cell r="Z947">
            <v>20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-60</v>
          </cell>
          <cell r="AG947">
            <v>50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490</v>
          </cell>
          <cell r="AM947" t="str">
            <v>外科</v>
          </cell>
        </row>
        <row r="948">
          <cell r="G948" t="str">
            <v>外科</v>
          </cell>
          <cell r="H948" t="str">
            <v>2022年</v>
          </cell>
        </row>
        <row r="948">
          <cell r="J948" t="str">
            <v>合格</v>
          </cell>
          <cell r="K948">
            <v>0</v>
          </cell>
          <cell r="L948">
            <v>0</v>
          </cell>
          <cell r="M948">
            <v>0</v>
          </cell>
          <cell r="N948">
            <v>160</v>
          </cell>
          <cell r="O948">
            <v>0</v>
          </cell>
          <cell r="P948">
            <v>5</v>
          </cell>
          <cell r="Q948">
            <v>3</v>
          </cell>
          <cell r="R948">
            <v>1</v>
          </cell>
          <cell r="S948">
            <v>1</v>
          </cell>
          <cell r="T948">
            <v>210</v>
          </cell>
          <cell r="U948">
            <v>100</v>
          </cell>
          <cell r="V948">
            <v>0</v>
          </cell>
          <cell r="W948">
            <v>20</v>
          </cell>
          <cell r="X948">
            <v>0</v>
          </cell>
          <cell r="Y948">
            <v>60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-60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490</v>
          </cell>
          <cell r="AM948" t="str">
            <v>外科</v>
          </cell>
        </row>
        <row r="949">
          <cell r="G949" t="str">
            <v>外科</v>
          </cell>
          <cell r="H949" t="str">
            <v>2022年</v>
          </cell>
        </row>
        <row r="949">
          <cell r="J949" t="str">
            <v>合格</v>
          </cell>
          <cell r="K949">
            <v>0</v>
          </cell>
          <cell r="L949">
            <v>0</v>
          </cell>
          <cell r="M949">
            <v>0</v>
          </cell>
          <cell r="N949">
            <v>160</v>
          </cell>
          <cell r="O949">
            <v>0</v>
          </cell>
          <cell r="P949">
            <v>3</v>
          </cell>
          <cell r="Q949">
            <v>1</v>
          </cell>
          <cell r="R949">
            <v>0</v>
          </cell>
          <cell r="S949">
            <v>0</v>
          </cell>
          <cell r="T949">
            <v>80</v>
          </cell>
          <cell r="U949">
            <v>100</v>
          </cell>
          <cell r="V949">
            <v>10</v>
          </cell>
          <cell r="W949">
            <v>20</v>
          </cell>
          <cell r="X949">
            <v>60</v>
          </cell>
          <cell r="Y949">
            <v>60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490</v>
          </cell>
          <cell r="AM949" t="str">
            <v>外科</v>
          </cell>
        </row>
        <row r="950">
          <cell r="G950" t="str">
            <v>外科</v>
          </cell>
          <cell r="H950" t="str">
            <v>2022年</v>
          </cell>
        </row>
        <row r="950">
          <cell r="J950" t="str">
            <v>合格</v>
          </cell>
          <cell r="K950">
            <v>0</v>
          </cell>
          <cell r="L950">
            <v>0</v>
          </cell>
          <cell r="M950">
            <v>0</v>
          </cell>
          <cell r="N950">
            <v>160</v>
          </cell>
          <cell r="O950">
            <v>0</v>
          </cell>
          <cell r="P950">
            <v>3</v>
          </cell>
          <cell r="Q950">
            <v>0</v>
          </cell>
          <cell r="R950">
            <v>0</v>
          </cell>
          <cell r="S950">
            <v>0</v>
          </cell>
          <cell r="T950">
            <v>60</v>
          </cell>
          <cell r="U950">
            <v>100</v>
          </cell>
          <cell r="V950">
            <v>10</v>
          </cell>
          <cell r="W950">
            <v>60</v>
          </cell>
          <cell r="X950">
            <v>30</v>
          </cell>
          <cell r="Y950">
            <v>60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20</v>
          </cell>
          <cell r="AE950">
            <v>40</v>
          </cell>
          <cell r="AF950">
            <v>-60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480</v>
          </cell>
          <cell r="AM950" t="str">
            <v>外科</v>
          </cell>
        </row>
        <row r="951">
          <cell r="G951" t="str">
            <v>外科</v>
          </cell>
          <cell r="H951" t="str">
            <v>2022年</v>
          </cell>
        </row>
        <row r="951">
          <cell r="J951" t="str">
            <v>合格</v>
          </cell>
          <cell r="K951">
            <v>0</v>
          </cell>
          <cell r="L951">
            <v>0</v>
          </cell>
          <cell r="M951">
            <v>0</v>
          </cell>
          <cell r="N951">
            <v>160</v>
          </cell>
          <cell r="O951">
            <v>0</v>
          </cell>
          <cell r="P951">
            <v>6</v>
          </cell>
          <cell r="Q951">
            <v>0</v>
          </cell>
          <cell r="R951">
            <v>0</v>
          </cell>
          <cell r="S951">
            <v>0</v>
          </cell>
          <cell r="T951">
            <v>120</v>
          </cell>
          <cell r="U951">
            <v>100</v>
          </cell>
          <cell r="V951">
            <v>10</v>
          </cell>
          <cell r="W951">
            <v>60</v>
          </cell>
          <cell r="X951">
            <v>30</v>
          </cell>
          <cell r="Y951">
            <v>60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-60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480</v>
          </cell>
          <cell r="AM951" t="str">
            <v>外科</v>
          </cell>
        </row>
        <row r="952">
          <cell r="G952" t="str">
            <v>外科</v>
          </cell>
          <cell r="H952" t="str">
            <v>2022年</v>
          </cell>
        </row>
        <row r="952">
          <cell r="J952" t="str">
            <v>合格</v>
          </cell>
          <cell r="K952">
            <v>0</v>
          </cell>
          <cell r="L952">
            <v>0</v>
          </cell>
          <cell r="M952">
            <v>0</v>
          </cell>
          <cell r="N952">
            <v>160</v>
          </cell>
          <cell r="O952">
            <v>0</v>
          </cell>
          <cell r="P952">
            <v>2</v>
          </cell>
          <cell r="Q952">
            <v>0</v>
          </cell>
          <cell r="R952">
            <v>0</v>
          </cell>
          <cell r="S952">
            <v>0</v>
          </cell>
          <cell r="T952">
            <v>40</v>
          </cell>
          <cell r="U952">
            <v>100</v>
          </cell>
          <cell r="V952">
            <v>0</v>
          </cell>
          <cell r="W952">
            <v>40</v>
          </cell>
          <cell r="X952">
            <v>30</v>
          </cell>
          <cell r="Y952">
            <v>30</v>
          </cell>
          <cell r="Z952">
            <v>80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480</v>
          </cell>
          <cell r="AM952" t="str">
            <v>外科</v>
          </cell>
        </row>
        <row r="953">
          <cell r="G953" t="str">
            <v>外科</v>
          </cell>
          <cell r="H953" t="str">
            <v>2022年</v>
          </cell>
        </row>
        <row r="953">
          <cell r="J953" t="str">
            <v>合格</v>
          </cell>
          <cell r="K953">
            <v>0</v>
          </cell>
          <cell r="L953">
            <v>0</v>
          </cell>
          <cell r="M953">
            <v>0</v>
          </cell>
          <cell r="N953">
            <v>160</v>
          </cell>
          <cell r="O953">
            <v>0</v>
          </cell>
          <cell r="P953">
            <v>3</v>
          </cell>
          <cell r="Q953">
            <v>0</v>
          </cell>
          <cell r="R953">
            <v>0</v>
          </cell>
          <cell r="S953">
            <v>0</v>
          </cell>
          <cell r="T953">
            <v>60</v>
          </cell>
          <cell r="U953">
            <v>100</v>
          </cell>
          <cell r="V953">
            <v>10</v>
          </cell>
          <cell r="W953">
            <v>60</v>
          </cell>
          <cell r="X953">
            <v>30</v>
          </cell>
          <cell r="Y953">
            <v>60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480</v>
          </cell>
          <cell r="AM953" t="str">
            <v>外科</v>
          </cell>
        </row>
        <row r="954">
          <cell r="G954" t="str">
            <v>外科</v>
          </cell>
          <cell r="H954" t="str">
            <v>2022年</v>
          </cell>
        </row>
        <row r="954">
          <cell r="J954" t="str">
            <v>合格</v>
          </cell>
          <cell r="K954">
            <v>0</v>
          </cell>
          <cell r="L954">
            <v>0</v>
          </cell>
          <cell r="M954">
            <v>0</v>
          </cell>
          <cell r="N954">
            <v>160</v>
          </cell>
          <cell r="O954">
            <v>0</v>
          </cell>
          <cell r="P954">
            <v>2</v>
          </cell>
          <cell r="Q954">
            <v>2</v>
          </cell>
          <cell r="R954">
            <v>0</v>
          </cell>
          <cell r="S954">
            <v>0</v>
          </cell>
          <cell r="T954">
            <v>80</v>
          </cell>
          <cell r="U954">
            <v>100</v>
          </cell>
          <cell r="V954">
            <v>10</v>
          </cell>
          <cell r="W954">
            <v>40</v>
          </cell>
          <cell r="X954">
            <v>30</v>
          </cell>
          <cell r="Y954">
            <v>60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480</v>
          </cell>
          <cell r="AM954" t="str">
            <v>外科</v>
          </cell>
        </row>
        <row r="955">
          <cell r="G955" t="str">
            <v>外科</v>
          </cell>
          <cell r="H955" t="str">
            <v>2022年</v>
          </cell>
        </row>
        <row r="955">
          <cell r="J955" t="str">
            <v>合格</v>
          </cell>
          <cell r="K955">
            <v>0</v>
          </cell>
          <cell r="L955">
            <v>0</v>
          </cell>
          <cell r="M955">
            <v>0</v>
          </cell>
          <cell r="N955">
            <v>160</v>
          </cell>
          <cell r="O955" t="str">
            <v>/</v>
          </cell>
          <cell r="P955" t="str">
            <v>/</v>
          </cell>
          <cell r="Q955" t="str">
            <v>/</v>
          </cell>
          <cell r="R955" t="str">
            <v>/</v>
          </cell>
          <cell r="S955" t="str">
            <v>/</v>
          </cell>
          <cell r="T955">
            <v>80</v>
          </cell>
          <cell r="U955">
            <v>100</v>
          </cell>
          <cell r="V955">
            <v>10</v>
          </cell>
          <cell r="W955">
            <v>40</v>
          </cell>
          <cell r="X955">
            <v>60</v>
          </cell>
          <cell r="Y955">
            <v>60</v>
          </cell>
          <cell r="Z955">
            <v>20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-60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470</v>
          </cell>
          <cell r="AM955" t="str">
            <v>外科</v>
          </cell>
        </row>
        <row r="956">
          <cell r="G956" t="str">
            <v>外科</v>
          </cell>
          <cell r="H956" t="str">
            <v>2022年</v>
          </cell>
        </row>
        <row r="956">
          <cell r="J956" t="str">
            <v>合格</v>
          </cell>
          <cell r="K956">
            <v>0</v>
          </cell>
          <cell r="L956">
            <v>0</v>
          </cell>
          <cell r="M956">
            <v>0</v>
          </cell>
          <cell r="N956">
            <v>160</v>
          </cell>
          <cell r="O956">
            <v>0</v>
          </cell>
          <cell r="P956">
            <v>4</v>
          </cell>
          <cell r="Q956">
            <v>0</v>
          </cell>
          <cell r="R956">
            <v>0</v>
          </cell>
          <cell r="S956">
            <v>0</v>
          </cell>
          <cell r="T956">
            <v>80</v>
          </cell>
          <cell r="U956">
            <v>100</v>
          </cell>
          <cell r="V956">
            <v>10</v>
          </cell>
          <cell r="W956">
            <v>60</v>
          </cell>
          <cell r="X956">
            <v>30</v>
          </cell>
          <cell r="Y956">
            <v>30</v>
          </cell>
          <cell r="Z956">
            <v>20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20</v>
          </cell>
          <cell r="AF956">
            <v>-40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470</v>
          </cell>
          <cell r="AM956" t="str">
            <v>外科</v>
          </cell>
        </row>
        <row r="957">
          <cell r="G957" t="str">
            <v>外科</v>
          </cell>
          <cell r="H957" t="str">
            <v>2021年</v>
          </cell>
        </row>
        <row r="957">
          <cell r="J957" t="str">
            <v>合格</v>
          </cell>
          <cell r="K957">
            <v>0</v>
          </cell>
          <cell r="L957">
            <v>0</v>
          </cell>
          <cell r="M957">
            <v>0</v>
          </cell>
          <cell r="N957">
            <v>160</v>
          </cell>
          <cell r="O957">
            <v>0</v>
          </cell>
          <cell r="P957">
            <v>4</v>
          </cell>
          <cell r="Q957">
            <v>2</v>
          </cell>
          <cell r="R957">
            <v>0</v>
          </cell>
          <cell r="S957">
            <v>0</v>
          </cell>
          <cell r="T957">
            <v>120</v>
          </cell>
          <cell r="U957">
            <v>100</v>
          </cell>
          <cell r="V957">
            <v>10</v>
          </cell>
          <cell r="W957">
            <v>40</v>
          </cell>
          <cell r="X957">
            <v>30</v>
          </cell>
          <cell r="Y957">
            <v>30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-20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470</v>
          </cell>
          <cell r="AM957" t="str">
            <v>外科</v>
          </cell>
        </row>
        <row r="958">
          <cell r="G958" t="str">
            <v>外科</v>
          </cell>
          <cell r="H958" t="str">
            <v>2021年</v>
          </cell>
        </row>
        <row r="958">
          <cell r="J958" t="str">
            <v>合格</v>
          </cell>
          <cell r="K958">
            <v>0</v>
          </cell>
          <cell r="L958">
            <v>0</v>
          </cell>
          <cell r="M958">
            <v>0</v>
          </cell>
          <cell r="N958">
            <v>160</v>
          </cell>
          <cell r="O958">
            <v>0</v>
          </cell>
          <cell r="P958">
            <v>2</v>
          </cell>
          <cell r="Q958">
            <v>0</v>
          </cell>
          <cell r="R958">
            <v>0</v>
          </cell>
          <cell r="S958">
            <v>0</v>
          </cell>
          <cell r="T958">
            <v>40</v>
          </cell>
          <cell r="U958">
            <v>57.1428571428571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100</v>
          </cell>
          <cell r="AB958">
            <v>150</v>
          </cell>
          <cell r="AC958">
            <v>0</v>
          </cell>
          <cell r="AD958">
            <v>0</v>
          </cell>
          <cell r="AE958">
            <v>0</v>
          </cell>
          <cell r="AF958">
            <v>-40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467.142857142857</v>
          </cell>
          <cell r="AM958" t="str">
            <v>外科</v>
          </cell>
        </row>
        <row r="959">
          <cell r="G959" t="str">
            <v>外科</v>
          </cell>
          <cell r="H959" t="str">
            <v>2022年</v>
          </cell>
        </row>
        <row r="959">
          <cell r="J959" t="str">
            <v>合格</v>
          </cell>
          <cell r="K959">
            <v>0</v>
          </cell>
          <cell r="L959">
            <v>0</v>
          </cell>
          <cell r="M959">
            <v>0</v>
          </cell>
          <cell r="N959">
            <v>160</v>
          </cell>
          <cell r="O959">
            <v>0</v>
          </cell>
          <cell r="P959">
            <v>4</v>
          </cell>
          <cell r="Q959">
            <v>0</v>
          </cell>
          <cell r="R959">
            <v>0</v>
          </cell>
          <cell r="S959">
            <v>0</v>
          </cell>
          <cell r="T959">
            <v>80</v>
          </cell>
          <cell r="U959">
            <v>100</v>
          </cell>
          <cell r="V959">
            <v>10</v>
          </cell>
          <cell r="W959">
            <v>60</v>
          </cell>
          <cell r="X959">
            <v>30</v>
          </cell>
          <cell r="Y959">
            <v>60</v>
          </cell>
          <cell r="Z959">
            <v>20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-60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460</v>
          </cell>
          <cell r="AM959" t="str">
            <v>外科</v>
          </cell>
        </row>
        <row r="960">
          <cell r="G960" t="str">
            <v>外科</v>
          </cell>
          <cell r="H960" t="str">
            <v>2022年</v>
          </cell>
        </row>
        <row r="960">
          <cell r="J960" t="str">
            <v>合格</v>
          </cell>
          <cell r="K960">
            <v>0</v>
          </cell>
          <cell r="L960">
            <v>0</v>
          </cell>
          <cell r="M960">
            <v>0</v>
          </cell>
          <cell r="N960">
            <v>120</v>
          </cell>
          <cell r="O960">
            <v>0</v>
          </cell>
          <cell r="P960">
            <v>6</v>
          </cell>
          <cell r="Q960">
            <v>3</v>
          </cell>
          <cell r="R960">
            <v>0</v>
          </cell>
          <cell r="S960">
            <v>0</v>
          </cell>
          <cell r="T960">
            <v>180</v>
          </cell>
          <cell r="U960">
            <v>100</v>
          </cell>
          <cell r="V960">
            <v>10</v>
          </cell>
          <cell r="W960">
            <v>20</v>
          </cell>
          <cell r="X960">
            <v>30</v>
          </cell>
          <cell r="Y960">
            <v>60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-60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460</v>
          </cell>
          <cell r="AM960" t="str">
            <v>外科</v>
          </cell>
        </row>
        <row r="961">
          <cell r="G961" t="str">
            <v>外科</v>
          </cell>
          <cell r="H961" t="str">
            <v>2022年</v>
          </cell>
        </row>
        <row r="961">
          <cell r="J961" t="str">
            <v>合格</v>
          </cell>
          <cell r="K961">
            <v>0</v>
          </cell>
          <cell r="L961">
            <v>0</v>
          </cell>
          <cell r="M961">
            <v>0</v>
          </cell>
          <cell r="N961">
            <v>160</v>
          </cell>
          <cell r="O961">
            <v>0</v>
          </cell>
          <cell r="P961">
            <v>6</v>
          </cell>
          <cell r="Q961">
            <v>2</v>
          </cell>
          <cell r="R961">
            <v>0</v>
          </cell>
          <cell r="S961">
            <v>0</v>
          </cell>
          <cell r="T961">
            <v>160</v>
          </cell>
          <cell r="U961">
            <v>100</v>
          </cell>
          <cell r="V961">
            <v>0</v>
          </cell>
          <cell r="W961">
            <v>40</v>
          </cell>
          <cell r="X961">
            <v>60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-60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460</v>
          </cell>
          <cell r="AM961" t="str">
            <v>外科</v>
          </cell>
        </row>
        <row r="962">
          <cell r="G962" t="str">
            <v>外科</v>
          </cell>
          <cell r="H962" t="str">
            <v>2022年</v>
          </cell>
        </row>
        <row r="962">
          <cell r="J962" t="str">
            <v>合格</v>
          </cell>
          <cell r="K962">
            <v>0</v>
          </cell>
          <cell r="L962">
            <v>0</v>
          </cell>
          <cell r="M962">
            <v>0</v>
          </cell>
          <cell r="N962">
            <v>160</v>
          </cell>
          <cell r="O962">
            <v>0</v>
          </cell>
          <cell r="P962">
            <v>3</v>
          </cell>
          <cell r="Q962">
            <v>1</v>
          </cell>
          <cell r="R962">
            <v>0</v>
          </cell>
          <cell r="S962">
            <v>0</v>
          </cell>
          <cell r="T962">
            <v>80</v>
          </cell>
          <cell r="U962">
            <v>100</v>
          </cell>
          <cell r="V962">
            <v>10</v>
          </cell>
          <cell r="W962">
            <v>20</v>
          </cell>
          <cell r="X962">
            <v>30</v>
          </cell>
          <cell r="Y962">
            <v>60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40</v>
          </cell>
          <cell r="AF962">
            <v>-40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460</v>
          </cell>
          <cell r="AM962" t="str">
            <v>外科</v>
          </cell>
        </row>
        <row r="963">
          <cell r="G963" t="str">
            <v>外科</v>
          </cell>
          <cell r="H963" t="str">
            <v>2022年</v>
          </cell>
        </row>
        <row r="963">
          <cell r="J963" t="str">
            <v>合格</v>
          </cell>
          <cell r="K963">
            <v>0</v>
          </cell>
          <cell r="L963">
            <v>0</v>
          </cell>
          <cell r="M963">
            <v>0</v>
          </cell>
          <cell r="N963">
            <v>160</v>
          </cell>
          <cell r="O963">
            <v>0</v>
          </cell>
          <cell r="P963">
            <v>4</v>
          </cell>
          <cell r="Q963">
            <v>2</v>
          </cell>
          <cell r="R963">
            <v>0</v>
          </cell>
          <cell r="S963">
            <v>0</v>
          </cell>
          <cell r="T963">
            <v>120</v>
          </cell>
          <cell r="U963">
            <v>100</v>
          </cell>
          <cell r="V963">
            <v>0</v>
          </cell>
          <cell r="W963">
            <v>0</v>
          </cell>
          <cell r="X963">
            <v>60</v>
          </cell>
          <cell r="Y963">
            <v>60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-40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460</v>
          </cell>
          <cell r="AM963" t="str">
            <v>外科</v>
          </cell>
        </row>
        <row r="964">
          <cell r="G964" t="str">
            <v>外科</v>
          </cell>
          <cell r="H964" t="str">
            <v>2022年</v>
          </cell>
        </row>
        <row r="964">
          <cell r="J964" t="str">
            <v>合格</v>
          </cell>
          <cell r="K964">
            <v>0</v>
          </cell>
          <cell r="L964">
            <v>0</v>
          </cell>
          <cell r="M964">
            <v>0</v>
          </cell>
          <cell r="N964">
            <v>120</v>
          </cell>
          <cell r="O964">
            <v>0</v>
          </cell>
          <cell r="P964">
            <v>5</v>
          </cell>
          <cell r="Q964">
            <v>1</v>
          </cell>
          <cell r="R964">
            <v>0</v>
          </cell>
          <cell r="S964">
            <v>0</v>
          </cell>
          <cell r="T964">
            <v>120</v>
          </cell>
          <cell r="U964">
            <v>100</v>
          </cell>
          <cell r="V964">
            <v>10</v>
          </cell>
          <cell r="W964">
            <v>40</v>
          </cell>
          <cell r="X964">
            <v>0</v>
          </cell>
          <cell r="Y964">
            <v>0</v>
          </cell>
          <cell r="Z964">
            <v>0</v>
          </cell>
          <cell r="AA964">
            <v>100</v>
          </cell>
          <cell r="AB964">
            <v>0</v>
          </cell>
          <cell r="AC964">
            <v>0</v>
          </cell>
          <cell r="AD964">
            <v>20</v>
          </cell>
          <cell r="AE964">
            <v>0</v>
          </cell>
          <cell r="AF964">
            <v>-60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450</v>
          </cell>
          <cell r="AM964" t="str">
            <v>外科</v>
          </cell>
        </row>
        <row r="965">
          <cell r="G965" t="str">
            <v>外科</v>
          </cell>
          <cell r="H965" t="str">
            <v>2022年</v>
          </cell>
        </row>
        <row r="965">
          <cell r="J965" t="str">
            <v>合格</v>
          </cell>
          <cell r="K965">
            <v>0</v>
          </cell>
          <cell r="L965">
            <v>0</v>
          </cell>
          <cell r="M965">
            <v>0</v>
          </cell>
          <cell r="N965">
            <v>120</v>
          </cell>
          <cell r="O965">
            <v>0</v>
          </cell>
          <cell r="P965">
            <v>6</v>
          </cell>
          <cell r="Q965">
            <v>2</v>
          </cell>
          <cell r="R965">
            <v>0</v>
          </cell>
          <cell r="S965">
            <v>0</v>
          </cell>
          <cell r="T965">
            <v>160</v>
          </cell>
          <cell r="U965">
            <v>100</v>
          </cell>
          <cell r="V965">
            <v>10</v>
          </cell>
          <cell r="W965">
            <v>20</v>
          </cell>
          <cell r="X965">
            <v>30</v>
          </cell>
          <cell r="Y965">
            <v>30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-20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450</v>
          </cell>
          <cell r="AM965" t="str">
            <v>外科</v>
          </cell>
        </row>
        <row r="966">
          <cell r="G966" t="str">
            <v>外科</v>
          </cell>
          <cell r="H966" t="str">
            <v>2022年</v>
          </cell>
        </row>
        <row r="966">
          <cell r="J966" t="str">
            <v>合格</v>
          </cell>
          <cell r="K966">
            <v>0</v>
          </cell>
          <cell r="L966">
            <v>0</v>
          </cell>
          <cell r="M966">
            <v>0</v>
          </cell>
          <cell r="N966">
            <v>160</v>
          </cell>
          <cell r="O966">
            <v>0</v>
          </cell>
          <cell r="P966">
            <v>1</v>
          </cell>
          <cell r="Q966">
            <v>4</v>
          </cell>
          <cell r="R966">
            <v>0</v>
          </cell>
          <cell r="S966">
            <v>0</v>
          </cell>
          <cell r="T966">
            <v>100</v>
          </cell>
          <cell r="U966">
            <v>100</v>
          </cell>
          <cell r="V966">
            <v>0</v>
          </cell>
          <cell r="W966">
            <v>0</v>
          </cell>
          <cell r="X966">
            <v>60</v>
          </cell>
          <cell r="Y966">
            <v>30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450</v>
          </cell>
          <cell r="AM966" t="str">
            <v>外科</v>
          </cell>
        </row>
        <row r="967">
          <cell r="G967" t="str">
            <v>外科</v>
          </cell>
          <cell r="H967" t="str">
            <v>2022年</v>
          </cell>
        </row>
        <row r="967">
          <cell r="J967" t="str">
            <v>合格</v>
          </cell>
          <cell r="K967">
            <v>0</v>
          </cell>
          <cell r="L967">
            <v>0</v>
          </cell>
          <cell r="M967">
            <v>0</v>
          </cell>
          <cell r="N967">
            <v>160</v>
          </cell>
          <cell r="O967">
            <v>0</v>
          </cell>
          <cell r="P967">
            <v>3</v>
          </cell>
          <cell r="Q967">
            <v>2</v>
          </cell>
          <cell r="R967">
            <v>0</v>
          </cell>
          <cell r="S967">
            <v>0</v>
          </cell>
          <cell r="T967">
            <v>100</v>
          </cell>
          <cell r="U967">
            <v>100</v>
          </cell>
          <cell r="V967">
            <v>10</v>
          </cell>
          <cell r="W967">
            <v>40</v>
          </cell>
          <cell r="X967">
            <v>60</v>
          </cell>
          <cell r="Y967">
            <v>30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-60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440</v>
          </cell>
          <cell r="AM967" t="str">
            <v>外科</v>
          </cell>
        </row>
        <row r="968">
          <cell r="G968" t="str">
            <v>外科</v>
          </cell>
          <cell r="H968" t="str">
            <v>2022年</v>
          </cell>
        </row>
        <row r="968">
          <cell r="J968" t="str">
            <v>合格</v>
          </cell>
          <cell r="K968">
            <v>0</v>
          </cell>
          <cell r="L968">
            <v>0</v>
          </cell>
          <cell r="M968">
            <v>0</v>
          </cell>
          <cell r="N968">
            <v>160</v>
          </cell>
          <cell r="O968">
            <v>0</v>
          </cell>
          <cell r="P968">
            <v>2</v>
          </cell>
          <cell r="Q968">
            <v>4</v>
          </cell>
          <cell r="R968">
            <v>0</v>
          </cell>
          <cell r="S968">
            <v>0</v>
          </cell>
          <cell r="T968">
            <v>120</v>
          </cell>
          <cell r="U968">
            <v>100</v>
          </cell>
          <cell r="V968">
            <v>0</v>
          </cell>
          <cell r="W968">
            <v>40</v>
          </cell>
          <cell r="X968">
            <v>60</v>
          </cell>
          <cell r="Y968">
            <v>0</v>
          </cell>
          <cell r="Z968">
            <v>20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-60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440</v>
          </cell>
          <cell r="AM968" t="str">
            <v>外科</v>
          </cell>
        </row>
        <row r="969">
          <cell r="G969" t="str">
            <v>外科</v>
          </cell>
          <cell r="H969" t="str">
            <v>2022年</v>
          </cell>
        </row>
        <row r="969">
          <cell r="J969" t="str">
            <v>合格</v>
          </cell>
          <cell r="K969">
            <v>0</v>
          </cell>
          <cell r="L969">
            <v>0</v>
          </cell>
          <cell r="M969">
            <v>0</v>
          </cell>
          <cell r="N969">
            <v>160</v>
          </cell>
          <cell r="O969">
            <v>0</v>
          </cell>
          <cell r="P969">
            <v>4</v>
          </cell>
          <cell r="Q969">
            <v>0</v>
          </cell>
          <cell r="R969">
            <v>0</v>
          </cell>
          <cell r="S969">
            <v>0</v>
          </cell>
          <cell r="T969">
            <v>80</v>
          </cell>
          <cell r="U969">
            <v>100</v>
          </cell>
          <cell r="V969">
            <v>10</v>
          </cell>
          <cell r="W969">
            <v>60</v>
          </cell>
          <cell r="X969">
            <v>30</v>
          </cell>
          <cell r="Y969">
            <v>60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-60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440</v>
          </cell>
          <cell r="AM969" t="str">
            <v>外科</v>
          </cell>
        </row>
        <row r="970">
          <cell r="G970" t="str">
            <v>外科</v>
          </cell>
          <cell r="H970" t="str">
            <v>2022年</v>
          </cell>
        </row>
        <row r="970">
          <cell r="J970" t="str">
            <v>合格</v>
          </cell>
          <cell r="K970">
            <v>0</v>
          </cell>
          <cell r="L970">
            <v>0</v>
          </cell>
          <cell r="M970">
            <v>0</v>
          </cell>
          <cell r="N970">
            <v>160</v>
          </cell>
          <cell r="O970">
            <v>0</v>
          </cell>
          <cell r="P970">
            <v>1</v>
          </cell>
          <cell r="Q970">
            <v>0</v>
          </cell>
          <cell r="R970">
            <v>1</v>
          </cell>
          <cell r="S970">
            <v>1</v>
          </cell>
          <cell r="T970">
            <v>70</v>
          </cell>
          <cell r="U970">
            <v>100</v>
          </cell>
          <cell r="V970">
            <v>10</v>
          </cell>
          <cell r="W970">
            <v>40</v>
          </cell>
          <cell r="X970">
            <v>60</v>
          </cell>
          <cell r="Y970">
            <v>60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-60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440</v>
          </cell>
          <cell r="AM970" t="str">
            <v>外科</v>
          </cell>
        </row>
        <row r="971">
          <cell r="G971" t="str">
            <v>外科</v>
          </cell>
          <cell r="H971" t="str">
            <v>2022年</v>
          </cell>
        </row>
        <row r="971">
          <cell r="J971" t="str">
            <v>合格</v>
          </cell>
          <cell r="K971">
            <v>0</v>
          </cell>
          <cell r="L971">
            <v>0</v>
          </cell>
          <cell r="M971">
            <v>0</v>
          </cell>
          <cell r="N971">
            <v>160</v>
          </cell>
          <cell r="O971">
            <v>0</v>
          </cell>
          <cell r="P971">
            <v>5</v>
          </cell>
          <cell r="Q971">
            <v>1</v>
          </cell>
          <cell r="R971">
            <v>0</v>
          </cell>
          <cell r="S971">
            <v>0</v>
          </cell>
          <cell r="T971">
            <v>120</v>
          </cell>
          <cell r="U971">
            <v>100</v>
          </cell>
          <cell r="V971">
            <v>10</v>
          </cell>
          <cell r="W971">
            <v>20</v>
          </cell>
          <cell r="X971">
            <v>30</v>
          </cell>
          <cell r="Y971">
            <v>60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-60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440</v>
          </cell>
          <cell r="AM971" t="str">
            <v>外科</v>
          </cell>
        </row>
        <row r="972">
          <cell r="G972" t="str">
            <v>外科</v>
          </cell>
          <cell r="H972" t="str">
            <v>2022年</v>
          </cell>
        </row>
        <row r="972">
          <cell r="J972" t="str">
            <v>合格</v>
          </cell>
          <cell r="K972">
            <v>0</v>
          </cell>
          <cell r="L972">
            <v>0</v>
          </cell>
          <cell r="M972">
            <v>0</v>
          </cell>
          <cell r="N972">
            <v>160</v>
          </cell>
          <cell r="O972">
            <v>0</v>
          </cell>
          <cell r="P972">
            <v>3</v>
          </cell>
          <cell r="Q972">
            <v>2</v>
          </cell>
          <cell r="R972">
            <v>0</v>
          </cell>
          <cell r="S972">
            <v>0</v>
          </cell>
          <cell r="T972">
            <v>100</v>
          </cell>
          <cell r="U972">
            <v>100</v>
          </cell>
          <cell r="V972">
            <v>10</v>
          </cell>
          <cell r="W972">
            <v>40</v>
          </cell>
          <cell r="X972">
            <v>60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20</v>
          </cell>
          <cell r="AE972">
            <v>0</v>
          </cell>
          <cell r="AF972">
            <v>-60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430</v>
          </cell>
          <cell r="AM972" t="str">
            <v>外科</v>
          </cell>
        </row>
        <row r="973">
          <cell r="G973" t="str">
            <v>外科</v>
          </cell>
          <cell r="H973" t="str">
            <v>2022年</v>
          </cell>
        </row>
        <row r="973">
          <cell r="J973" t="str">
            <v>合格</v>
          </cell>
          <cell r="K973">
            <v>0</v>
          </cell>
          <cell r="L973">
            <v>0</v>
          </cell>
          <cell r="M973">
            <v>0</v>
          </cell>
          <cell r="N973">
            <v>160</v>
          </cell>
          <cell r="O973">
            <v>0</v>
          </cell>
          <cell r="P973">
            <v>2</v>
          </cell>
          <cell r="Q973">
            <v>0</v>
          </cell>
          <cell r="R973">
            <v>0</v>
          </cell>
          <cell r="S973">
            <v>0</v>
          </cell>
          <cell r="T973">
            <v>40</v>
          </cell>
          <cell r="U973">
            <v>100</v>
          </cell>
          <cell r="V973">
            <v>10</v>
          </cell>
          <cell r="W973">
            <v>40</v>
          </cell>
          <cell r="X973">
            <v>30</v>
          </cell>
          <cell r="Y973">
            <v>30</v>
          </cell>
          <cell r="Z973">
            <v>80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-60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430</v>
          </cell>
          <cell r="AM973" t="str">
            <v>外科</v>
          </cell>
        </row>
        <row r="974">
          <cell r="G974" t="str">
            <v>外科</v>
          </cell>
          <cell r="H974" t="str">
            <v>2022年</v>
          </cell>
        </row>
        <row r="974">
          <cell r="J974" t="str">
            <v>合格</v>
          </cell>
          <cell r="K974">
            <v>0</v>
          </cell>
          <cell r="L974">
            <v>0</v>
          </cell>
          <cell r="M974">
            <v>0</v>
          </cell>
          <cell r="N974">
            <v>160</v>
          </cell>
          <cell r="O974">
            <v>0</v>
          </cell>
          <cell r="P974">
            <v>3</v>
          </cell>
          <cell r="Q974">
            <v>0</v>
          </cell>
          <cell r="R974">
            <v>0</v>
          </cell>
          <cell r="S974">
            <v>0</v>
          </cell>
          <cell r="T974">
            <v>60</v>
          </cell>
          <cell r="U974">
            <v>100</v>
          </cell>
          <cell r="V974">
            <v>10</v>
          </cell>
          <cell r="W974">
            <v>40</v>
          </cell>
          <cell r="X974">
            <v>60</v>
          </cell>
          <cell r="Y974">
            <v>60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-60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430</v>
          </cell>
          <cell r="AM974" t="str">
            <v>外科</v>
          </cell>
        </row>
        <row r="975">
          <cell r="G975" t="str">
            <v>外科</v>
          </cell>
          <cell r="H975" t="str">
            <v>2022年</v>
          </cell>
        </row>
        <row r="975">
          <cell r="J975" t="str">
            <v>合格</v>
          </cell>
          <cell r="K975">
            <v>0</v>
          </cell>
          <cell r="L975">
            <v>0</v>
          </cell>
          <cell r="M975">
            <v>0</v>
          </cell>
          <cell r="N975">
            <v>120</v>
          </cell>
          <cell r="O975">
            <v>0</v>
          </cell>
          <cell r="P975">
            <v>6</v>
          </cell>
          <cell r="Q975">
            <v>2</v>
          </cell>
          <cell r="R975">
            <v>0</v>
          </cell>
          <cell r="S975">
            <v>0</v>
          </cell>
          <cell r="T975">
            <v>160</v>
          </cell>
          <cell r="U975">
            <v>100</v>
          </cell>
          <cell r="V975">
            <v>10</v>
          </cell>
          <cell r="W975">
            <v>20</v>
          </cell>
          <cell r="X975">
            <v>30</v>
          </cell>
          <cell r="Y975">
            <v>30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-60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410</v>
          </cell>
          <cell r="AM975" t="str">
            <v>外科</v>
          </cell>
        </row>
        <row r="976">
          <cell r="G976" t="str">
            <v>外科</v>
          </cell>
          <cell r="H976" t="str">
            <v>2021年</v>
          </cell>
        </row>
        <row r="976">
          <cell r="J976" t="str">
            <v>合格</v>
          </cell>
          <cell r="K976">
            <v>0</v>
          </cell>
          <cell r="L976">
            <v>0</v>
          </cell>
          <cell r="M976">
            <v>0</v>
          </cell>
          <cell r="N976">
            <v>160</v>
          </cell>
          <cell r="O976">
            <v>0</v>
          </cell>
          <cell r="P976">
            <v>3</v>
          </cell>
          <cell r="Q976">
            <v>1</v>
          </cell>
          <cell r="R976">
            <v>0</v>
          </cell>
          <cell r="S976">
            <v>0</v>
          </cell>
          <cell r="T976">
            <v>80</v>
          </cell>
          <cell r="U976">
            <v>100</v>
          </cell>
          <cell r="V976">
            <v>10</v>
          </cell>
          <cell r="W976">
            <v>60</v>
          </cell>
          <cell r="X976">
            <v>30</v>
          </cell>
          <cell r="Y976">
            <v>30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-60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410</v>
          </cell>
          <cell r="AM976" t="str">
            <v>外科</v>
          </cell>
        </row>
        <row r="977">
          <cell r="G977" t="str">
            <v>外科</v>
          </cell>
          <cell r="H977" t="str">
            <v>2021年</v>
          </cell>
        </row>
        <row r="977">
          <cell r="J977" t="str">
            <v>合格</v>
          </cell>
          <cell r="K977">
            <v>0</v>
          </cell>
          <cell r="L977">
            <v>0</v>
          </cell>
          <cell r="M977">
            <v>0</v>
          </cell>
          <cell r="N977">
            <v>160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100</v>
          </cell>
          <cell r="V977">
            <v>10</v>
          </cell>
          <cell r="W977">
            <v>40</v>
          </cell>
          <cell r="X977">
            <v>60</v>
          </cell>
          <cell r="Y977">
            <v>60</v>
          </cell>
          <cell r="Z977">
            <v>20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-40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410</v>
          </cell>
          <cell r="AM977" t="str">
            <v>外科</v>
          </cell>
        </row>
        <row r="978">
          <cell r="G978" t="str">
            <v>外科</v>
          </cell>
          <cell r="H978" t="str">
            <v>2022年</v>
          </cell>
        </row>
        <row r="978">
          <cell r="J978" t="str">
            <v>合格</v>
          </cell>
          <cell r="K978">
            <v>0</v>
          </cell>
          <cell r="L978">
            <v>0</v>
          </cell>
          <cell r="M978">
            <v>0</v>
          </cell>
          <cell r="N978">
            <v>160</v>
          </cell>
          <cell r="O978">
            <v>0</v>
          </cell>
          <cell r="P978">
            <v>6</v>
          </cell>
          <cell r="Q978">
            <v>0</v>
          </cell>
          <cell r="R978">
            <v>0</v>
          </cell>
          <cell r="S978">
            <v>0</v>
          </cell>
          <cell r="T978">
            <v>120</v>
          </cell>
          <cell r="U978">
            <v>100</v>
          </cell>
          <cell r="V978">
            <v>10</v>
          </cell>
          <cell r="W978">
            <v>40</v>
          </cell>
          <cell r="X978">
            <v>30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-60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400</v>
          </cell>
          <cell r="AM978" t="str">
            <v>外科</v>
          </cell>
        </row>
        <row r="979">
          <cell r="G979" t="str">
            <v>外科</v>
          </cell>
          <cell r="H979" t="str">
            <v>2022年</v>
          </cell>
        </row>
        <row r="979">
          <cell r="J979" t="str">
            <v>合格</v>
          </cell>
          <cell r="K979">
            <v>0</v>
          </cell>
          <cell r="L979">
            <v>0</v>
          </cell>
          <cell r="M979">
            <v>0</v>
          </cell>
          <cell r="N979">
            <v>160</v>
          </cell>
          <cell r="O979">
            <v>0</v>
          </cell>
          <cell r="P979">
            <v>3</v>
          </cell>
          <cell r="Q979">
            <v>0</v>
          </cell>
          <cell r="R979">
            <v>0</v>
          </cell>
          <cell r="S979">
            <v>0</v>
          </cell>
          <cell r="T979">
            <v>60</v>
          </cell>
          <cell r="U979">
            <v>100</v>
          </cell>
          <cell r="V979">
            <v>0</v>
          </cell>
          <cell r="W979">
            <v>40</v>
          </cell>
          <cell r="X979">
            <v>0</v>
          </cell>
          <cell r="Y979">
            <v>60</v>
          </cell>
          <cell r="Z979">
            <v>20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-40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400</v>
          </cell>
          <cell r="AM979" t="str">
            <v>外科</v>
          </cell>
        </row>
        <row r="980">
          <cell r="G980" t="str">
            <v>外科</v>
          </cell>
          <cell r="H980" t="str">
            <v>2022年</v>
          </cell>
        </row>
        <row r="980">
          <cell r="J980" t="str">
            <v>合格</v>
          </cell>
          <cell r="K980">
            <v>0</v>
          </cell>
          <cell r="L980">
            <v>0</v>
          </cell>
          <cell r="M980">
            <v>0</v>
          </cell>
          <cell r="N980">
            <v>160</v>
          </cell>
          <cell r="O980">
            <v>0</v>
          </cell>
          <cell r="P980">
            <v>3</v>
          </cell>
          <cell r="Q980">
            <v>0</v>
          </cell>
          <cell r="R980">
            <v>0</v>
          </cell>
          <cell r="S980">
            <v>0</v>
          </cell>
          <cell r="T980">
            <v>60</v>
          </cell>
          <cell r="U980">
            <v>100</v>
          </cell>
          <cell r="V980">
            <v>0</v>
          </cell>
          <cell r="W980">
            <v>40</v>
          </cell>
          <cell r="X980">
            <v>0</v>
          </cell>
          <cell r="Y980">
            <v>60</v>
          </cell>
          <cell r="Z980">
            <v>20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-60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380</v>
          </cell>
          <cell r="AM980" t="str">
            <v>外科</v>
          </cell>
        </row>
        <row r="981">
          <cell r="G981" t="str">
            <v>外科</v>
          </cell>
          <cell r="H981" t="str">
            <v>2022年</v>
          </cell>
        </row>
        <row r="981">
          <cell r="J981" t="str">
            <v>合格</v>
          </cell>
          <cell r="K981">
            <v>0</v>
          </cell>
          <cell r="L981">
            <v>0</v>
          </cell>
          <cell r="M981">
            <v>0</v>
          </cell>
          <cell r="N981">
            <v>160</v>
          </cell>
          <cell r="O981">
            <v>0</v>
          </cell>
          <cell r="P981">
            <v>5</v>
          </cell>
          <cell r="Q981">
            <v>0</v>
          </cell>
          <cell r="R981">
            <v>0</v>
          </cell>
          <cell r="S981">
            <v>0</v>
          </cell>
          <cell r="T981">
            <v>100</v>
          </cell>
          <cell r="U981">
            <v>100</v>
          </cell>
          <cell r="V981">
            <v>10</v>
          </cell>
          <cell r="W981">
            <v>20</v>
          </cell>
          <cell r="X981">
            <v>0</v>
          </cell>
          <cell r="Y981">
            <v>30</v>
          </cell>
          <cell r="Z981">
            <v>20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-60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380</v>
          </cell>
          <cell r="AM981" t="str">
            <v>外科</v>
          </cell>
        </row>
        <row r="982">
          <cell r="G982" t="str">
            <v>外科</v>
          </cell>
          <cell r="H982" t="str">
            <v>2022年</v>
          </cell>
        </row>
        <row r="982">
          <cell r="J982" t="str">
            <v>合格</v>
          </cell>
          <cell r="K982">
            <v>0</v>
          </cell>
          <cell r="L982">
            <v>0</v>
          </cell>
          <cell r="M982">
            <v>0</v>
          </cell>
          <cell r="N982">
            <v>160</v>
          </cell>
          <cell r="O982" t="str">
            <v>/</v>
          </cell>
          <cell r="P982" t="str">
            <v>/</v>
          </cell>
          <cell r="Q982" t="str">
            <v>/</v>
          </cell>
          <cell r="R982" t="str">
            <v>/</v>
          </cell>
          <cell r="S982" t="str">
            <v>/</v>
          </cell>
          <cell r="T982">
            <v>40</v>
          </cell>
          <cell r="U982">
            <v>100</v>
          </cell>
          <cell r="V982">
            <v>10</v>
          </cell>
          <cell r="W982">
            <v>20</v>
          </cell>
          <cell r="X982">
            <v>60</v>
          </cell>
          <cell r="Y982">
            <v>30</v>
          </cell>
          <cell r="Z982">
            <v>20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-60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380</v>
          </cell>
          <cell r="AM982" t="str">
            <v>外科</v>
          </cell>
        </row>
        <row r="983">
          <cell r="G983" t="str">
            <v>外科</v>
          </cell>
          <cell r="H983" t="str">
            <v>2022年</v>
          </cell>
        </row>
        <row r="983">
          <cell r="J983" t="str">
            <v>合格</v>
          </cell>
          <cell r="K983">
            <v>0</v>
          </cell>
          <cell r="L983">
            <v>0</v>
          </cell>
          <cell r="M983">
            <v>0</v>
          </cell>
          <cell r="N983">
            <v>120</v>
          </cell>
          <cell r="O983">
            <v>0</v>
          </cell>
          <cell r="P983">
            <v>5</v>
          </cell>
          <cell r="Q983">
            <v>2</v>
          </cell>
          <cell r="R983">
            <v>0</v>
          </cell>
          <cell r="S983">
            <v>0</v>
          </cell>
          <cell r="T983">
            <v>140</v>
          </cell>
          <cell r="U983">
            <v>100</v>
          </cell>
          <cell r="V983">
            <v>0</v>
          </cell>
          <cell r="W983">
            <v>20</v>
          </cell>
          <cell r="X983">
            <v>30</v>
          </cell>
          <cell r="Y983">
            <v>30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-60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380</v>
          </cell>
          <cell r="AM983" t="str">
            <v>外科</v>
          </cell>
        </row>
        <row r="984">
          <cell r="G984" t="str">
            <v>外科</v>
          </cell>
          <cell r="H984" t="str">
            <v>2022年</v>
          </cell>
        </row>
        <row r="984">
          <cell r="J984" t="str">
            <v>合格</v>
          </cell>
          <cell r="K984">
            <v>0</v>
          </cell>
          <cell r="L984">
            <v>0</v>
          </cell>
          <cell r="M984">
            <v>0</v>
          </cell>
          <cell r="N984">
            <v>160</v>
          </cell>
          <cell r="O984">
            <v>0</v>
          </cell>
          <cell r="P984">
            <v>6</v>
          </cell>
          <cell r="Q984">
            <v>0</v>
          </cell>
          <cell r="R984">
            <v>0</v>
          </cell>
          <cell r="S984">
            <v>0</v>
          </cell>
          <cell r="T984">
            <v>120</v>
          </cell>
          <cell r="U984">
            <v>100</v>
          </cell>
          <cell r="V984">
            <v>10</v>
          </cell>
          <cell r="W984">
            <v>20</v>
          </cell>
          <cell r="X984">
            <v>0</v>
          </cell>
          <cell r="Y984">
            <v>30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-60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380</v>
          </cell>
          <cell r="AM984" t="str">
            <v>外科</v>
          </cell>
        </row>
        <row r="985">
          <cell r="G985" t="str">
            <v>外科</v>
          </cell>
          <cell r="H985" t="str">
            <v>2021年</v>
          </cell>
        </row>
        <row r="985">
          <cell r="J985" t="str">
            <v>合格</v>
          </cell>
          <cell r="K985">
            <v>0</v>
          </cell>
          <cell r="L985">
            <v>0</v>
          </cell>
          <cell r="M985">
            <v>0</v>
          </cell>
          <cell r="N985">
            <v>160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100</v>
          </cell>
          <cell r="V985">
            <v>10</v>
          </cell>
          <cell r="W985">
            <v>40</v>
          </cell>
          <cell r="X985">
            <v>30</v>
          </cell>
          <cell r="Y985">
            <v>60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-20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380</v>
          </cell>
          <cell r="AM985" t="str">
            <v>外科</v>
          </cell>
        </row>
        <row r="986">
          <cell r="G986" t="str">
            <v>外科</v>
          </cell>
          <cell r="H986" t="str">
            <v>2022年</v>
          </cell>
        </row>
        <row r="986">
          <cell r="J986" t="str">
            <v>合格</v>
          </cell>
          <cell r="K986">
            <v>0</v>
          </cell>
          <cell r="L986">
            <v>0</v>
          </cell>
          <cell r="M986">
            <v>0</v>
          </cell>
          <cell r="N986">
            <v>160</v>
          </cell>
          <cell r="O986">
            <v>0</v>
          </cell>
          <cell r="P986">
            <v>4</v>
          </cell>
          <cell r="Q986">
            <v>2</v>
          </cell>
          <cell r="R986">
            <v>0</v>
          </cell>
          <cell r="S986">
            <v>0</v>
          </cell>
          <cell r="T986">
            <v>120</v>
          </cell>
          <cell r="U986">
            <v>100</v>
          </cell>
          <cell r="V986">
            <v>10</v>
          </cell>
          <cell r="W986">
            <v>0</v>
          </cell>
          <cell r="X986">
            <v>0</v>
          </cell>
          <cell r="Y986">
            <v>30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-60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360</v>
          </cell>
          <cell r="AM986" t="str">
            <v>外科</v>
          </cell>
        </row>
        <row r="987">
          <cell r="G987" t="str">
            <v>外科</v>
          </cell>
          <cell r="H987" t="str">
            <v>2021年</v>
          </cell>
        </row>
        <row r="987">
          <cell r="J987" t="str">
            <v>合格</v>
          </cell>
          <cell r="K987">
            <v>0</v>
          </cell>
          <cell r="L987">
            <v>0</v>
          </cell>
          <cell r="M987">
            <v>0</v>
          </cell>
          <cell r="N987">
            <v>160</v>
          </cell>
          <cell r="O987">
            <v>0</v>
          </cell>
          <cell r="P987">
            <v>1</v>
          </cell>
          <cell r="Q987">
            <v>4</v>
          </cell>
          <cell r="R987">
            <v>0</v>
          </cell>
          <cell r="S987">
            <v>0</v>
          </cell>
          <cell r="T987">
            <v>100</v>
          </cell>
          <cell r="U987">
            <v>100</v>
          </cell>
          <cell r="V987">
            <v>0</v>
          </cell>
          <cell r="W987">
            <v>40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-60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340</v>
          </cell>
          <cell r="AM987" t="str">
            <v>外科</v>
          </cell>
        </row>
        <row r="988">
          <cell r="G988" t="str">
            <v>外科</v>
          </cell>
          <cell r="H988" t="str">
            <v>2021年</v>
          </cell>
        </row>
        <row r="988">
          <cell r="J988" t="str">
            <v>合格</v>
          </cell>
          <cell r="K988">
            <v>0</v>
          </cell>
          <cell r="L988">
            <v>0</v>
          </cell>
          <cell r="M988">
            <v>0</v>
          </cell>
          <cell r="N988">
            <v>160</v>
          </cell>
          <cell r="O988">
            <v>0</v>
          </cell>
          <cell r="P988">
            <v>5</v>
          </cell>
          <cell r="Q988">
            <v>0</v>
          </cell>
          <cell r="R988">
            <v>0</v>
          </cell>
          <cell r="S988">
            <v>0</v>
          </cell>
          <cell r="T988">
            <v>100</v>
          </cell>
          <cell r="U988">
            <v>100</v>
          </cell>
          <cell r="V988">
            <v>10</v>
          </cell>
          <cell r="W988">
            <v>0</v>
          </cell>
          <cell r="X988">
            <v>0</v>
          </cell>
          <cell r="Y988">
            <v>30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-60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340</v>
          </cell>
          <cell r="AM988" t="str">
            <v>外科</v>
          </cell>
        </row>
        <row r="989">
          <cell r="G989" t="str">
            <v>外科</v>
          </cell>
          <cell r="H989" t="str">
            <v>2022年</v>
          </cell>
        </row>
        <row r="989">
          <cell r="J989" t="str">
            <v>合格</v>
          </cell>
          <cell r="K989">
            <v>0</v>
          </cell>
          <cell r="L989">
            <v>0</v>
          </cell>
          <cell r="M989">
            <v>0</v>
          </cell>
          <cell r="N989">
            <v>160</v>
          </cell>
          <cell r="O989">
            <v>0</v>
          </cell>
          <cell r="P989">
            <v>3</v>
          </cell>
          <cell r="Q989">
            <v>2</v>
          </cell>
          <cell r="R989">
            <v>0</v>
          </cell>
          <cell r="S989">
            <v>0</v>
          </cell>
          <cell r="T989">
            <v>100</v>
          </cell>
          <cell r="U989">
            <v>100</v>
          </cell>
          <cell r="V989">
            <v>10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-60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310</v>
          </cell>
          <cell r="AM989" t="str">
            <v>外科</v>
          </cell>
        </row>
        <row r="990">
          <cell r="G990" t="str">
            <v>外科</v>
          </cell>
          <cell r="H990" t="str">
            <v>2022年</v>
          </cell>
        </row>
        <row r="990">
          <cell r="J990" t="str">
            <v>合格</v>
          </cell>
          <cell r="K990">
            <v>0</v>
          </cell>
          <cell r="L990">
            <v>0</v>
          </cell>
          <cell r="M990">
            <v>0</v>
          </cell>
          <cell r="N990">
            <v>160</v>
          </cell>
          <cell r="O990">
            <v>0</v>
          </cell>
          <cell r="P990">
            <v>2</v>
          </cell>
          <cell r="Q990">
            <v>0</v>
          </cell>
          <cell r="R990">
            <v>0</v>
          </cell>
          <cell r="S990">
            <v>0</v>
          </cell>
          <cell r="T990">
            <v>40</v>
          </cell>
          <cell r="U990">
            <v>100</v>
          </cell>
          <cell r="V990">
            <v>0</v>
          </cell>
          <cell r="W990">
            <v>20</v>
          </cell>
          <cell r="X990">
            <v>30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-60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290</v>
          </cell>
          <cell r="AM990" t="str">
            <v>外科</v>
          </cell>
        </row>
        <row r="991">
          <cell r="G991" t="str">
            <v>外科</v>
          </cell>
          <cell r="H991" t="str">
            <v>2022年</v>
          </cell>
        </row>
        <row r="991">
          <cell r="J991" t="str">
            <v>合格</v>
          </cell>
          <cell r="K991">
            <v>0</v>
          </cell>
          <cell r="L991">
            <v>0</v>
          </cell>
          <cell r="M991">
            <v>0</v>
          </cell>
          <cell r="N991">
            <v>160</v>
          </cell>
          <cell r="O991">
            <v>0</v>
          </cell>
          <cell r="P991">
            <v>4</v>
          </cell>
          <cell r="Q991">
            <v>0</v>
          </cell>
          <cell r="R991">
            <v>0</v>
          </cell>
          <cell r="S991">
            <v>0</v>
          </cell>
          <cell r="T991">
            <v>80</v>
          </cell>
          <cell r="U991">
            <v>100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-60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280</v>
          </cell>
          <cell r="AM991" t="str">
            <v>外科</v>
          </cell>
        </row>
        <row r="992">
          <cell r="G992" t="str">
            <v>外科</v>
          </cell>
          <cell r="H992" t="str">
            <v>2022年</v>
          </cell>
        </row>
        <row r="992">
          <cell r="J992" t="str">
            <v>合格</v>
          </cell>
          <cell r="K992">
            <v>0</v>
          </cell>
          <cell r="L992">
            <v>0</v>
          </cell>
          <cell r="M992">
            <v>0</v>
          </cell>
          <cell r="N992">
            <v>120</v>
          </cell>
          <cell r="O992">
            <v>0</v>
          </cell>
          <cell r="P992">
            <v>5</v>
          </cell>
          <cell r="Q992">
            <v>1</v>
          </cell>
          <cell r="R992">
            <v>0</v>
          </cell>
          <cell r="S992">
            <v>0</v>
          </cell>
          <cell r="T992">
            <v>120</v>
          </cell>
          <cell r="U992">
            <v>100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-60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280</v>
          </cell>
          <cell r="AM992" t="str">
            <v>外科</v>
          </cell>
        </row>
        <row r="993">
          <cell r="G993" t="str">
            <v>外科</v>
          </cell>
          <cell r="H993" t="str">
            <v>2022年</v>
          </cell>
        </row>
        <row r="993">
          <cell r="J993" t="str">
            <v>合格</v>
          </cell>
          <cell r="K993">
            <v>0</v>
          </cell>
          <cell r="L993">
            <v>0</v>
          </cell>
          <cell r="M993">
            <v>0</v>
          </cell>
          <cell r="N993">
            <v>160</v>
          </cell>
          <cell r="O993">
            <v>0</v>
          </cell>
          <cell r="P993">
            <v>3</v>
          </cell>
          <cell r="Q993">
            <v>0</v>
          </cell>
          <cell r="R993">
            <v>0</v>
          </cell>
          <cell r="S993">
            <v>0</v>
          </cell>
          <cell r="T993">
            <v>60</v>
          </cell>
          <cell r="U993">
            <v>100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-60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260</v>
          </cell>
          <cell r="AM993" t="str">
            <v>外科</v>
          </cell>
        </row>
        <row r="994">
          <cell r="G994" t="str">
            <v>外科</v>
          </cell>
          <cell r="H994" t="str">
            <v>2022年</v>
          </cell>
        </row>
        <row r="994">
          <cell r="J994" t="str">
            <v>合格</v>
          </cell>
          <cell r="K994">
            <v>0</v>
          </cell>
          <cell r="L994">
            <v>0</v>
          </cell>
          <cell r="M994">
            <v>0</v>
          </cell>
          <cell r="N994">
            <v>160</v>
          </cell>
          <cell r="O994">
            <v>0</v>
          </cell>
          <cell r="P994">
            <v>3</v>
          </cell>
          <cell r="Q994">
            <v>0</v>
          </cell>
          <cell r="R994">
            <v>0</v>
          </cell>
          <cell r="S994">
            <v>0</v>
          </cell>
          <cell r="T994">
            <v>60</v>
          </cell>
          <cell r="U994">
            <v>100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-60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260</v>
          </cell>
          <cell r="AM994" t="str">
            <v>外科</v>
          </cell>
        </row>
        <row r="995">
          <cell r="G995" t="str">
            <v>外科</v>
          </cell>
          <cell r="H995" t="str">
            <v>2022年</v>
          </cell>
        </row>
        <row r="995">
          <cell r="J995" t="str">
            <v>合格</v>
          </cell>
          <cell r="K995">
            <v>0</v>
          </cell>
          <cell r="L995">
            <v>0</v>
          </cell>
          <cell r="M995">
            <v>0</v>
          </cell>
          <cell r="N995">
            <v>160</v>
          </cell>
          <cell r="O995">
            <v>0</v>
          </cell>
          <cell r="P995">
            <v>3</v>
          </cell>
          <cell r="Q995">
            <v>0</v>
          </cell>
          <cell r="R995">
            <v>0</v>
          </cell>
          <cell r="S995">
            <v>0</v>
          </cell>
          <cell r="T995">
            <v>60</v>
          </cell>
          <cell r="U995">
            <v>100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-60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260</v>
          </cell>
          <cell r="AM995" t="str">
            <v>外科</v>
          </cell>
        </row>
        <row r="996">
          <cell r="G996" t="str">
            <v>外科</v>
          </cell>
          <cell r="H996" t="str">
            <v>2022年</v>
          </cell>
        </row>
        <row r="996">
          <cell r="J996" t="str">
            <v>合格</v>
          </cell>
          <cell r="K996">
            <v>0</v>
          </cell>
          <cell r="L996">
            <v>0</v>
          </cell>
          <cell r="M996">
            <v>0</v>
          </cell>
          <cell r="N996">
            <v>160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100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-20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240</v>
          </cell>
          <cell r="AM996" t="str">
            <v>外科</v>
          </cell>
        </row>
        <row r="997">
          <cell r="G997" t="str">
            <v>外科</v>
          </cell>
          <cell r="H997" t="str">
            <v>2022年</v>
          </cell>
        </row>
        <row r="997">
          <cell r="J997" t="str">
            <v>合格</v>
          </cell>
          <cell r="K997">
            <v>0</v>
          </cell>
          <cell r="L997">
            <v>0</v>
          </cell>
          <cell r="M997">
            <v>0</v>
          </cell>
          <cell r="N997">
            <v>160</v>
          </cell>
          <cell r="O997">
            <v>0</v>
          </cell>
          <cell r="P997">
            <v>1</v>
          </cell>
          <cell r="Q997">
            <v>0</v>
          </cell>
          <cell r="R997">
            <v>0</v>
          </cell>
          <cell r="S997">
            <v>0</v>
          </cell>
          <cell r="T997">
            <v>20</v>
          </cell>
          <cell r="U997">
            <v>100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-60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220</v>
          </cell>
          <cell r="AM997" t="str">
            <v>外科</v>
          </cell>
        </row>
        <row r="998">
          <cell r="G998" t="str">
            <v>外科</v>
          </cell>
          <cell r="H998" t="str">
            <v>2021年</v>
          </cell>
        </row>
        <row r="998">
          <cell r="J998" t="str">
            <v>合格</v>
          </cell>
          <cell r="K998">
            <v>0</v>
          </cell>
          <cell r="L998">
            <v>0</v>
          </cell>
          <cell r="M998">
            <v>0</v>
          </cell>
          <cell r="N998">
            <v>80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75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-60</v>
          </cell>
          <cell r="AG998">
            <v>0</v>
          </cell>
          <cell r="AH998">
            <v>0</v>
          </cell>
          <cell r="AI998">
            <v>0</v>
          </cell>
          <cell r="AJ998">
            <v>0</v>
          </cell>
          <cell r="AK998">
            <v>0</v>
          </cell>
          <cell r="AL998">
            <v>95</v>
          </cell>
          <cell r="AM998" t="str">
            <v>外科</v>
          </cell>
        </row>
        <row r="999">
          <cell r="G999" t="str">
            <v>眼科</v>
          </cell>
          <cell r="H999" t="str">
            <v>2021年</v>
          </cell>
        </row>
        <row r="999">
          <cell r="J999" t="str">
            <v>合格</v>
          </cell>
          <cell r="K999">
            <v>0</v>
          </cell>
          <cell r="L999">
            <v>0</v>
          </cell>
          <cell r="M999">
            <v>0</v>
          </cell>
          <cell r="N999">
            <v>160</v>
          </cell>
          <cell r="O999">
            <v>0</v>
          </cell>
          <cell r="P999">
            <v>1</v>
          </cell>
          <cell r="Q999">
            <v>6</v>
          </cell>
          <cell r="R999">
            <v>1</v>
          </cell>
          <cell r="S999">
            <v>1</v>
          </cell>
          <cell r="T999">
            <v>190</v>
          </cell>
          <cell r="U999">
            <v>100</v>
          </cell>
          <cell r="V999">
            <v>10</v>
          </cell>
          <cell r="W999">
            <v>40</v>
          </cell>
          <cell r="X999">
            <v>60</v>
          </cell>
          <cell r="Y999">
            <v>60</v>
          </cell>
          <cell r="Z999">
            <v>80</v>
          </cell>
          <cell r="AA999">
            <v>100</v>
          </cell>
          <cell r="AB999">
            <v>150</v>
          </cell>
          <cell r="AC999">
            <v>100</v>
          </cell>
          <cell r="AD999">
            <v>20</v>
          </cell>
          <cell r="AE999">
            <v>40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1110</v>
          </cell>
          <cell r="AM999" t="str">
            <v>眼科+耳鼻咽喉科</v>
          </cell>
        </row>
        <row r="1000">
          <cell r="G1000" t="str">
            <v>眼科</v>
          </cell>
          <cell r="H1000" t="str">
            <v>2020年</v>
          </cell>
        </row>
        <row r="1000">
          <cell r="J1000" t="str">
            <v>合格</v>
          </cell>
          <cell r="K1000">
            <v>0</v>
          </cell>
          <cell r="L1000">
            <v>0</v>
          </cell>
          <cell r="M1000">
            <v>0</v>
          </cell>
          <cell r="N1000">
            <v>160</v>
          </cell>
          <cell r="O1000">
            <v>3</v>
          </cell>
          <cell r="P1000">
            <v>0</v>
          </cell>
          <cell r="Q1000">
            <v>2</v>
          </cell>
          <cell r="R1000">
            <v>0</v>
          </cell>
          <cell r="S1000">
            <v>0</v>
          </cell>
          <cell r="T1000">
            <v>190</v>
          </cell>
          <cell r="U1000">
            <v>100</v>
          </cell>
          <cell r="V1000">
            <v>10</v>
          </cell>
          <cell r="W1000">
            <v>40</v>
          </cell>
          <cell r="X1000">
            <v>60</v>
          </cell>
          <cell r="Y1000">
            <v>60</v>
          </cell>
          <cell r="Z1000">
            <v>80</v>
          </cell>
          <cell r="AA1000">
            <v>100</v>
          </cell>
          <cell r="AB1000">
            <v>150</v>
          </cell>
          <cell r="AC1000">
            <v>100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1050</v>
          </cell>
          <cell r="AM1000" t="str">
            <v>眼科+耳鼻咽喉科</v>
          </cell>
        </row>
        <row r="1001">
          <cell r="G1001" t="str">
            <v>耳鼻咽喉科</v>
          </cell>
          <cell r="H1001" t="str">
            <v>2021年</v>
          </cell>
        </row>
        <row r="1001">
          <cell r="J1001" t="str">
            <v>合格</v>
          </cell>
          <cell r="K1001">
            <v>0</v>
          </cell>
          <cell r="L1001">
            <v>0</v>
          </cell>
          <cell r="M1001">
            <v>0</v>
          </cell>
          <cell r="N1001">
            <v>120</v>
          </cell>
          <cell r="O1001">
            <v>0</v>
          </cell>
          <cell r="P1001">
            <v>4</v>
          </cell>
          <cell r="Q1001">
            <v>4</v>
          </cell>
          <cell r="R1001">
            <v>1</v>
          </cell>
          <cell r="S1001">
            <v>0</v>
          </cell>
          <cell r="T1001">
            <v>185</v>
          </cell>
          <cell r="U1001">
            <v>100</v>
          </cell>
          <cell r="V1001">
            <v>10</v>
          </cell>
          <cell r="W1001">
            <v>80</v>
          </cell>
          <cell r="X1001">
            <v>30</v>
          </cell>
          <cell r="Y1001">
            <v>30</v>
          </cell>
          <cell r="Z1001">
            <v>60</v>
          </cell>
          <cell r="AA1001">
            <v>100</v>
          </cell>
          <cell r="AB1001">
            <v>150</v>
          </cell>
          <cell r="AC1001">
            <v>100</v>
          </cell>
          <cell r="AD1001">
            <v>0</v>
          </cell>
          <cell r="AE1001">
            <v>80</v>
          </cell>
          <cell r="AF1001">
            <v>-40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1005</v>
          </cell>
          <cell r="AM1001" t="str">
            <v>眼科+耳鼻咽喉科</v>
          </cell>
        </row>
        <row r="1002">
          <cell r="G1002" t="str">
            <v>眼科</v>
          </cell>
          <cell r="H1002" t="str">
            <v>2020年</v>
          </cell>
        </row>
        <row r="1002">
          <cell r="J1002" t="str">
            <v>合格</v>
          </cell>
          <cell r="K1002">
            <v>0</v>
          </cell>
          <cell r="L1002">
            <v>0</v>
          </cell>
          <cell r="M1002">
            <v>0</v>
          </cell>
          <cell r="N1002">
            <v>160</v>
          </cell>
          <cell r="O1002">
            <v>0</v>
          </cell>
          <cell r="P1002">
            <v>3</v>
          </cell>
          <cell r="Q1002">
            <v>2</v>
          </cell>
          <cell r="R1002">
            <v>0</v>
          </cell>
          <cell r="S1002">
            <v>0</v>
          </cell>
          <cell r="T1002">
            <v>100</v>
          </cell>
          <cell r="U1002">
            <v>100</v>
          </cell>
          <cell r="V1002">
            <v>10</v>
          </cell>
          <cell r="W1002">
            <v>40</v>
          </cell>
          <cell r="X1002">
            <v>60</v>
          </cell>
          <cell r="Y1002">
            <v>60</v>
          </cell>
          <cell r="Z1002">
            <v>80</v>
          </cell>
          <cell r="AA1002">
            <v>100</v>
          </cell>
          <cell r="AB1002">
            <v>150</v>
          </cell>
          <cell r="AC1002">
            <v>100</v>
          </cell>
          <cell r="AD1002">
            <v>0</v>
          </cell>
          <cell r="AE1002">
            <v>20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980</v>
          </cell>
          <cell r="AM1002" t="str">
            <v>眼科+耳鼻咽喉科</v>
          </cell>
        </row>
        <row r="1003">
          <cell r="G1003" t="str">
            <v>眼科</v>
          </cell>
          <cell r="H1003" t="str">
            <v>2022年</v>
          </cell>
        </row>
        <row r="1003">
          <cell r="J1003" t="str">
            <v>合格</v>
          </cell>
          <cell r="K1003">
            <v>0</v>
          </cell>
          <cell r="L1003">
            <v>0</v>
          </cell>
          <cell r="M1003">
            <v>0</v>
          </cell>
          <cell r="N1003">
            <v>160</v>
          </cell>
          <cell r="O1003">
            <v>0</v>
          </cell>
          <cell r="P1003">
            <v>4</v>
          </cell>
          <cell r="Q1003">
            <v>0</v>
          </cell>
          <cell r="R1003">
            <v>0</v>
          </cell>
          <cell r="S1003">
            <v>0</v>
          </cell>
          <cell r="T1003">
            <v>80</v>
          </cell>
          <cell r="U1003">
            <v>100</v>
          </cell>
          <cell r="V1003">
            <v>10</v>
          </cell>
          <cell r="W1003">
            <v>40</v>
          </cell>
          <cell r="X1003">
            <v>60</v>
          </cell>
          <cell r="Y1003">
            <v>60</v>
          </cell>
          <cell r="Z1003">
            <v>80</v>
          </cell>
          <cell r="AA1003">
            <v>100</v>
          </cell>
          <cell r="AB1003">
            <v>150</v>
          </cell>
          <cell r="AC1003">
            <v>100</v>
          </cell>
          <cell r="AD1003">
            <v>0</v>
          </cell>
          <cell r="AE1003">
            <v>80</v>
          </cell>
          <cell r="AF1003">
            <v>-60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960</v>
          </cell>
          <cell r="AM1003" t="str">
            <v>眼科+耳鼻咽喉科</v>
          </cell>
        </row>
        <row r="1004">
          <cell r="G1004" t="str">
            <v>眼科</v>
          </cell>
          <cell r="H1004" t="str">
            <v>2020年</v>
          </cell>
        </row>
        <row r="1004">
          <cell r="J1004" t="str">
            <v>合格</v>
          </cell>
          <cell r="K1004">
            <v>0</v>
          </cell>
          <cell r="L1004">
            <v>0</v>
          </cell>
          <cell r="M1004">
            <v>0</v>
          </cell>
          <cell r="N1004">
            <v>160</v>
          </cell>
          <cell r="O1004">
            <v>0</v>
          </cell>
          <cell r="P1004">
            <v>3</v>
          </cell>
          <cell r="Q1004">
            <v>2</v>
          </cell>
          <cell r="R1004">
            <v>0</v>
          </cell>
          <cell r="S1004">
            <v>0</v>
          </cell>
          <cell r="T1004">
            <v>100</v>
          </cell>
          <cell r="U1004">
            <v>100</v>
          </cell>
          <cell r="V1004">
            <v>10</v>
          </cell>
          <cell r="W1004">
            <v>40</v>
          </cell>
          <cell r="X1004">
            <v>60</v>
          </cell>
          <cell r="Y1004">
            <v>60</v>
          </cell>
          <cell r="Z1004">
            <v>80</v>
          </cell>
          <cell r="AA1004">
            <v>100</v>
          </cell>
          <cell r="AB1004">
            <v>150</v>
          </cell>
          <cell r="AC1004">
            <v>100</v>
          </cell>
          <cell r="AD1004">
            <v>0</v>
          </cell>
          <cell r="AE1004">
            <v>20</v>
          </cell>
          <cell r="AF1004">
            <v>-60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920</v>
          </cell>
          <cell r="AM1004" t="str">
            <v>眼科+耳鼻咽喉科</v>
          </cell>
        </row>
        <row r="1005">
          <cell r="G1005" t="str">
            <v>眼科</v>
          </cell>
          <cell r="H1005" t="str">
            <v>2020年</v>
          </cell>
        </row>
        <row r="1005">
          <cell r="J1005" t="str">
            <v>合格</v>
          </cell>
          <cell r="K1005">
            <v>0</v>
          </cell>
          <cell r="L1005">
            <v>0</v>
          </cell>
          <cell r="M1005">
            <v>0</v>
          </cell>
          <cell r="N1005">
            <v>160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100</v>
          </cell>
          <cell r="V1005">
            <v>10</v>
          </cell>
          <cell r="W1005">
            <v>40</v>
          </cell>
          <cell r="X1005">
            <v>60</v>
          </cell>
          <cell r="Y1005">
            <v>60</v>
          </cell>
          <cell r="Z1005">
            <v>80</v>
          </cell>
          <cell r="AA1005">
            <v>100</v>
          </cell>
          <cell r="AB1005">
            <v>150</v>
          </cell>
          <cell r="AC1005">
            <v>100</v>
          </cell>
          <cell r="AD1005">
            <v>0</v>
          </cell>
          <cell r="AE1005">
            <v>60</v>
          </cell>
          <cell r="AF1005">
            <v>-20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900</v>
          </cell>
          <cell r="AM1005" t="str">
            <v>眼科+耳鼻咽喉科</v>
          </cell>
        </row>
        <row r="1006">
          <cell r="G1006" t="str">
            <v>眼科</v>
          </cell>
          <cell r="H1006" t="str">
            <v>2020年</v>
          </cell>
        </row>
        <row r="1006">
          <cell r="J1006" t="str">
            <v>合格</v>
          </cell>
          <cell r="K1006">
            <v>0</v>
          </cell>
          <cell r="L1006">
            <v>0</v>
          </cell>
          <cell r="M1006">
            <v>0</v>
          </cell>
          <cell r="N1006">
            <v>160</v>
          </cell>
          <cell r="O1006">
            <v>0</v>
          </cell>
          <cell r="P1006">
            <v>1</v>
          </cell>
          <cell r="Q1006">
            <v>2</v>
          </cell>
          <cell r="R1006">
            <v>0</v>
          </cell>
          <cell r="S1006">
            <v>0</v>
          </cell>
          <cell r="T1006">
            <v>60</v>
          </cell>
          <cell r="U1006">
            <v>100</v>
          </cell>
          <cell r="V1006">
            <v>10</v>
          </cell>
          <cell r="W1006">
            <v>40</v>
          </cell>
          <cell r="X1006">
            <v>60</v>
          </cell>
          <cell r="Y1006">
            <v>60</v>
          </cell>
          <cell r="Z1006">
            <v>80</v>
          </cell>
          <cell r="AA1006">
            <v>100</v>
          </cell>
          <cell r="AB1006">
            <v>150</v>
          </cell>
          <cell r="AC1006">
            <v>100</v>
          </cell>
          <cell r="AD1006">
            <v>0</v>
          </cell>
          <cell r="AE1006">
            <v>0</v>
          </cell>
          <cell r="AF1006">
            <v>-60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860</v>
          </cell>
          <cell r="AM1006" t="str">
            <v>眼科+耳鼻咽喉科</v>
          </cell>
        </row>
        <row r="1007">
          <cell r="G1007" t="str">
            <v>耳鼻咽喉科</v>
          </cell>
          <cell r="H1007" t="str">
            <v>2020年</v>
          </cell>
        </row>
        <row r="1007">
          <cell r="J1007" t="str">
            <v>合格</v>
          </cell>
          <cell r="K1007">
            <v>0</v>
          </cell>
          <cell r="L1007">
            <v>0</v>
          </cell>
          <cell r="M1007">
            <v>0</v>
          </cell>
          <cell r="N1007">
            <v>160</v>
          </cell>
          <cell r="O1007">
            <v>4</v>
          </cell>
          <cell r="P1007">
            <v>0</v>
          </cell>
          <cell r="Q1007">
            <v>1</v>
          </cell>
          <cell r="R1007">
            <v>0</v>
          </cell>
          <cell r="S1007">
            <v>0</v>
          </cell>
          <cell r="T1007">
            <v>220</v>
          </cell>
          <cell r="U1007">
            <v>100</v>
          </cell>
          <cell r="V1007" t="str">
            <v>10</v>
          </cell>
          <cell r="W1007">
            <v>60</v>
          </cell>
          <cell r="X1007" t="str">
            <v>60</v>
          </cell>
          <cell r="Y1007" t="str">
            <v>60</v>
          </cell>
          <cell r="Z1007">
            <v>0</v>
          </cell>
          <cell r="AA1007">
            <v>100</v>
          </cell>
          <cell r="AB1007">
            <v>150</v>
          </cell>
          <cell r="AC1007">
            <v>100</v>
          </cell>
          <cell r="AD1007">
            <v>0</v>
          </cell>
          <cell r="AE1007">
            <v>0</v>
          </cell>
          <cell r="AF1007">
            <v>-60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830</v>
          </cell>
          <cell r="AM1007" t="str">
            <v>眼科+耳鼻咽喉科</v>
          </cell>
        </row>
        <row r="1008">
          <cell r="G1008" t="str">
            <v>耳鼻咽喉科</v>
          </cell>
          <cell r="H1008" t="str">
            <v>2020年</v>
          </cell>
        </row>
        <row r="1008">
          <cell r="J1008" t="str">
            <v>合格</v>
          </cell>
          <cell r="K1008">
            <v>0</v>
          </cell>
          <cell r="L1008">
            <v>0</v>
          </cell>
          <cell r="M1008">
            <v>0</v>
          </cell>
          <cell r="N1008">
            <v>160</v>
          </cell>
          <cell r="O1008">
            <v>0</v>
          </cell>
          <cell r="P1008">
            <v>1</v>
          </cell>
          <cell r="Q1008">
            <v>1</v>
          </cell>
          <cell r="R1008">
            <v>0</v>
          </cell>
          <cell r="S1008">
            <v>0</v>
          </cell>
          <cell r="T1008">
            <v>40</v>
          </cell>
          <cell r="U1008">
            <v>100</v>
          </cell>
          <cell r="V1008" t="str">
            <v>10</v>
          </cell>
          <cell r="W1008">
            <v>60</v>
          </cell>
          <cell r="X1008" t="str">
            <v>30</v>
          </cell>
          <cell r="Y1008" t="str">
            <v>30</v>
          </cell>
          <cell r="Z1008">
            <v>0</v>
          </cell>
          <cell r="AA1008">
            <v>100</v>
          </cell>
          <cell r="AB1008">
            <v>150</v>
          </cell>
          <cell r="AC1008">
            <v>100</v>
          </cell>
          <cell r="AD1008">
            <v>0</v>
          </cell>
          <cell r="AE1008">
            <v>0</v>
          </cell>
          <cell r="AF1008">
            <v>-20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690</v>
          </cell>
          <cell r="AM1008" t="str">
            <v>眼科+耳鼻咽喉科</v>
          </cell>
        </row>
        <row r="1009">
          <cell r="G1009" t="str">
            <v>耳鼻咽喉科</v>
          </cell>
          <cell r="H1009" t="str">
            <v>2021年</v>
          </cell>
        </row>
        <row r="1009">
          <cell r="J1009" t="str">
            <v>合格</v>
          </cell>
          <cell r="K1009">
            <v>0</v>
          </cell>
          <cell r="L1009">
            <v>0</v>
          </cell>
          <cell r="M1009">
            <v>0</v>
          </cell>
          <cell r="N1009">
            <v>160</v>
          </cell>
          <cell r="O1009">
            <v>0</v>
          </cell>
          <cell r="P1009">
            <v>5</v>
          </cell>
          <cell r="Q1009">
            <v>0</v>
          </cell>
          <cell r="R1009">
            <v>0</v>
          </cell>
          <cell r="S1009">
            <v>0</v>
          </cell>
          <cell r="T1009">
            <v>100</v>
          </cell>
          <cell r="U1009">
            <v>100</v>
          </cell>
          <cell r="V1009" t="str">
            <v>10</v>
          </cell>
          <cell r="W1009" t="str">
            <v>60</v>
          </cell>
          <cell r="X1009" t="str">
            <v>60</v>
          </cell>
          <cell r="Y1009" t="str">
            <v>60</v>
          </cell>
          <cell r="Z1009">
            <v>0</v>
          </cell>
          <cell r="AA1009">
            <v>100</v>
          </cell>
          <cell r="AB1009">
            <v>150</v>
          </cell>
          <cell r="AC1009">
            <v>100</v>
          </cell>
          <cell r="AD1009">
            <v>0</v>
          </cell>
          <cell r="AE1009">
            <v>0</v>
          </cell>
          <cell r="AF1009">
            <v>-20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690</v>
          </cell>
          <cell r="AM1009" t="str">
            <v>眼科+耳鼻咽喉科</v>
          </cell>
        </row>
        <row r="1010">
          <cell r="G1010" t="str">
            <v>耳鼻咽喉科</v>
          </cell>
          <cell r="H1010" t="str">
            <v>2020年</v>
          </cell>
        </row>
        <row r="1010">
          <cell r="J1010" t="str">
            <v>合格</v>
          </cell>
          <cell r="K1010">
            <v>0</v>
          </cell>
          <cell r="L1010">
            <v>0</v>
          </cell>
          <cell r="M1010">
            <v>0</v>
          </cell>
          <cell r="N1010">
            <v>160</v>
          </cell>
          <cell r="O1010">
            <v>0</v>
          </cell>
          <cell r="P1010">
            <v>1</v>
          </cell>
          <cell r="Q1010">
            <v>0</v>
          </cell>
          <cell r="R1010">
            <v>1</v>
          </cell>
          <cell r="S1010">
            <v>0</v>
          </cell>
          <cell r="T1010">
            <v>45</v>
          </cell>
          <cell r="U1010">
            <v>100</v>
          </cell>
          <cell r="V1010" t="str">
            <v>10</v>
          </cell>
          <cell r="W1010" t="str">
            <v>80</v>
          </cell>
          <cell r="X1010" t="str">
            <v>60</v>
          </cell>
          <cell r="Y1010" t="str">
            <v>60</v>
          </cell>
          <cell r="Z1010">
            <v>0</v>
          </cell>
          <cell r="AA1010">
            <v>100</v>
          </cell>
          <cell r="AB1010">
            <v>150</v>
          </cell>
          <cell r="AC1010">
            <v>100</v>
          </cell>
          <cell r="AD1010">
            <v>0</v>
          </cell>
          <cell r="AE1010">
            <v>20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675</v>
          </cell>
          <cell r="AM1010" t="str">
            <v>眼科+耳鼻咽喉科</v>
          </cell>
        </row>
        <row r="1011">
          <cell r="G1011" t="str">
            <v>耳鼻咽喉科</v>
          </cell>
          <cell r="H1011" t="str">
            <v>2020年</v>
          </cell>
        </row>
        <row r="1011">
          <cell r="J1011" t="str">
            <v>合格</v>
          </cell>
          <cell r="K1011">
            <v>0</v>
          </cell>
          <cell r="L1011">
            <v>0</v>
          </cell>
          <cell r="M1011">
            <v>0</v>
          </cell>
          <cell r="N1011">
            <v>160</v>
          </cell>
          <cell r="O1011">
            <v>0</v>
          </cell>
          <cell r="P1011">
            <v>5</v>
          </cell>
          <cell r="Q1011">
            <v>0</v>
          </cell>
          <cell r="R1011">
            <v>0</v>
          </cell>
          <cell r="S1011">
            <v>0</v>
          </cell>
          <cell r="T1011">
            <v>100</v>
          </cell>
          <cell r="U1011">
            <v>100</v>
          </cell>
          <cell r="V1011" t="str">
            <v>10</v>
          </cell>
          <cell r="W1011" t="str">
            <v>60</v>
          </cell>
          <cell r="X1011" t="str">
            <v>30</v>
          </cell>
          <cell r="Y1011" t="str">
            <v>30</v>
          </cell>
          <cell r="Z1011">
            <v>0</v>
          </cell>
          <cell r="AA1011">
            <v>100</v>
          </cell>
          <cell r="AB1011">
            <v>150</v>
          </cell>
          <cell r="AC1011">
            <v>100</v>
          </cell>
          <cell r="AD1011">
            <v>0</v>
          </cell>
          <cell r="AE1011">
            <v>0</v>
          </cell>
          <cell r="AF1011">
            <v>-60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650</v>
          </cell>
          <cell r="AM1011" t="str">
            <v>眼科+耳鼻咽喉科</v>
          </cell>
        </row>
        <row r="1012">
          <cell r="G1012" t="str">
            <v>耳鼻咽喉科</v>
          </cell>
          <cell r="H1012" t="str">
            <v>2020年</v>
          </cell>
        </row>
        <row r="1012">
          <cell r="J1012" t="str">
            <v>合格</v>
          </cell>
          <cell r="K1012">
            <v>0</v>
          </cell>
          <cell r="L1012">
            <v>0</v>
          </cell>
          <cell r="M1012">
            <v>0</v>
          </cell>
          <cell r="N1012">
            <v>160</v>
          </cell>
          <cell r="O1012">
            <v>0</v>
          </cell>
          <cell r="P1012">
            <v>2</v>
          </cell>
          <cell r="Q1012">
            <v>1</v>
          </cell>
          <cell r="R1012">
            <v>0</v>
          </cell>
          <cell r="S1012">
            <v>0</v>
          </cell>
          <cell r="T1012">
            <v>60</v>
          </cell>
          <cell r="U1012">
            <v>100</v>
          </cell>
          <cell r="V1012" t="str">
            <v>0</v>
          </cell>
          <cell r="W1012" t="str">
            <v>40</v>
          </cell>
          <cell r="X1012" t="str">
            <v>30</v>
          </cell>
          <cell r="Y1012" t="str">
            <v>30</v>
          </cell>
          <cell r="Z1012">
            <v>0</v>
          </cell>
          <cell r="AA1012">
            <v>100</v>
          </cell>
          <cell r="AB1012">
            <v>150</v>
          </cell>
          <cell r="AC1012">
            <v>100</v>
          </cell>
          <cell r="AD1012">
            <v>0</v>
          </cell>
          <cell r="AE1012">
            <v>20</v>
          </cell>
          <cell r="AF1012">
            <v>-40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650</v>
          </cell>
          <cell r="AM1012" t="str">
            <v>眼科+耳鼻咽喉科</v>
          </cell>
        </row>
        <row r="1013">
          <cell r="G1013" t="str">
            <v>耳鼻咽喉科</v>
          </cell>
          <cell r="H1013" t="str">
            <v>2020年</v>
          </cell>
        </row>
        <row r="1013">
          <cell r="J1013" t="str">
            <v>合格</v>
          </cell>
          <cell r="K1013">
            <v>0</v>
          </cell>
          <cell r="L1013">
            <v>0</v>
          </cell>
          <cell r="M1013">
            <v>0</v>
          </cell>
          <cell r="N1013">
            <v>160</v>
          </cell>
          <cell r="O1013">
            <v>0</v>
          </cell>
          <cell r="P1013">
            <v>2</v>
          </cell>
          <cell r="Q1013">
            <v>0</v>
          </cell>
          <cell r="R1013">
            <v>0</v>
          </cell>
          <cell r="S1013">
            <v>0</v>
          </cell>
          <cell r="T1013">
            <v>40</v>
          </cell>
          <cell r="U1013">
            <v>100</v>
          </cell>
          <cell r="V1013" t="str">
            <v>10</v>
          </cell>
          <cell r="W1013" t="str">
            <v>80</v>
          </cell>
          <cell r="X1013" t="str">
            <v>30</v>
          </cell>
          <cell r="Y1013" t="str">
            <v>30</v>
          </cell>
          <cell r="Z1013">
            <v>0</v>
          </cell>
          <cell r="AA1013">
            <v>100</v>
          </cell>
          <cell r="AB1013">
            <v>150</v>
          </cell>
          <cell r="AC1013">
            <v>100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650</v>
          </cell>
          <cell r="AM1013" t="str">
            <v>眼科+耳鼻咽喉科</v>
          </cell>
        </row>
        <row r="1014">
          <cell r="G1014" t="str">
            <v>耳鼻咽喉科</v>
          </cell>
          <cell r="H1014" t="str">
            <v>2020年</v>
          </cell>
        </row>
        <row r="1014">
          <cell r="J1014" t="str">
            <v>合格</v>
          </cell>
          <cell r="K1014">
            <v>0</v>
          </cell>
          <cell r="L1014">
            <v>0</v>
          </cell>
          <cell r="M1014">
            <v>0</v>
          </cell>
          <cell r="N1014">
            <v>160</v>
          </cell>
          <cell r="O1014">
            <v>0</v>
          </cell>
          <cell r="P1014">
            <v>2</v>
          </cell>
          <cell r="Q1014">
            <v>1</v>
          </cell>
          <cell r="R1014">
            <v>0</v>
          </cell>
          <cell r="S1014">
            <v>0</v>
          </cell>
          <cell r="T1014">
            <v>60</v>
          </cell>
          <cell r="U1014">
            <v>100</v>
          </cell>
          <cell r="V1014" t="str">
            <v>10</v>
          </cell>
          <cell r="W1014" t="str">
            <v>60</v>
          </cell>
          <cell r="X1014" t="str">
            <v>60</v>
          </cell>
          <cell r="Y1014" t="str">
            <v>60</v>
          </cell>
          <cell r="Z1014">
            <v>0</v>
          </cell>
          <cell r="AA1014">
            <v>100</v>
          </cell>
          <cell r="AB1014">
            <v>150</v>
          </cell>
          <cell r="AC1014">
            <v>100</v>
          </cell>
          <cell r="AD1014">
            <v>0</v>
          </cell>
          <cell r="AE1014">
            <v>0</v>
          </cell>
          <cell r="AF1014">
            <v>-60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610</v>
          </cell>
          <cell r="AM1014" t="str">
            <v>眼科+耳鼻咽喉科</v>
          </cell>
        </row>
        <row r="1015">
          <cell r="G1015" t="str">
            <v>耳鼻咽喉科</v>
          </cell>
          <cell r="H1015" t="str">
            <v>2020年</v>
          </cell>
        </row>
        <row r="1015">
          <cell r="J1015" t="str">
            <v>合格</v>
          </cell>
          <cell r="K1015">
            <v>0</v>
          </cell>
          <cell r="L1015">
            <v>0</v>
          </cell>
          <cell r="M1015">
            <v>0</v>
          </cell>
          <cell r="N1015">
            <v>160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100</v>
          </cell>
          <cell r="V1015" t="str">
            <v>10</v>
          </cell>
          <cell r="W1015" t="str">
            <v>80</v>
          </cell>
          <cell r="X1015" t="str">
            <v>60</v>
          </cell>
          <cell r="Y1015" t="str">
            <v>60</v>
          </cell>
          <cell r="Z1015">
            <v>0</v>
          </cell>
          <cell r="AA1015">
            <v>100</v>
          </cell>
          <cell r="AB1015">
            <v>150</v>
          </cell>
          <cell r="AC1015">
            <v>100</v>
          </cell>
          <cell r="AD1015">
            <v>0</v>
          </cell>
          <cell r="AE1015">
            <v>0</v>
          </cell>
          <cell r="AF1015">
            <v>-20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590</v>
          </cell>
          <cell r="AM1015" t="str">
            <v>眼科+耳鼻咽喉科</v>
          </cell>
        </row>
        <row r="1016">
          <cell r="G1016" t="str">
            <v>耳鼻咽喉科</v>
          </cell>
          <cell r="H1016" t="str">
            <v>2020年</v>
          </cell>
        </row>
        <row r="1016">
          <cell r="J1016" t="str">
            <v>合格</v>
          </cell>
          <cell r="K1016">
            <v>0</v>
          </cell>
          <cell r="L1016">
            <v>0</v>
          </cell>
          <cell r="M1016">
            <v>0</v>
          </cell>
          <cell r="N1016">
            <v>160</v>
          </cell>
          <cell r="O1016">
            <v>0</v>
          </cell>
          <cell r="P1016">
            <v>2</v>
          </cell>
          <cell r="Q1016">
            <v>0</v>
          </cell>
          <cell r="R1016">
            <v>0</v>
          </cell>
          <cell r="S1016">
            <v>0</v>
          </cell>
          <cell r="T1016">
            <v>40</v>
          </cell>
          <cell r="U1016">
            <v>100</v>
          </cell>
          <cell r="V1016" t="str">
            <v>10</v>
          </cell>
          <cell r="W1016" t="str">
            <v>60</v>
          </cell>
          <cell r="X1016" t="str">
            <v>60</v>
          </cell>
          <cell r="Y1016" t="str">
            <v>60</v>
          </cell>
          <cell r="Z1016">
            <v>0</v>
          </cell>
          <cell r="AA1016">
            <v>100</v>
          </cell>
          <cell r="AB1016">
            <v>150</v>
          </cell>
          <cell r="AC1016">
            <v>0</v>
          </cell>
          <cell r="AD1016">
            <v>0</v>
          </cell>
          <cell r="AE1016">
            <v>20</v>
          </cell>
          <cell r="AF1016">
            <v>-60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510</v>
          </cell>
          <cell r="AM1016" t="str">
            <v>眼科+耳鼻咽喉科</v>
          </cell>
        </row>
        <row r="1017">
          <cell r="G1017" t="str">
            <v>眼科</v>
          </cell>
          <cell r="H1017" t="str">
            <v>2022年</v>
          </cell>
        </row>
        <row r="1017">
          <cell r="J1017" t="str">
            <v>合格</v>
          </cell>
          <cell r="K1017">
            <v>0</v>
          </cell>
          <cell r="L1017">
            <v>0</v>
          </cell>
          <cell r="M1017">
            <v>0</v>
          </cell>
          <cell r="N1017">
            <v>160</v>
          </cell>
          <cell r="O1017">
            <v>0</v>
          </cell>
          <cell r="P1017">
            <v>2</v>
          </cell>
          <cell r="Q1017">
            <v>1</v>
          </cell>
          <cell r="R1017">
            <v>0</v>
          </cell>
          <cell r="S1017">
            <v>0</v>
          </cell>
          <cell r="T1017">
            <v>60</v>
          </cell>
          <cell r="U1017">
            <v>100</v>
          </cell>
          <cell r="V1017">
            <v>10</v>
          </cell>
          <cell r="W1017">
            <v>60</v>
          </cell>
          <cell r="X1017">
            <v>30</v>
          </cell>
          <cell r="Y1017">
            <v>0</v>
          </cell>
          <cell r="Z1017">
            <v>20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40</v>
          </cell>
          <cell r="AF1017">
            <v>-20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460</v>
          </cell>
          <cell r="AM1017" t="str">
            <v>眼科+耳鼻咽喉科</v>
          </cell>
        </row>
        <row r="1018">
          <cell r="G1018" t="str">
            <v>耳鼻咽喉科</v>
          </cell>
          <cell r="H1018" t="str">
            <v>2021年</v>
          </cell>
        </row>
        <row r="1018">
          <cell r="J1018" t="str">
            <v>合格</v>
          </cell>
          <cell r="K1018">
            <v>0</v>
          </cell>
          <cell r="L1018">
            <v>0</v>
          </cell>
          <cell r="M1018">
            <v>0</v>
          </cell>
          <cell r="N1018">
            <v>160</v>
          </cell>
          <cell r="O1018">
            <v>0</v>
          </cell>
          <cell r="P1018">
            <v>4</v>
          </cell>
          <cell r="Q1018">
            <v>2</v>
          </cell>
          <cell r="R1018">
            <v>0</v>
          </cell>
          <cell r="S1018">
            <v>0</v>
          </cell>
          <cell r="T1018">
            <v>120</v>
          </cell>
          <cell r="U1018">
            <v>100</v>
          </cell>
          <cell r="V1018">
            <v>0</v>
          </cell>
          <cell r="W1018">
            <v>20</v>
          </cell>
          <cell r="X1018">
            <v>30</v>
          </cell>
          <cell r="Y1018">
            <v>60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-60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430</v>
          </cell>
          <cell r="AM1018" t="str">
            <v>眼科+耳鼻咽喉科</v>
          </cell>
        </row>
        <row r="1019">
          <cell r="G1019" t="str">
            <v>耳鼻咽喉科</v>
          </cell>
          <cell r="H1019" t="str">
            <v>2022年</v>
          </cell>
        </row>
        <row r="1019">
          <cell r="J1019" t="str">
            <v>合格</v>
          </cell>
          <cell r="K1019">
            <v>0</v>
          </cell>
          <cell r="L1019">
            <v>0</v>
          </cell>
          <cell r="M1019">
            <v>0</v>
          </cell>
          <cell r="N1019">
            <v>160</v>
          </cell>
          <cell r="O1019">
            <v>0</v>
          </cell>
          <cell r="P1019">
            <v>5</v>
          </cell>
          <cell r="Q1019">
            <v>0</v>
          </cell>
          <cell r="R1019">
            <v>0</v>
          </cell>
          <cell r="S1019">
            <v>1</v>
          </cell>
          <cell r="T1019">
            <v>125</v>
          </cell>
          <cell r="U1019">
            <v>100</v>
          </cell>
          <cell r="V1019" t="str">
            <v>10</v>
          </cell>
          <cell r="W1019" t="str">
            <v>60</v>
          </cell>
          <cell r="X1019" t="str">
            <v>60</v>
          </cell>
          <cell r="Y1019" t="str">
            <v>60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-20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365</v>
          </cell>
          <cell r="AM1019" t="str">
            <v>眼科+耳鼻咽喉科</v>
          </cell>
        </row>
        <row r="1020">
          <cell r="G1020" t="str">
            <v>耳鼻咽喉科</v>
          </cell>
          <cell r="H1020" t="str">
            <v>2022年</v>
          </cell>
        </row>
        <row r="1020">
          <cell r="J1020" t="str">
            <v>合格</v>
          </cell>
          <cell r="K1020">
            <v>0</v>
          </cell>
          <cell r="L1020">
            <v>0</v>
          </cell>
          <cell r="M1020">
            <v>0</v>
          </cell>
          <cell r="N1020">
            <v>160</v>
          </cell>
          <cell r="O1020">
            <v>0</v>
          </cell>
          <cell r="P1020">
            <v>2</v>
          </cell>
          <cell r="Q1020">
            <v>1</v>
          </cell>
          <cell r="R1020">
            <v>0</v>
          </cell>
          <cell r="S1020">
            <v>0</v>
          </cell>
          <cell r="T1020">
            <v>60</v>
          </cell>
          <cell r="U1020">
            <v>100</v>
          </cell>
          <cell r="V1020" t="str">
            <v>10</v>
          </cell>
          <cell r="W1020" t="str">
            <v>60</v>
          </cell>
          <cell r="X1020" t="str">
            <v>60</v>
          </cell>
          <cell r="Y1020" t="str">
            <v>60</v>
          </cell>
          <cell r="Z1020">
            <v>0</v>
          </cell>
          <cell r="AA1020">
            <v>100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-60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360</v>
          </cell>
          <cell r="AM1020" t="str">
            <v>眼科+耳鼻咽喉科</v>
          </cell>
        </row>
        <row r="1021">
          <cell r="G1021" t="str">
            <v>耳鼻咽喉科</v>
          </cell>
          <cell r="H1021" t="str">
            <v>2022年</v>
          </cell>
        </row>
        <row r="1021">
          <cell r="J1021" t="str">
            <v>合格</v>
          </cell>
          <cell r="K1021">
            <v>0</v>
          </cell>
          <cell r="L1021">
            <v>0</v>
          </cell>
          <cell r="M1021">
            <v>0</v>
          </cell>
          <cell r="N1021">
            <v>160</v>
          </cell>
          <cell r="O1021">
            <v>0</v>
          </cell>
          <cell r="P1021">
            <v>5</v>
          </cell>
          <cell r="Q1021">
            <v>0</v>
          </cell>
          <cell r="R1021">
            <v>0</v>
          </cell>
          <cell r="S1021">
            <v>0</v>
          </cell>
          <cell r="T1021">
            <v>100</v>
          </cell>
          <cell r="U1021">
            <v>100</v>
          </cell>
          <cell r="V1021" t="str">
            <v>10</v>
          </cell>
          <cell r="W1021" t="str">
            <v>80</v>
          </cell>
          <cell r="X1021" t="str">
            <v>60</v>
          </cell>
          <cell r="Y1021" t="str">
            <v>60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360</v>
          </cell>
          <cell r="AM1021" t="str">
            <v>眼科+耳鼻咽喉科</v>
          </cell>
        </row>
        <row r="1022">
          <cell r="G1022" t="str">
            <v>耳鼻咽喉科</v>
          </cell>
          <cell r="H1022" t="str">
            <v>2020年</v>
          </cell>
        </row>
        <row r="1022">
          <cell r="J1022" t="str">
            <v>合格</v>
          </cell>
          <cell r="K1022">
            <v>0</v>
          </cell>
          <cell r="L1022">
            <v>0</v>
          </cell>
          <cell r="M1022">
            <v>0</v>
          </cell>
          <cell r="N1022">
            <v>160</v>
          </cell>
          <cell r="O1022">
            <v>0</v>
          </cell>
          <cell r="P1022">
            <v>2</v>
          </cell>
          <cell r="Q1022">
            <v>0</v>
          </cell>
          <cell r="R1022">
            <v>0</v>
          </cell>
          <cell r="S1022">
            <v>0</v>
          </cell>
          <cell r="T1022">
            <v>40</v>
          </cell>
          <cell r="U1022">
            <v>100</v>
          </cell>
          <cell r="V1022" t="str">
            <v>0</v>
          </cell>
          <cell r="W1022" t="str">
            <v>20</v>
          </cell>
          <cell r="X1022" t="str">
            <v>30</v>
          </cell>
          <cell r="Y1022" t="str">
            <v>30</v>
          </cell>
          <cell r="Z1022">
            <v>0</v>
          </cell>
          <cell r="AA1022">
            <v>100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-60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340</v>
          </cell>
          <cell r="AM1022" t="str">
            <v>眼科+耳鼻咽喉科</v>
          </cell>
        </row>
        <row r="1023">
          <cell r="G1023" t="str">
            <v>耳鼻咽喉科</v>
          </cell>
          <cell r="H1023" t="str">
            <v>2022年</v>
          </cell>
        </row>
        <row r="1023">
          <cell r="J1023" t="str">
            <v>合格</v>
          </cell>
          <cell r="K1023">
            <v>0</v>
          </cell>
          <cell r="L1023">
            <v>0</v>
          </cell>
          <cell r="M1023">
            <v>0</v>
          </cell>
          <cell r="N1023">
            <v>160</v>
          </cell>
          <cell r="O1023">
            <v>0</v>
          </cell>
          <cell r="P1023">
            <v>5</v>
          </cell>
          <cell r="Q1023">
            <v>0</v>
          </cell>
          <cell r="R1023">
            <v>0</v>
          </cell>
          <cell r="S1023">
            <v>0</v>
          </cell>
          <cell r="T1023">
            <v>100</v>
          </cell>
          <cell r="U1023">
            <v>100</v>
          </cell>
          <cell r="V1023" t="str">
            <v>10</v>
          </cell>
          <cell r="W1023" t="str">
            <v>60</v>
          </cell>
          <cell r="X1023" t="str">
            <v>60</v>
          </cell>
          <cell r="Y1023" t="str">
            <v>60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-60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300</v>
          </cell>
          <cell r="AM1023" t="str">
            <v>眼科+耳鼻咽喉科</v>
          </cell>
        </row>
        <row r="1024">
          <cell r="G1024" t="str">
            <v>耳鼻咽喉科</v>
          </cell>
          <cell r="H1024" t="str">
            <v>2022年</v>
          </cell>
        </row>
        <row r="1024">
          <cell r="J1024" t="str">
            <v>合格</v>
          </cell>
          <cell r="K1024">
            <v>0</v>
          </cell>
          <cell r="L1024">
            <v>0</v>
          </cell>
          <cell r="M1024">
            <v>0</v>
          </cell>
          <cell r="N1024">
            <v>160</v>
          </cell>
          <cell r="O1024">
            <v>0</v>
          </cell>
          <cell r="P1024">
            <v>2</v>
          </cell>
          <cell r="Q1024">
            <v>1</v>
          </cell>
          <cell r="R1024">
            <v>0</v>
          </cell>
          <cell r="S1024">
            <v>0</v>
          </cell>
          <cell r="T1024">
            <v>60</v>
          </cell>
          <cell r="U1024">
            <v>100</v>
          </cell>
          <cell r="V1024" t="str">
            <v>10</v>
          </cell>
          <cell r="W1024" t="str">
            <v>60</v>
          </cell>
          <cell r="X1024" t="str">
            <v>60</v>
          </cell>
          <cell r="Y1024" t="str">
            <v>60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40</v>
          </cell>
          <cell r="AF1024">
            <v>-60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300</v>
          </cell>
          <cell r="AM1024" t="str">
            <v>眼科+耳鼻咽喉科</v>
          </cell>
        </row>
        <row r="1025">
          <cell r="G1025" t="str">
            <v>耳鼻咽喉科</v>
          </cell>
          <cell r="H1025" t="str">
            <v>2022年</v>
          </cell>
        </row>
        <row r="1025">
          <cell r="J1025" t="str">
            <v>合格</v>
          </cell>
          <cell r="K1025">
            <v>0</v>
          </cell>
          <cell r="L1025">
            <v>0</v>
          </cell>
          <cell r="M1025">
            <v>0</v>
          </cell>
          <cell r="N1025">
            <v>160</v>
          </cell>
          <cell r="O1025">
            <v>0</v>
          </cell>
          <cell r="P1025">
            <v>4</v>
          </cell>
          <cell r="Q1025">
            <v>0</v>
          </cell>
          <cell r="R1025">
            <v>0</v>
          </cell>
          <cell r="S1025">
            <v>0</v>
          </cell>
          <cell r="T1025">
            <v>80</v>
          </cell>
          <cell r="U1025">
            <v>100</v>
          </cell>
          <cell r="V1025" t="str">
            <v>10</v>
          </cell>
          <cell r="W1025" t="str">
            <v>40</v>
          </cell>
          <cell r="X1025" t="str">
            <v>30</v>
          </cell>
          <cell r="Y1025" t="str">
            <v>60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-60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280</v>
          </cell>
          <cell r="AM1025" t="str">
            <v>眼科+耳鼻咽喉科</v>
          </cell>
        </row>
        <row r="1026">
          <cell r="G1026" t="str">
            <v>耳鼻咽喉科</v>
          </cell>
          <cell r="H1026" t="str">
            <v>2022年</v>
          </cell>
        </row>
        <row r="1026">
          <cell r="J1026" t="str">
            <v>合格</v>
          </cell>
          <cell r="K1026">
            <v>0</v>
          </cell>
          <cell r="L1026">
            <v>0</v>
          </cell>
          <cell r="M1026">
            <v>0</v>
          </cell>
          <cell r="N1026">
            <v>160</v>
          </cell>
          <cell r="O1026">
            <v>0</v>
          </cell>
          <cell r="P1026">
            <v>2</v>
          </cell>
          <cell r="Q1026">
            <v>1</v>
          </cell>
          <cell r="R1026">
            <v>0</v>
          </cell>
          <cell r="S1026">
            <v>0</v>
          </cell>
          <cell r="T1026">
            <v>60</v>
          </cell>
          <cell r="U1026">
            <v>100</v>
          </cell>
          <cell r="V1026" t="str">
            <v>10</v>
          </cell>
          <cell r="W1026" t="str">
            <v>40</v>
          </cell>
          <cell r="X1026" t="str">
            <v>60</v>
          </cell>
          <cell r="Y1026" t="str">
            <v>60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-60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260</v>
          </cell>
          <cell r="AM1026" t="str">
            <v>眼科+耳鼻咽喉科</v>
          </cell>
        </row>
        <row r="1027">
          <cell r="G1027" t="str">
            <v>耳鼻咽喉科</v>
          </cell>
          <cell r="H1027" t="str">
            <v>2022年</v>
          </cell>
        </row>
        <row r="1027">
          <cell r="J1027" t="str">
            <v>合格</v>
          </cell>
          <cell r="K1027">
            <v>0</v>
          </cell>
          <cell r="L1027">
            <v>0</v>
          </cell>
          <cell r="M1027">
            <v>0</v>
          </cell>
          <cell r="N1027">
            <v>160</v>
          </cell>
          <cell r="O1027">
            <v>0</v>
          </cell>
          <cell r="P1027">
            <v>3</v>
          </cell>
          <cell r="Q1027">
            <v>0</v>
          </cell>
          <cell r="R1027">
            <v>0</v>
          </cell>
          <cell r="S1027">
            <v>0</v>
          </cell>
          <cell r="T1027">
            <v>60</v>
          </cell>
          <cell r="U1027">
            <v>100</v>
          </cell>
          <cell r="V1027" t="str">
            <v>10</v>
          </cell>
          <cell r="W1027" t="str">
            <v>80</v>
          </cell>
          <cell r="X1027" t="str">
            <v>60</v>
          </cell>
          <cell r="Y1027" t="str">
            <v>60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-60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260</v>
          </cell>
          <cell r="AM1027" t="str">
            <v>眼科+耳鼻咽喉科</v>
          </cell>
        </row>
        <row r="1028">
          <cell r="G1028" t="str">
            <v>耳鼻咽喉科</v>
          </cell>
          <cell r="H1028" t="str">
            <v>2022年</v>
          </cell>
        </row>
        <row r="1028">
          <cell r="J1028" t="str">
            <v>合格</v>
          </cell>
          <cell r="K1028">
            <v>0</v>
          </cell>
          <cell r="L1028">
            <v>0</v>
          </cell>
          <cell r="M1028">
            <v>0</v>
          </cell>
          <cell r="N1028">
            <v>160</v>
          </cell>
          <cell r="O1028">
            <v>0</v>
          </cell>
          <cell r="P1028">
            <v>2</v>
          </cell>
          <cell r="Q1028">
            <v>1</v>
          </cell>
          <cell r="R1028">
            <v>0</v>
          </cell>
          <cell r="S1028">
            <v>0</v>
          </cell>
          <cell r="T1028">
            <v>60</v>
          </cell>
          <cell r="U1028">
            <v>100</v>
          </cell>
          <cell r="V1028" t="str">
            <v>10</v>
          </cell>
          <cell r="W1028" t="str">
            <v>80</v>
          </cell>
          <cell r="X1028" t="str">
            <v>60</v>
          </cell>
          <cell r="Y1028" t="str">
            <v>60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-60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260</v>
          </cell>
          <cell r="AM1028" t="str">
            <v>眼科+耳鼻咽喉科</v>
          </cell>
        </row>
        <row r="1029">
          <cell r="G1029" t="str">
            <v>耳鼻咽喉科</v>
          </cell>
          <cell r="H1029" t="str">
            <v>2021年</v>
          </cell>
        </row>
        <row r="1029">
          <cell r="J1029" t="str">
            <v>合格</v>
          </cell>
          <cell r="K1029">
            <v>0</v>
          </cell>
          <cell r="L1029">
            <v>0</v>
          </cell>
          <cell r="M1029">
            <v>0</v>
          </cell>
          <cell r="N1029">
            <v>160</v>
          </cell>
          <cell r="O1029">
            <v>0</v>
          </cell>
          <cell r="P1029">
            <v>1</v>
          </cell>
          <cell r="Q1029">
            <v>0</v>
          </cell>
          <cell r="R1029">
            <v>0</v>
          </cell>
          <cell r="S1029">
            <v>1</v>
          </cell>
          <cell r="T1029">
            <v>45</v>
          </cell>
          <cell r="U1029">
            <v>100</v>
          </cell>
          <cell r="V1029" t="str">
            <v>10</v>
          </cell>
          <cell r="W1029" t="str">
            <v>20</v>
          </cell>
          <cell r="X1029" t="str">
            <v>60</v>
          </cell>
          <cell r="Y1029" t="str">
            <v>60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-60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245</v>
          </cell>
          <cell r="AM1029" t="str">
            <v>眼科+耳鼻咽喉科</v>
          </cell>
        </row>
        <row r="1030">
          <cell r="G1030" t="str">
            <v>耳鼻咽喉科</v>
          </cell>
          <cell r="H1030" t="str">
            <v>2020年</v>
          </cell>
        </row>
        <row r="1030">
          <cell r="J1030" t="str">
            <v>合格</v>
          </cell>
          <cell r="K1030">
            <v>0</v>
          </cell>
          <cell r="L1030">
            <v>0</v>
          </cell>
          <cell r="M1030">
            <v>0</v>
          </cell>
          <cell r="N1030">
            <v>160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100</v>
          </cell>
          <cell r="V1030" t="str">
            <v>10</v>
          </cell>
          <cell r="W1030" t="str">
            <v>80</v>
          </cell>
          <cell r="X1030" t="str">
            <v>60</v>
          </cell>
          <cell r="Y1030" t="str">
            <v>60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-40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220</v>
          </cell>
          <cell r="AM1030" t="str">
            <v>眼科+耳鼻咽喉科</v>
          </cell>
        </row>
        <row r="1031">
          <cell r="G1031" t="str">
            <v>重症医学科</v>
          </cell>
          <cell r="H1031" t="str">
            <v>2020年</v>
          </cell>
        </row>
        <row r="1031">
          <cell r="J1031" t="str">
            <v>合格</v>
          </cell>
          <cell r="K1031">
            <v>0</v>
          </cell>
          <cell r="L1031">
            <v>0</v>
          </cell>
          <cell r="M1031">
            <v>0</v>
          </cell>
          <cell r="N1031">
            <v>160</v>
          </cell>
          <cell r="O1031">
            <v>4</v>
          </cell>
          <cell r="P1031">
            <v>0</v>
          </cell>
          <cell r="Q1031">
            <v>5</v>
          </cell>
          <cell r="R1031">
            <v>0</v>
          </cell>
          <cell r="S1031">
            <v>0</v>
          </cell>
          <cell r="T1031">
            <v>300</v>
          </cell>
          <cell r="U1031">
            <v>100</v>
          </cell>
          <cell r="V1031">
            <v>0</v>
          </cell>
          <cell r="W1031">
            <v>40</v>
          </cell>
          <cell r="X1031">
            <v>60</v>
          </cell>
          <cell r="Y1031">
            <v>60</v>
          </cell>
          <cell r="Z1031">
            <v>20</v>
          </cell>
          <cell r="AA1031">
            <v>100</v>
          </cell>
          <cell r="AB1031">
            <v>150</v>
          </cell>
          <cell r="AC1031">
            <v>100</v>
          </cell>
          <cell r="AD1031">
            <v>0</v>
          </cell>
          <cell r="AE1031">
            <v>0</v>
          </cell>
          <cell r="AF1031">
            <v>-60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1030</v>
          </cell>
          <cell r="AM1031" t="str">
            <v>重症医学科</v>
          </cell>
        </row>
        <row r="1032">
          <cell r="G1032" t="str">
            <v>重症医学科</v>
          </cell>
          <cell r="H1032" t="str">
            <v>2021年</v>
          </cell>
        </row>
        <row r="1032">
          <cell r="J1032" t="str">
            <v>合格</v>
          </cell>
          <cell r="K1032">
            <v>0</v>
          </cell>
          <cell r="L1032">
            <v>0</v>
          </cell>
          <cell r="M1032">
            <v>0</v>
          </cell>
          <cell r="N1032">
            <v>160</v>
          </cell>
          <cell r="O1032">
            <v>0</v>
          </cell>
          <cell r="P1032">
            <v>4</v>
          </cell>
          <cell r="Q1032">
            <v>4</v>
          </cell>
          <cell r="R1032">
            <v>1</v>
          </cell>
          <cell r="S1032">
            <v>0</v>
          </cell>
          <cell r="T1032">
            <v>185</v>
          </cell>
          <cell r="U1032">
            <v>100</v>
          </cell>
          <cell r="V1032">
            <v>10</v>
          </cell>
          <cell r="W1032">
            <v>20</v>
          </cell>
          <cell r="X1032">
            <v>30</v>
          </cell>
          <cell r="Y1032">
            <v>60</v>
          </cell>
          <cell r="Z1032">
            <v>0</v>
          </cell>
          <cell r="AA1032">
            <v>100</v>
          </cell>
          <cell r="AB1032">
            <v>150</v>
          </cell>
          <cell r="AC1032">
            <v>100</v>
          </cell>
          <cell r="AD1032">
            <v>0</v>
          </cell>
          <cell r="AE1032">
            <v>0</v>
          </cell>
          <cell r="AF1032">
            <v>-40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875</v>
          </cell>
          <cell r="AM1032" t="str">
            <v>重症医学科</v>
          </cell>
        </row>
        <row r="1033">
          <cell r="G1033" t="str">
            <v>重症医学科</v>
          </cell>
          <cell r="H1033" t="str">
            <v>2022年</v>
          </cell>
        </row>
        <row r="1033">
          <cell r="J1033" t="str">
            <v>合格</v>
          </cell>
          <cell r="K1033">
            <v>0</v>
          </cell>
          <cell r="L1033">
            <v>0</v>
          </cell>
          <cell r="M1033">
            <v>0</v>
          </cell>
          <cell r="N1033">
            <v>160</v>
          </cell>
          <cell r="O1033">
            <v>0</v>
          </cell>
          <cell r="P1033">
            <v>4</v>
          </cell>
          <cell r="Q1033">
            <v>2</v>
          </cell>
          <cell r="R1033">
            <v>0</v>
          </cell>
          <cell r="S1033">
            <v>0</v>
          </cell>
          <cell r="T1033">
            <v>120</v>
          </cell>
          <cell r="U1033">
            <v>100</v>
          </cell>
          <cell r="V1033">
            <v>0</v>
          </cell>
          <cell r="W1033">
            <v>60</v>
          </cell>
          <cell r="X1033">
            <v>30</v>
          </cell>
          <cell r="Y1033">
            <v>60</v>
          </cell>
          <cell r="Z1033">
            <v>20</v>
          </cell>
          <cell r="AA1033">
            <v>100</v>
          </cell>
          <cell r="AB1033">
            <v>150</v>
          </cell>
          <cell r="AC1033">
            <v>100</v>
          </cell>
          <cell r="AD1033">
            <v>0</v>
          </cell>
          <cell r="AE1033">
            <v>0</v>
          </cell>
          <cell r="AF1033">
            <v>-60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840</v>
          </cell>
          <cell r="AM1033" t="str">
            <v>重症医学科</v>
          </cell>
        </row>
        <row r="1034">
          <cell r="G1034" t="str">
            <v>重症医学科</v>
          </cell>
          <cell r="H1034" t="str">
            <v>2020年</v>
          </cell>
        </row>
        <row r="1034">
          <cell r="J1034" t="str">
            <v>合格</v>
          </cell>
          <cell r="K1034">
            <v>0</v>
          </cell>
          <cell r="L1034">
            <v>0</v>
          </cell>
          <cell r="M1034">
            <v>0</v>
          </cell>
          <cell r="N1034">
            <v>160</v>
          </cell>
          <cell r="O1034">
            <v>0</v>
          </cell>
          <cell r="P1034">
            <v>2</v>
          </cell>
          <cell r="Q1034">
            <v>9</v>
          </cell>
          <cell r="R1034">
            <v>0</v>
          </cell>
          <cell r="S1034">
            <v>0</v>
          </cell>
          <cell r="T1034">
            <v>220</v>
          </cell>
          <cell r="U1034">
            <v>100</v>
          </cell>
          <cell r="V1034">
            <v>0</v>
          </cell>
          <cell r="W1034">
            <v>40</v>
          </cell>
          <cell r="X1034">
            <v>30</v>
          </cell>
          <cell r="Y1034">
            <v>30</v>
          </cell>
          <cell r="Z1034">
            <v>40</v>
          </cell>
          <cell r="AA1034">
            <v>100</v>
          </cell>
          <cell r="AB1034">
            <v>150</v>
          </cell>
          <cell r="AC1034">
            <v>0</v>
          </cell>
          <cell r="AD1034">
            <v>0</v>
          </cell>
          <cell r="AE1034">
            <v>0</v>
          </cell>
          <cell r="AF1034">
            <v>-40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830</v>
          </cell>
          <cell r="AM1034" t="str">
            <v>重症医学科</v>
          </cell>
        </row>
        <row r="1035">
          <cell r="G1035" t="str">
            <v>重症医学科</v>
          </cell>
          <cell r="H1035" t="str">
            <v>2021年</v>
          </cell>
        </row>
        <row r="1035">
          <cell r="J1035" t="str">
            <v>合格</v>
          </cell>
          <cell r="K1035">
            <v>0</v>
          </cell>
          <cell r="L1035">
            <v>0</v>
          </cell>
          <cell r="M1035">
            <v>0</v>
          </cell>
          <cell r="N1035">
            <v>160</v>
          </cell>
          <cell r="O1035">
            <v>0</v>
          </cell>
          <cell r="P1035">
            <v>3</v>
          </cell>
          <cell r="Q1035">
            <v>1</v>
          </cell>
          <cell r="R1035">
            <v>0</v>
          </cell>
          <cell r="S1035">
            <v>0</v>
          </cell>
          <cell r="T1035">
            <v>80</v>
          </cell>
          <cell r="U1035">
            <v>100</v>
          </cell>
          <cell r="V1035">
            <v>10</v>
          </cell>
          <cell r="W1035">
            <v>20</v>
          </cell>
          <cell r="X1035">
            <v>60</v>
          </cell>
          <cell r="Y1035">
            <v>60</v>
          </cell>
          <cell r="Z1035">
            <v>0</v>
          </cell>
          <cell r="AA1035">
            <v>100</v>
          </cell>
          <cell r="AB1035">
            <v>150</v>
          </cell>
          <cell r="AC1035">
            <v>100</v>
          </cell>
          <cell r="AD1035">
            <v>0</v>
          </cell>
          <cell r="AE1035">
            <v>0</v>
          </cell>
          <cell r="AF1035">
            <v>-20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820</v>
          </cell>
          <cell r="AM1035" t="str">
            <v>重症医学科</v>
          </cell>
        </row>
        <row r="1036">
          <cell r="G1036" t="str">
            <v>重症医学科</v>
          </cell>
          <cell r="H1036" t="str">
            <v>2020年</v>
          </cell>
        </row>
        <row r="1036">
          <cell r="J1036" t="str">
            <v>合格</v>
          </cell>
          <cell r="K1036">
            <v>0</v>
          </cell>
          <cell r="L1036">
            <v>0</v>
          </cell>
          <cell r="M1036">
            <v>0</v>
          </cell>
          <cell r="N1036">
            <v>160</v>
          </cell>
          <cell r="O1036">
            <v>0</v>
          </cell>
          <cell r="P1036">
            <v>1</v>
          </cell>
          <cell r="Q1036">
            <v>8</v>
          </cell>
          <cell r="R1036">
            <v>1</v>
          </cell>
          <cell r="S1036">
            <v>0</v>
          </cell>
          <cell r="T1036">
            <v>205</v>
          </cell>
          <cell r="U1036">
            <v>100</v>
          </cell>
          <cell r="V1036">
            <v>0</v>
          </cell>
          <cell r="W1036">
            <v>80</v>
          </cell>
          <cell r="X1036">
            <v>30</v>
          </cell>
          <cell r="Y1036">
            <v>30</v>
          </cell>
          <cell r="Z1036">
            <v>0</v>
          </cell>
          <cell r="AA1036">
            <v>100</v>
          </cell>
          <cell r="AB1036">
            <v>150</v>
          </cell>
          <cell r="AC1036">
            <v>0</v>
          </cell>
          <cell r="AD1036">
            <v>0</v>
          </cell>
          <cell r="AE1036">
            <v>0</v>
          </cell>
          <cell r="AF1036">
            <v>-60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795</v>
          </cell>
          <cell r="AM1036" t="str">
            <v>重症医学科</v>
          </cell>
        </row>
        <row r="1037">
          <cell r="G1037" t="str">
            <v>重症医学科</v>
          </cell>
          <cell r="H1037" t="str">
            <v>2020年</v>
          </cell>
        </row>
        <row r="1037">
          <cell r="J1037" t="str">
            <v>合格</v>
          </cell>
          <cell r="K1037">
            <v>0</v>
          </cell>
          <cell r="L1037">
            <v>0</v>
          </cell>
          <cell r="M1037">
            <v>0</v>
          </cell>
          <cell r="N1037">
            <v>160</v>
          </cell>
          <cell r="O1037">
            <v>0</v>
          </cell>
          <cell r="P1037">
            <v>2</v>
          </cell>
          <cell r="Q1037">
            <v>7</v>
          </cell>
          <cell r="R1037">
            <v>0</v>
          </cell>
          <cell r="S1037">
            <v>0</v>
          </cell>
          <cell r="T1037">
            <v>180</v>
          </cell>
          <cell r="U1037">
            <v>100</v>
          </cell>
          <cell r="V1037">
            <v>10</v>
          </cell>
          <cell r="W1037">
            <v>20</v>
          </cell>
          <cell r="X1037">
            <v>0</v>
          </cell>
          <cell r="Y1037">
            <v>0</v>
          </cell>
          <cell r="Z1037">
            <v>20</v>
          </cell>
          <cell r="AA1037">
            <v>100</v>
          </cell>
          <cell r="AB1037">
            <v>150</v>
          </cell>
          <cell r="AC1037">
            <v>100</v>
          </cell>
          <cell r="AD1037">
            <v>0</v>
          </cell>
          <cell r="AE1037">
            <v>0</v>
          </cell>
          <cell r="AF1037">
            <v>-60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780</v>
          </cell>
          <cell r="AM1037" t="str">
            <v>重症医学科</v>
          </cell>
        </row>
        <row r="1038">
          <cell r="G1038" t="str">
            <v>重症医学科</v>
          </cell>
          <cell r="H1038" t="str">
            <v>2021年</v>
          </cell>
        </row>
        <row r="1038">
          <cell r="J1038" t="str">
            <v>合格</v>
          </cell>
          <cell r="K1038">
            <v>0</v>
          </cell>
          <cell r="L1038">
            <v>0</v>
          </cell>
          <cell r="M1038">
            <v>0</v>
          </cell>
          <cell r="N1038">
            <v>160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100</v>
          </cell>
          <cell r="V1038">
            <v>10</v>
          </cell>
          <cell r="W1038">
            <v>40</v>
          </cell>
          <cell r="X1038">
            <v>60</v>
          </cell>
          <cell r="Y1038">
            <v>30</v>
          </cell>
          <cell r="Z1038">
            <v>40</v>
          </cell>
          <cell r="AA1038">
            <v>100</v>
          </cell>
          <cell r="AB1038">
            <v>150</v>
          </cell>
          <cell r="AC1038">
            <v>100</v>
          </cell>
          <cell r="AD1038">
            <v>0</v>
          </cell>
          <cell r="AE1038">
            <v>0</v>
          </cell>
          <cell r="AF1038">
            <v>-40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750</v>
          </cell>
          <cell r="AM1038" t="str">
            <v>重症医学科</v>
          </cell>
        </row>
        <row r="1039">
          <cell r="G1039" t="str">
            <v>重症医学科</v>
          </cell>
          <cell r="H1039" t="str">
            <v>2020年</v>
          </cell>
        </row>
        <row r="1039">
          <cell r="J1039" t="str">
            <v>合格</v>
          </cell>
          <cell r="K1039">
            <v>0</v>
          </cell>
          <cell r="L1039">
            <v>0</v>
          </cell>
          <cell r="M1039">
            <v>0</v>
          </cell>
          <cell r="N1039">
            <v>160</v>
          </cell>
          <cell r="O1039">
            <v>0</v>
          </cell>
          <cell r="P1039">
            <v>2</v>
          </cell>
          <cell r="Q1039">
            <v>6</v>
          </cell>
          <cell r="R1039">
            <v>1</v>
          </cell>
          <cell r="S1039">
            <v>0</v>
          </cell>
          <cell r="T1039">
            <v>185</v>
          </cell>
          <cell r="U1039">
            <v>100</v>
          </cell>
          <cell r="V1039">
            <v>0</v>
          </cell>
          <cell r="W1039">
            <v>20</v>
          </cell>
          <cell r="X1039">
            <v>30</v>
          </cell>
          <cell r="Y1039">
            <v>30</v>
          </cell>
          <cell r="Z1039">
            <v>0</v>
          </cell>
          <cell r="AA1039">
            <v>100</v>
          </cell>
          <cell r="AB1039">
            <v>150</v>
          </cell>
          <cell r="AC1039">
            <v>0</v>
          </cell>
          <cell r="AD1039">
            <v>0</v>
          </cell>
          <cell r="AE1039">
            <v>0</v>
          </cell>
          <cell r="AF1039">
            <v>-60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715</v>
          </cell>
          <cell r="AM1039" t="str">
            <v>重症医学科</v>
          </cell>
        </row>
        <row r="1040">
          <cell r="G1040" t="str">
            <v>重症医学科</v>
          </cell>
          <cell r="H1040" t="str">
            <v>2021年</v>
          </cell>
        </row>
        <row r="1040">
          <cell r="J1040" t="str">
            <v>合格</v>
          </cell>
          <cell r="K1040">
            <v>0</v>
          </cell>
          <cell r="L1040">
            <v>0</v>
          </cell>
          <cell r="M1040">
            <v>0</v>
          </cell>
          <cell r="N1040">
            <v>160</v>
          </cell>
          <cell r="O1040">
            <v>0</v>
          </cell>
          <cell r="P1040">
            <v>4</v>
          </cell>
          <cell r="Q1040">
            <v>0</v>
          </cell>
          <cell r="R1040">
            <v>0</v>
          </cell>
          <cell r="S1040">
            <v>0</v>
          </cell>
          <cell r="T1040">
            <v>80</v>
          </cell>
          <cell r="U1040">
            <v>100</v>
          </cell>
          <cell r="V1040">
            <v>10</v>
          </cell>
          <cell r="W1040">
            <v>40</v>
          </cell>
          <cell r="X1040">
            <v>60</v>
          </cell>
          <cell r="Y1040">
            <v>60</v>
          </cell>
          <cell r="Z1040">
            <v>0</v>
          </cell>
          <cell r="AA1040">
            <v>100</v>
          </cell>
          <cell r="AB1040">
            <v>150</v>
          </cell>
          <cell r="AC1040">
            <v>0</v>
          </cell>
          <cell r="AD1040">
            <v>0</v>
          </cell>
          <cell r="AE1040">
            <v>0</v>
          </cell>
          <cell r="AF1040">
            <v>-60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700</v>
          </cell>
          <cell r="AM1040" t="str">
            <v>重症医学科</v>
          </cell>
        </row>
        <row r="1041">
          <cell r="G1041" t="str">
            <v>重症医学科</v>
          </cell>
          <cell r="H1041" t="str">
            <v>2020年</v>
          </cell>
        </row>
        <row r="1041">
          <cell r="J1041" t="str">
            <v>合格</v>
          </cell>
          <cell r="K1041">
            <v>0</v>
          </cell>
          <cell r="L1041">
            <v>0</v>
          </cell>
          <cell r="M1041">
            <v>0</v>
          </cell>
          <cell r="N1041">
            <v>160</v>
          </cell>
          <cell r="O1041">
            <v>0</v>
          </cell>
          <cell r="P1041">
            <v>3</v>
          </cell>
          <cell r="Q1041">
            <v>4</v>
          </cell>
          <cell r="R1041">
            <v>1</v>
          </cell>
          <cell r="S1041">
            <v>0</v>
          </cell>
          <cell r="T1041">
            <v>165</v>
          </cell>
          <cell r="U1041">
            <v>100</v>
          </cell>
          <cell r="V1041">
            <v>0</v>
          </cell>
          <cell r="W1041">
            <v>60</v>
          </cell>
          <cell r="X1041">
            <v>0</v>
          </cell>
          <cell r="Y1041">
            <v>30</v>
          </cell>
          <cell r="Z1041">
            <v>20</v>
          </cell>
          <cell r="AA1041">
            <v>100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-40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595</v>
          </cell>
          <cell r="AM1041" t="str">
            <v>重症医学科</v>
          </cell>
        </row>
        <row r="1042">
          <cell r="G1042" t="str">
            <v>重症医学科</v>
          </cell>
          <cell r="H1042" t="str">
            <v>2022年</v>
          </cell>
        </row>
        <row r="1042">
          <cell r="J1042" t="str">
            <v>合格</v>
          </cell>
          <cell r="K1042">
            <v>0</v>
          </cell>
          <cell r="L1042">
            <v>0</v>
          </cell>
          <cell r="M1042">
            <v>0</v>
          </cell>
          <cell r="N1042">
            <v>160</v>
          </cell>
          <cell r="O1042">
            <v>0</v>
          </cell>
          <cell r="P1042">
            <v>2</v>
          </cell>
          <cell r="Q1042">
            <v>4</v>
          </cell>
          <cell r="R1042">
            <v>0</v>
          </cell>
          <cell r="S1042">
            <v>0</v>
          </cell>
          <cell r="T1042">
            <v>120</v>
          </cell>
          <cell r="U1042">
            <v>100</v>
          </cell>
          <cell r="V1042">
            <v>10</v>
          </cell>
          <cell r="W1042">
            <v>20</v>
          </cell>
          <cell r="X1042">
            <v>0</v>
          </cell>
          <cell r="Y1042">
            <v>30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-40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400</v>
          </cell>
          <cell r="AM1042" t="str">
            <v>重症医学科</v>
          </cell>
        </row>
        <row r="1043">
          <cell r="G1043" t="str">
            <v>重症医学科</v>
          </cell>
          <cell r="H1043" t="str">
            <v>2022年</v>
          </cell>
        </row>
        <row r="1043">
          <cell r="J1043" t="str">
            <v>合格</v>
          </cell>
          <cell r="K1043">
            <v>0</v>
          </cell>
          <cell r="L1043">
            <v>0</v>
          </cell>
          <cell r="M1043">
            <v>0</v>
          </cell>
          <cell r="N1043">
            <v>160</v>
          </cell>
          <cell r="O1043">
            <v>0</v>
          </cell>
          <cell r="P1043">
            <v>4</v>
          </cell>
          <cell r="Q1043">
            <v>0</v>
          </cell>
          <cell r="R1043">
            <v>0</v>
          </cell>
          <cell r="S1043">
            <v>0</v>
          </cell>
          <cell r="T1043">
            <v>80</v>
          </cell>
          <cell r="U1043">
            <v>100</v>
          </cell>
          <cell r="V1043">
            <v>10</v>
          </cell>
          <cell r="W1043">
            <v>80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-60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K1043">
            <v>0</v>
          </cell>
          <cell r="AL1043">
            <v>370</v>
          </cell>
          <cell r="AM1043" t="str">
            <v>重症医学科</v>
          </cell>
        </row>
        <row r="1044">
          <cell r="G1044" t="str">
            <v>重症医学科</v>
          </cell>
          <cell r="H1044" t="str">
            <v>2021年</v>
          </cell>
        </row>
        <row r="1044">
          <cell r="J1044" t="str">
            <v>合格</v>
          </cell>
          <cell r="K1044">
            <v>0</v>
          </cell>
          <cell r="L1044">
            <v>0</v>
          </cell>
          <cell r="M1044">
            <v>0</v>
          </cell>
          <cell r="N1044">
            <v>160</v>
          </cell>
          <cell r="O1044">
            <v>0</v>
          </cell>
          <cell r="P1044">
            <v>4</v>
          </cell>
          <cell r="Q1044">
            <v>2</v>
          </cell>
          <cell r="R1044">
            <v>0</v>
          </cell>
          <cell r="S1044">
            <v>0</v>
          </cell>
          <cell r="T1044">
            <v>120</v>
          </cell>
          <cell r="U1044">
            <v>100</v>
          </cell>
          <cell r="V1044">
            <v>10</v>
          </cell>
          <cell r="W1044">
            <v>0</v>
          </cell>
          <cell r="X1044">
            <v>0</v>
          </cell>
          <cell r="Y1044">
            <v>0</v>
          </cell>
          <cell r="Z1044">
            <v>20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-60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K1044">
            <v>0</v>
          </cell>
          <cell r="AL1044">
            <v>350</v>
          </cell>
          <cell r="AM1044" t="str">
            <v>重症医学科</v>
          </cell>
        </row>
        <row r="1045">
          <cell r="G1045" t="str">
            <v>重症医学科</v>
          </cell>
          <cell r="H1045" t="str">
            <v>2021年</v>
          </cell>
        </row>
        <row r="1045">
          <cell r="J1045" t="str">
            <v>合格</v>
          </cell>
          <cell r="K1045">
            <v>0</v>
          </cell>
          <cell r="L1045">
            <v>0</v>
          </cell>
          <cell r="M1045">
            <v>0</v>
          </cell>
          <cell r="N1045">
            <v>120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66.6666666666667</v>
          </cell>
          <cell r="V1045">
            <v>0</v>
          </cell>
          <cell r="W1045">
            <v>0</v>
          </cell>
          <cell r="X1045">
            <v>0</v>
          </cell>
          <cell r="Y1045">
            <v>30</v>
          </cell>
          <cell r="Z1045">
            <v>20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236.666666666667</v>
          </cell>
          <cell r="AM1045" t="str">
            <v>重症医学科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教学活动签到表"/>
      <sheetName val="汇总"/>
      <sheetName val="有效"/>
    </sheetNames>
    <sheetDataSet>
      <sheetData sheetId="0" refreshError="1"/>
      <sheetData sheetId="1" refreshError="1"/>
      <sheetData sheetId="2" refreshError="1">
        <row r="1">
          <cell r="C1" t="str">
            <v>终身码</v>
          </cell>
          <cell r="D1" t="str">
            <v>签到时间</v>
          </cell>
          <cell r="E1" t="str">
            <v>签退时间</v>
          </cell>
          <cell r="F1" t="str">
            <v>分值</v>
          </cell>
        </row>
        <row r="2">
          <cell r="C2" t="str">
            <v>7AO251</v>
          </cell>
          <cell r="D2" t="str">
            <v>2023-09-11 14:08:20</v>
          </cell>
          <cell r="E2" t="str">
            <v>2023-09-11 14:58:52</v>
          </cell>
          <cell r="F2">
            <v>20</v>
          </cell>
        </row>
        <row r="3">
          <cell r="C3" t="str">
            <v>7AO378</v>
          </cell>
          <cell r="D3" t="str">
            <v>2023-09-11 14:03:19</v>
          </cell>
          <cell r="E3" t="str">
            <v>2023-09-11 14:58:57</v>
          </cell>
          <cell r="F3">
            <v>20</v>
          </cell>
        </row>
        <row r="4">
          <cell r="C4" t="str">
            <v>728L01</v>
          </cell>
          <cell r="D4" t="str">
            <v>2023-09-11 13:58:43</v>
          </cell>
          <cell r="E4" t="str">
            <v>2023-09-11 14:58:54</v>
          </cell>
          <cell r="F4">
            <v>20</v>
          </cell>
        </row>
        <row r="5">
          <cell r="C5" t="str">
            <v>729L87</v>
          </cell>
          <cell r="D5" t="str">
            <v>2023-09-11 13:51:47</v>
          </cell>
          <cell r="E5" t="str">
            <v>2023-09-11 14:59:06</v>
          </cell>
          <cell r="F5">
            <v>20</v>
          </cell>
        </row>
        <row r="6">
          <cell r="C6" t="str">
            <v>732L28</v>
          </cell>
          <cell r="D6" t="str">
            <v>2023-09-11 13:57:15</v>
          </cell>
          <cell r="E6" t="str">
            <v>2023-09-11 14:59:45</v>
          </cell>
          <cell r="F6">
            <v>20</v>
          </cell>
        </row>
        <row r="7">
          <cell r="C7" t="str">
            <v>7AM161</v>
          </cell>
          <cell r="D7" t="str">
            <v>2023-09-22 13:56</v>
          </cell>
          <cell r="E7" t="str">
            <v>2023-09-22 16:29</v>
          </cell>
          <cell r="F7">
            <v>30</v>
          </cell>
        </row>
        <row r="8">
          <cell r="C8" t="str">
            <v>7AM317</v>
          </cell>
          <cell r="D8" t="str">
            <v>2023-09-22 13:56</v>
          </cell>
          <cell r="E8" t="str">
            <v>2023-09-22 16:29</v>
          </cell>
          <cell r="F8">
            <v>30</v>
          </cell>
        </row>
        <row r="9">
          <cell r="C9" t="str">
            <v>7AM338</v>
          </cell>
          <cell r="D9" t="str">
            <v>2023-09-22 13:56</v>
          </cell>
          <cell r="E9" t="str">
            <v>2023-09-22 16:29</v>
          </cell>
          <cell r="F9">
            <v>30</v>
          </cell>
        </row>
        <row r="10">
          <cell r="C10" t="str">
            <v>7AO059</v>
          </cell>
          <cell r="D10" t="str">
            <v>2023-09-22 13:56</v>
          </cell>
          <cell r="E10" t="str">
            <v>2023-09-22 16:29</v>
          </cell>
          <cell r="F10">
            <v>30</v>
          </cell>
        </row>
        <row r="11">
          <cell r="C11" t="str">
            <v>7AO211</v>
          </cell>
          <cell r="D11" t="str">
            <v>2023-09-22 14:04:07</v>
          </cell>
          <cell r="E11" t="str">
            <v>2023-09-22 16:34:23</v>
          </cell>
          <cell r="F11">
            <v>30</v>
          </cell>
        </row>
        <row r="12">
          <cell r="C12">
            <v>621010</v>
          </cell>
          <cell r="D12" t="str">
            <v>2023-09-22 13:56</v>
          </cell>
          <cell r="E12" t="str">
            <v>2023-09-22 16:29</v>
          </cell>
          <cell r="F12">
            <v>30</v>
          </cell>
        </row>
        <row r="13">
          <cell r="C13" t="str">
            <v>727L74</v>
          </cell>
          <cell r="D13" t="str">
            <v>2023-09-22 13:56</v>
          </cell>
          <cell r="E13" t="str">
            <v>2023-09-22 16:29</v>
          </cell>
          <cell r="F13">
            <v>30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原始"/>
      <sheetName val="总表整理初版"/>
      <sheetName val="总表整理多科室合并"/>
      <sheetName val="总表汇总+教育处数据"/>
      <sheetName val="第一次公示版本"/>
      <sheetName val="第一次公示反馈"/>
      <sheetName val="教育处数据"/>
      <sheetName val="9月考勤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核对终身码</v>
          </cell>
          <cell r="C1" t="str">
            <v>身份证号</v>
          </cell>
          <cell r="D1" t="str">
            <v>人员类型（住院医师/专硕研究生）</v>
          </cell>
          <cell r="E1" t="str">
            <v>培训专业</v>
          </cell>
          <cell r="F1" t="str">
            <v>入院年份</v>
          </cell>
          <cell r="G1" t="str">
            <v>教学门诊分数</v>
          </cell>
          <cell r="H1" t="str">
            <v>取得执业医师资格证</v>
          </cell>
          <cell r="I1" t="str">
            <v>上个月</v>
          </cell>
          <cell r="J1" t="str">
            <v>执医注册</v>
          </cell>
          <cell r="K1" t="str">
            <v>上个月</v>
          </cell>
          <cell r="L1" t="str">
            <v>处方权</v>
          </cell>
          <cell r="M1" t="str">
            <v>上个月</v>
          </cell>
          <cell r="N1" t="str">
            <v>带教比重确认</v>
          </cell>
          <cell r="O1" t="str">
            <v>请假天数</v>
          </cell>
          <cell r="P1" t="str">
            <v>考勤分数</v>
          </cell>
          <cell r="Q1" t="str">
            <v>出勤天数</v>
          </cell>
        </row>
        <row r="2">
          <cell r="B2">
            <v>121029</v>
          </cell>
          <cell r="C2" t="str">
            <v>330302199508310015</v>
          </cell>
          <cell r="D2" t="str">
            <v>住院医师-本院</v>
          </cell>
          <cell r="E2" t="str">
            <v>骨科</v>
          </cell>
          <cell r="F2" t="str">
            <v>2021年</v>
          </cell>
        </row>
        <row r="2">
          <cell r="H2">
            <v>100</v>
          </cell>
          <cell r="I2">
            <v>100</v>
          </cell>
          <cell r="J2">
            <v>150</v>
          </cell>
          <cell r="K2">
            <v>150</v>
          </cell>
          <cell r="L2">
            <v>100</v>
          </cell>
          <cell r="M2">
            <v>100</v>
          </cell>
        </row>
        <row r="2">
          <cell r="P2">
            <v>100</v>
          </cell>
          <cell r="Q2">
            <v>20</v>
          </cell>
        </row>
        <row r="3">
          <cell r="B3" t="str">
            <v>727L63</v>
          </cell>
          <cell r="C3" t="str">
            <v>330328199505180626</v>
          </cell>
          <cell r="D3" t="str">
            <v>住院医师-外院</v>
          </cell>
          <cell r="E3" t="str">
            <v>精神科</v>
          </cell>
          <cell r="F3" t="str">
            <v>2021年</v>
          </cell>
        </row>
        <row r="3">
          <cell r="H3">
            <v>100</v>
          </cell>
          <cell r="I3">
            <v>100</v>
          </cell>
          <cell r="J3">
            <v>150</v>
          </cell>
          <cell r="K3">
            <v>150</v>
          </cell>
          <cell r="L3">
            <v>100</v>
          </cell>
          <cell r="M3">
            <v>100</v>
          </cell>
        </row>
        <row r="3">
          <cell r="P3">
            <v>100</v>
          </cell>
          <cell r="Q3">
            <v>20</v>
          </cell>
        </row>
        <row r="4">
          <cell r="B4">
            <v>121009</v>
          </cell>
          <cell r="C4" t="str">
            <v>330382199506244730</v>
          </cell>
          <cell r="D4" t="str">
            <v>住院医师-本院</v>
          </cell>
          <cell r="E4" t="str">
            <v>内科</v>
          </cell>
          <cell r="F4" t="str">
            <v>2021年</v>
          </cell>
        </row>
        <row r="4">
          <cell r="H4">
            <v>100</v>
          </cell>
          <cell r="I4">
            <v>100</v>
          </cell>
          <cell r="J4">
            <v>150</v>
          </cell>
          <cell r="K4">
            <v>150</v>
          </cell>
          <cell r="L4">
            <v>100</v>
          </cell>
          <cell r="M4">
            <v>100</v>
          </cell>
        </row>
        <row r="4">
          <cell r="P4">
            <v>100</v>
          </cell>
          <cell r="Q4">
            <v>20</v>
          </cell>
        </row>
        <row r="5">
          <cell r="B5" t="str">
            <v>727L85</v>
          </cell>
          <cell r="C5" t="str">
            <v>330382199508174051</v>
          </cell>
          <cell r="D5" t="str">
            <v>住院医师-外院</v>
          </cell>
          <cell r="E5" t="str">
            <v>内科</v>
          </cell>
          <cell r="F5" t="str">
            <v>2021年</v>
          </cell>
        </row>
        <row r="5">
          <cell r="H5">
            <v>100</v>
          </cell>
          <cell r="I5">
            <v>100</v>
          </cell>
          <cell r="J5">
            <v>150</v>
          </cell>
          <cell r="K5">
            <v>150</v>
          </cell>
          <cell r="L5">
            <v>0</v>
          </cell>
          <cell r="M5">
            <v>0</v>
          </cell>
        </row>
        <row r="5">
          <cell r="P5">
            <v>100</v>
          </cell>
          <cell r="Q5">
            <v>20</v>
          </cell>
        </row>
        <row r="6">
          <cell r="B6" t="str">
            <v>727L88</v>
          </cell>
          <cell r="C6" t="str">
            <v>330304199705200918</v>
          </cell>
          <cell r="D6" t="str">
            <v>住院医师-外院</v>
          </cell>
          <cell r="E6" t="str">
            <v>内科</v>
          </cell>
          <cell r="F6" t="str">
            <v>2021年</v>
          </cell>
        </row>
        <row r="6">
          <cell r="H6">
            <v>100</v>
          </cell>
          <cell r="I6">
            <v>100</v>
          </cell>
          <cell r="J6">
            <v>150</v>
          </cell>
          <cell r="K6">
            <v>150</v>
          </cell>
          <cell r="L6">
            <v>100</v>
          </cell>
          <cell r="M6">
            <v>100</v>
          </cell>
        </row>
        <row r="6">
          <cell r="P6">
            <v>100</v>
          </cell>
          <cell r="Q6">
            <v>20</v>
          </cell>
        </row>
        <row r="7">
          <cell r="B7" t="str">
            <v>728L11</v>
          </cell>
          <cell r="C7" t="str">
            <v>330382199506214013</v>
          </cell>
          <cell r="D7" t="str">
            <v>住院医师-外院</v>
          </cell>
          <cell r="E7" t="str">
            <v>重症医学科</v>
          </cell>
          <cell r="F7" t="str">
            <v>2021年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7">
          <cell r="P7">
            <v>100</v>
          </cell>
          <cell r="Q7">
            <v>20</v>
          </cell>
        </row>
        <row r="8">
          <cell r="B8" t="str">
            <v>728L10</v>
          </cell>
          <cell r="C8" t="str">
            <v>331021199612042026</v>
          </cell>
          <cell r="D8" t="str">
            <v>住院医师-外院</v>
          </cell>
          <cell r="E8" t="str">
            <v>重症医学科</v>
          </cell>
          <cell r="F8" t="str">
            <v>2021年</v>
          </cell>
          <cell r="G8">
            <v>30</v>
          </cell>
          <cell r="H8">
            <v>100</v>
          </cell>
          <cell r="I8">
            <v>100</v>
          </cell>
          <cell r="J8">
            <v>150</v>
          </cell>
          <cell r="K8">
            <v>150</v>
          </cell>
          <cell r="L8">
            <v>100</v>
          </cell>
          <cell r="M8">
            <v>100</v>
          </cell>
        </row>
        <row r="8">
          <cell r="P8">
            <v>100</v>
          </cell>
          <cell r="Q8">
            <v>20</v>
          </cell>
        </row>
        <row r="9">
          <cell r="B9" t="str">
            <v>729L61</v>
          </cell>
          <cell r="C9" t="str">
            <v>33032619961228361x</v>
          </cell>
          <cell r="D9" t="str">
            <v>住院医师-外院</v>
          </cell>
          <cell r="E9" t="str">
            <v>外科</v>
          </cell>
          <cell r="F9" t="str">
            <v>2022年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9">
          <cell r="P9">
            <v>100</v>
          </cell>
          <cell r="Q9">
            <v>20</v>
          </cell>
        </row>
        <row r="10">
          <cell r="B10">
            <v>622009</v>
          </cell>
          <cell r="C10" t="str">
            <v>330304199403180317</v>
          </cell>
          <cell r="D10" t="str">
            <v>住院医师-本院</v>
          </cell>
          <cell r="E10" t="str">
            <v>外科</v>
          </cell>
          <cell r="F10" t="str">
            <v>2022年</v>
          </cell>
        </row>
        <row r="10">
          <cell r="H10">
            <v>100</v>
          </cell>
          <cell r="I10">
            <v>100</v>
          </cell>
          <cell r="J10">
            <v>150</v>
          </cell>
          <cell r="K10">
            <v>150</v>
          </cell>
          <cell r="L10">
            <v>100</v>
          </cell>
          <cell r="M10">
            <v>100</v>
          </cell>
        </row>
        <row r="10">
          <cell r="P10">
            <v>100</v>
          </cell>
          <cell r="Q10">
            <v>20</v>
          </cell>
        </row>
        <row r="11">
          <cell r="B11">
            <v>122079</v>
          </cell>
          <cell r="C11" t="str">
            <v>332624199408030354</v>
          </cell>
          <cell r="D11" t="str">
            <v>住院医师-本院</v>
          </cell>
          <cell r="E11" t="str">
            <v>外科（神经外科方向）</v>
          </cell>
          <cell r="F11" t="str">
            <v>2022年</v>
          </cell>
        </row>
        <row r="11">
          <cell r="H11">
            <v>100</v>
          </cell>
          <cell r="I11">
            <v>100</v>
          </cell>
          <cell r="J11">
            <v>150</v>
          </cell>
          <cell r="K11">
            <v>150</v>
          </cell>
          <cell r="L11">
            <v>100</v>
          </cell>
          <cell r="M11">
            <v>100</v>
          </cell>
        </row>
        <row r="11">
          <cell r="P11">
            <v>100</v>
          </cell>
          <cell r="Q11">
            <v>20</v>
          </cell>
        </row>
        <row r="12">
          <cell r="B12">
            <v>122070</v>
          </cell>
          <cell r="C12" t="str">
            <v>330324199609046266</v>
          </cell>
          <cell r="D12" t="str">
            <v>住院医师-本院</v>
          </cell>
          <cell r="E12" t="str">
            <v>重症医学科</v>
          </cell>
          <cell r="F12" t="str">
            <v>2022年</v>
          </cell>
          <cell r="G12">
            <v>30</v>
          </cell>
          <cell r="H12">
            <v>100</v>
          </cell>
          <cell r="I12">
            <v>100</v>
          </cell>
          <cell r="J12">
            <v>150</v>
          </cell>
          <cell r="K12">
            <v>150</v>
          </cell>
          <cell r="L12">
            <v>100</v>
          </cell>
          <cell r="M12">
            <v>100</v>
          </cell>
        </row>
        <row r="12">
          <cell r="P12">
            <v>100</v>
          </cell>
          <cell r="Q12">
            <v>20</v>
          </cell>
        </row>
        <row r="13">
          <cell r="B13" t="str">
            <v>729L29</v>
          </cell>
          <cell r="C13" t="str">
            <v>54222819970603062X</v>
          </cell>
          <cell r="D13" t="str">
            <v>住院医师-外院-西藏</v>
          </cell>
          <cell r="E13" t="str">
            <v>内科</v>
          </cell>
          <cell r="F13" t="str">
            <v>2021年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3">
          <cell r="P13">
            <v>100</v>
          </cell>
          <cell r="Q13">
            <v>20</v>
          </cell>
        </row>
        <row r="14">
          <cell r="B14" t="str">
            <v>729L28</v>
          </cell>
          <cell r="C14" t="str">
            <v>542223199407020120</v>
          </cell>
          <cell r="D14" t="str">
            <v>住院医师-外院-西藏</v>
          </cell>
          <cell r="E14" t="str">
            <v>内科</v>
          </cell>
          <cell r="F14" t="str">
            <v>2021年</v>
          </cell>
        </row>
        <row r="14">
          <cell r="H14">
            <v>100</v>
          </cell>
          <cell r="I14">
            <v>100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4">
          <cell r="P14">
            <v>100</v>
          </cell>
          <cell r="Q14">
            <v>20</v>
          </cell>
        </row>
        <row r="15">
          <cell r="B15" t="str">
            <v>729L33</v>
          </cell>
          <cell r="C15" t="str">
            <v>542625199509020628</v>
          </cell>
          <cell r="D15" t="str">
            <v>住院医师-外院-西藏</v>
          </cell>
          <cell r="E15" t="str">
            <v>重症医学科</v>
          </cell>
          <cell r="F15" t="str">
            <v>2021年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5">
          <cell r="P15">
            <v>100</v>
          </cell>
          <cell r="Q15">
            <v>20</v>
          </cell>
        </row>
        <row r="16">
          <cell r="B16" t="str">
            <v>7AM367</v>
          </cell>
          <cell r="C16" t="str">
            <v>330226199803300069</v>
          </cell>
          <cell r="D16" t="str">
            <v>规培研究生</v>
          </cell>
          <cell r="E16" t="str">
            <v>内科</v>
          </cell>
          <cell r="F16" t="str">
            <v>2021年</v>
          </cell>
        </row>
        <row r="16">
          <cell r="H16">
            <v>100</v>
          </cell>
          <cell r="I16">
            <v>100</v>
          </cell>
          <cell r="J16">
            <v>150</v>
          </cell>
          <cell r="K16">
            <v>150</v>
          </cell>
          <cell r="L16">
            <v>100</v>
          </cell>
          <cell r="M16">
            <v>100</v>
          </cell>
        </row>
        <row r="16">
          <cell r="P16">
            <v>100</v>
          </cell>
          <cell r="Q16">
            <v>20</v>
          </cell>
        </row>
        <row r="17">
          <cell r="B17" t="str">
            <v>7AM369</v>
          </cell>
          <cell r="C17" t="str">
            <v>330322199803233628</v>
          </cell>
          <cell r="D17" t="str">
            <v>规培研究生</v>
          </cell>
          <cell r="E17" t="str">
            <v>内科</v>
          </cell>
          <cell r="F17" t="str">
            <v>2021年</v>
          </cell>
        </row>
        <row r="17">
          <cell r="H17">
            <v>100</v>
          </cell>
          <cell r="I17">
            <v>100</v>
          </cell>
          <cell r="J17">
            <v>150</v>
          </cell>
          <cell r="K17">
            <v>150</v>
          </cell>
          <cell r="L17">
            <v>100</v>
          </cell>
          <cell r="M17">
            <v>100</v>
          </cell>
        </row>
        <row r="17">
          <cell r="P17">
            <v>100</v>
          </cell>
          <cell r="Q17">
            <v>20</v>
          </cell>
        </row>
        <row r="18">
          <cell r="B18" t="str">
            <v>7AM406</v>
          </cell>
          <cell r="C18" t="str">
            <v>330324199806100065</v>
          </cell>
          <cell r="D18" t="str">
            <v>规培研究生</v>
          </cell>
          <cell r="E18" t="str">
            <v>内科</v>
          </cell>
          <cell r="F18" t="str">
            <v>2021年</v>
          </cell>
        </row>
        <row r="18">
          <cell r="H18">
            <v>100</v>
          </cell>
          <cell r="I18">
            <v>100</v>
          </cell>
          <cell r="J18">
            <v>150</v>
          </cell>
          <cell r="K18">
            <v>150</v>
          </cell>
          <cell r="L18">
            <v>100</v>
          </cell>
          <cell r="M18">
            <v>100</v>
          </cell>
          <cell r="N18" t="str">
            <v>7AM406</v>
          </cell>
        </row>
        <row r="18">
          <cell r="P18">
            <v>100</v>
          </cell>
          <cell r="Q18">
            <v>20</v>
          </cell>
        </row>
        <row r="19">
          <cell r="B19" t="str">
            <v>7AM160</v>
          </cell>
          <cell r="C19" t="str">
            <v>331081199808010102</v>
          </cell>
          <cell r="D19" t="str">
            <v>规培研究生</v>
          </cell>
          <cell r="E19" t="str">
            <v>内科</v>
          </cell>
          <cell r="F19" t="str">
            <v>2021年</v>
          </cell>
        </row>
        <row r="19">
          <cell r="H19">
            <v>100</v>
          </cell>
          <cell r="I19">
            <v>100</v>
          </cell>
          <cell r="J19">
            <v>150</v>
          </cell>
          <cell r="K19">
            <v>150</v>
          </cell>
          <cell r="L19">
            <v>100</v>
          </cell>
          <cell r="M19">
            <v>100</v>
          </cell>
        </row>
        <row r="19">
          <cell r="P19">
            <v>100</v>
          </cell>
          <cell r="Q19">
            <v>20</v>
          </cell>
        </row>
        <row r="20">
          <cell r="B20" t="str">
            <v>7AM161</v>
          </cell>
          <cell r="C20" t="str">
            <v>330282199807075525</v>
          </cell>
          <cell r="D20" t="str">
            <v>规培研究生</v>
          </cell>
          <cell r="E20" t="str">
            <v>内科</v>
          </cell>
          <cell r="F20" t="str">
            <v>2021年</v>
          </cell>
        </row>
        <row r="20">
          <cell r="H20">
            <v>100</v>
          </cell>
          <cell r="I20">
            <v>100</v>
          </cell>
          <cell r="J20">
            <v>150</v>
          </cell>
          <cell r="K20">
            <v>150</v>
          </cell>
          <cell r="L20">
            <v>100</v>
          </cell>
          <cell r="M20">
            <v>100</v>
          </cell>
        </row>
        <row r="20">
          <cell r="P20">
            <v>100</v>
          </cell>
          <cell r="Q20">
            <v>20</v>
          </cell>
        </row>
        <row r="21">
          <cell r="B21" t="str">
            <v>7AM195</v>
          </cell>
          <cell r="C21" t="str">
            <v>330682199707064417</v>
          </cell>
          <cell r="D21" t="str">
            <v>规培研究生</v>
          </cell>
          <cell r="E21" t="str">
            <v>内科</v>
          </cell>
          <cell r="F21" t="str">
            <v>2021年</v>
          </cell>
        </row>
        <row r="21">
          <cell r="H21">
            <v>100</v>
          </cell>
          <cell r="I21">
            <v>100</v>
          </cell>
          <cell r="J21">
            <v>150</v>
          </cell>
          <cell r="K21">
            <v>150</v>
          </cell>
          <cell r="L21">
            <v>100</v>
          </cell>
          <cell r="M21">
            <v>100</v>
          </cell>
        </row>
        <row r="21">
          <cell r="P21">
            <v>100</v>
          </cell>
          <cell r="Q21">
            <v>20</v>
          </cell>
        </row>
        <row r="22">
          <cell r="B22" t="str">
            <v>7AM199</v>
          </cell>
          <cell r="C22" t="str">
            <v>330822199711054523</v>
          </cell>
          <cell r="D22" t="str">
            <v>规培研究生</v>
          </cell>
          <cell r="E22" t="str">
            <v>内科</v>
          </cell>
          <cell r="F22" t="str">
            <v>2021年</v>
          </cell>
        </row>
        <row r="22">
          <cell r="H22">
            <v>100</v>
          </cell>
          <cell r="I22">
            <v>100</v>
          </cell>
          <cell r="J22">
            <v>150</v>
          </cell>
          <cell r="K22">
            <v>150</v>
          </cell>
          <cell r="L22">
            <v>100</v>
          </cell>
          <cell r="M22">
            <v>100</v>
          </cell>
        </row>
        <row r="22">
          <cell r="P22">
            <v>100</v>
          </cell>
          <cell r="Q22">
            <v>20</v>
          </cell>
        </row>
        <row r="23">
          <cell r="B23" t="str">
            <v>7AM200</v>
          </cell>
          <cell r="C23" t="str">
            <v>330782199807091725</v>
          </cell>
          <cell r="D23" t="str">
            <v>规培研究生</v>
          </cell>
          <cell r="E23" t="str">
            <v>内科</v>
          </cell>
          <cell r="F23" t="str">
            <v>2021年</v>
          </cell>
        </row>
        <row r="23">
          <cell r="H23">
            <v>100</v>
          </cell>
          <cell r="I23">
            <v>100</v>
          </cell>
          <cell r="J23">
            <v>150</v>
          </cell>
          <cell r="K23">
            <v>150</v>
          </cell>
          <cell r="L23">
            <v>100</v>
          </cell>
          <cell r="M23">
            <v>100</v>
          </cell>
        </row>
        <row r="23">
          <cell r="P23">
            <v>100</v>
          </cell>
          <cell r="Q23">
            <v>20</v>
          </cell>
        </row>
        <row r="24">
          <cell r="B24" t="str">
            <v>7AM207</v>
          </cell>
          <cell r="C24" t="str">
            <v>330782199804156722</v>
          </cell>
          <cell r="D24" t="str">
            <v>规培研究生</v>
          </cell>
          <cell r="E24" t="str">
            <v>内科</v>
          </cell>
          <cell r="F24" t="str">
            <v>2021年</v>
          </cell>
        </row>
        <row r="24">
          <cell r="H24">
            <v>100</v>
          </cell>
          <cell r="I24">
            <v>100</v>
          </cell>
          <cell r="J24">
            <v>150</v>
          </cell>
          <cell r="K24">
            <v>150</v>
          </cell>
          <cell r="L24">
            <v>100</v>
          </cell>
          <cell r="M24">
            <v>100</v>
          </cell>
        </row>
        <row r="24">
          <cell r="P24">
            <v>100</v>
          </cell>
          <cell r="Q24">
            <v>20</v>
          </cell>
        </row>
        <row r="25">
          <cell r="B25" t="str">
            <v>7AM211</v>
          </cell>
          <cell r="C25" t="str">
            <v>330281199805150417</v>
          </cell>
          <cell r="D25" t="str">
            <v>规培研究生</v>
          </cell>
          <cell r="E25" t="str">
            <v>神经内科</v>
          </cell>
          <cell r="F25" t="str">
            <v>2021年</v>
          </cell>
        </row>
        <row r="25">
          <cell r="H25">
            <v>100</v>
          </cell>
          <cell r="I25">
            <v>100</v>
          </cell>
          <cell r="J25">
            <v>150</v>
          </cell>
          <cell r="K25">
            <v>150</v>
          </cell>
          <cell r="L25">
            <v>100</v>
          </cell>
          <cell r="M25">
            <v>100</v>
          </cell>
        </row>
        <row r="25">
          <cell r="P25">
            <v>100</v>
          </cell>
          <cell r="Q25">
            <v>20</v>
          </cell>
        </row>
        <row r="26">
          <cell r="B26" t="str">
            <v>7AM214</v>
          </cell>
          <cell r="C26" t="str">
            <v>330382199802086925</v>
          </cell>
          <cell r="D26" t="str">
            <v>规培研究生</v>
          </cell>
          <cell r="E26" t="str">
            <v>神经内科</v>
          </cell>
          <cell r="F26" t="str">
            <v>2021年</v>
          </cell>
        </row>
        <row r="26">
          <cell r="H26">
            <v>100</v>
          </cell>
          <cell r="I26">
            <v>100</v>
          </cell>
          <cell r="J26">
            <v>150</v>
          </cell>
          <cell r="K26">
            <v>150</v>
          </cell>
          <cell r="L26">
            <v>100</v>
          </cell>
          <cell r="M26">
            <v>100</v>
          </cell>
        </row>
        <row r="26">
          <cell r="P26">
            <v>100</v>
          </cell>
          <cell r="Q26">
            <v>20</v>
          </cell>
        </row>
        <row r="27">
          <cell r="B27" t="str">
            <v>7AM222</v>
          </cell>
          <cell r="C27" t="str">
            <v>33900519960902342X</v>
          </cell>
          <cell r="D27" t="str">
            <v>规培研究生</v>
          </cell>
          <cell r="E27" t="str">
            <v>神经内科</v>
          </cell>
          <cell r="F27" t="str">
            <v>2021年</v>
          </cell>
        </row>
        <row r="27">
          <cell r="H27">
            <v>100</v>
          </cell>
          <cell r="I27">
            <v>100</v>
          </cell>
          <cell r="J27">
            <v>150</v>
          </cell>
          <cell r="K27">
            <v>150</v>
          </cell>
          <cell r="L27">
            <v>100</v>
          </cell>
          <cell r="M27">
            <v>100</v>
          </cell>
        </row>
        <row r="27">
          <cell r="P27">
            <v>100</v>
          </cell>
          <cell r="Q27">
            <v>20</v>
          </cell>
        </row>
        <row r="28">
          <cell r="B28" t="str">
            <v>7AM236</v>
          </cell>
          <cell r="C28" t="str">
            <v>330302199706035229</v>
          </cell>
          <cell r="D28" t="str">
            <v>规培研究生</v>
          </cell>
          <cell r="E28" t="str">
            <v>急诊科</v>
          </cell>
          <cell r="F28" t="str">
            <v>2021年</v>
          </cell>
        </row>
        <row r="28">
          <cell r="H28">
            <v>100</v>
          </cell>
          <cell r="I28">
            <v>100</v>
          </cell>
          <cell r="J28">
            <v>150</v>
          </cell>
          <cell r="K28">
            <v>150</v>
          </cell>
          <cell r="L28">
            <v>100</v>
          </cell>
          <cell r="M28">
            <v>100</v>
          </cell>
        </row>
        <row r="28">
          <cell r="P28">
            <v>100</v>
          </cell>
          <cell r="Q28">
            <v>20</v>
          </cell>
        </row>
        <row r="29">
          <cell r="B29" t="str">
            <v>7AM284</v>
          </cell>
          <cell r="C29" t="str">
            <v>330327199808252870</v>
          </cell>
          <cell r="D29" t="str">
            <v>规培研究生</v>
          </cell>
          <cell r="E29" t="str">
            <v>骨科</v>
          </cell>
          <cell r="F29" t="str">
            <v>2021年</v>
          </cell>
        </row>
        <row r="29">
          <cell r="H29">
            <v>100</v>
          </cell>
          <cell r="I29">
            <v>100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29">
          <cell r="P29">
            <v>100</v>
          </cell>
          <cell r="Q29">
            <v>20</v>
          </cell>
        </row>
        <row r="30">
          <cell r="B30" t="str">
            <v>7AM287</v>
          </cell>
          <cell r="C30" t="str">
            <v>430481199710093952</v>
          </cell>
          <cell r="D30" t="str">
            <v>规培研究生</v>
          </cell>
          <cell r="E30" t="str">
            <v>骨科</v>
          </cell>
          <cell r="F30" t="str">
            <v>2021年</v>
          </cell>
        </row>
        <row r="30">
          <cell r="H30">
            <v>100</v>
          </cell>
          <cell r="I30">
            <v>100</v>
          </cell>
          <cell r="J30">
            <v>150</v>
          </cell>
          <cell r="K30">
            <v>150</v>
          </cell>
          <cell r="L30">
            <v>0</v>
          </cell>
          <cell r="M30">
            <v>0</v>
          </cell>
        </row>
        <row r="30">
          <cell r="P30">
            <v>100</v>
          </cell>
          <cell r="Q30">
            <v>20</v>
          </cell>
        </row>
        <row r="31">
          <cell r="B31" t="str">
            <v>7AO290</v>
          </cell>
          <cell r="C31" t="str">
            <v>330304199907051527</v>
          </cell>
          <cell r="D31" t="str">
            <v>规培研究生</v>
          </cell>
          <cell r="E31" t="str">
            <v>康复医学科</v>
          </cell>
          <cell r="F31" t="str">
            <v>2022年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1">
          <cell r="P31">
            <v>100</v>
          </cell>
          <cell r="Q31">
            <v>20</v>
          </cell>
        </row>
        <row r="32">
          <cell r="B32" t="str">
            <v>7AO366</v>
          </cell>
          <cell r="C32" t="str">
            <v>370126199803293112</v>
          </cell>
          <cell r="D32" t="str">
            <v>规培研究生</v>
          </cell>
          <cell r="E32" t="str">
            <v>麻醉科</v>
          </cell>
          <cell r="F32" t="str">
            <v>2022年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2">
          <cell r="P32">
            <v>100</v>
          </cell>
          <cell r="Q32">
            <v>20</v>
          </cell>
        </row>
        <row r="33">
          <cell r="B33" t="str">
            <v>7AO016</v>
          </cell>
          <cell r="C33" t="str">
            <v>330282199812232820</v>
          </cell>
          <cell r="D33" t="str">
            <v>规培研究生</v>
          </cell>
          <cell r="E33" t="str">
            <v>内科</v>
          </cell>
          <cell r="F33" t="str">
            <v>2022年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3">
          <cell r="P33">
            <v>100</v>
          </cell>
          <cell r="Q33">
            <v>20</v>
          </cell>
        </row>
        <row r="34">
          <cell r="B34" t="str">
            <v>7AO214</v>
          </cell>
          <cell r="C34" t="str">
            <v>33068120000107572X</v>
          </cell>
          <cell r="D34" t="str">
            <v>规培研究生</v>
          </cell>
          <cell r="E34" t="str">
            <v>内科</v>
          </cell>
          <cell r="F34" t="str">
            <v>2022年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4">
          <cell r="P34">
            <v>100</v>
          </cell>
          <cell r="Q34">
            <v>20</v>
          </cell>
        </row>
        <row r="35">
          <cell r="B35" t="str">
            <v>7AO236</v>
          </cell>
          <cell r="C35" t="str">
            <v>330483199901030523</v>
          </cell>
          <cell r="D35" t="str">
            <v>规培研究生</v>
          </cell>
          <cell r="E35" t="str">
            <v>内科</v>
          </cell>
          <cell r="F35" t="str">
            <v>2022年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5">
          <cell r="P35">
            <v>100</v>
          </cell>
          <cell r="Q35">
            <v>20</v>
          </cell>
        </row>
        <row r="36">
          <cell r="B36" t="str">
            <v>7AO062</v>
          </cell>
          <cell r="C36" t="str">
            <v>362502199908165660</v>
          </cell>
          <cell r="D36" t="str">
            <v>规培研究生</v>
          </cell>
          <cell r="E36" t="str">
            <v>外科</v>
          </cell>
          <cell r="F36" t="str">
            <v>2022年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6">
          <cell r="P36">
            <v>100</v>
          </cell>
          <cell r="Q36">
            <v>20</v>
          </cell>
        </row>
        <row r="37">
          <cell r="B37" t="str">
            <v>7AO311</v>
          </cell>
          <cell r="C37" t="str">
            <v>330304200003183311</v>
          </cell>
          <cell r="D37" t="str">
            <v>规培研究生</v>
          </cell>
          <cell r="E37" t="str">
            <v>外科</v>
          </cell>
          <cell r="F37" t="str">
            <v>2022年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7">
          <cell r="P37">
            <v>100</v>
          </cell>
          <cell r="Q37">
            <v>20</v>
          </cell>
        </row>
        <row r="38">
          <cell r="B38" t="str">
            <v>7AO382</v>
          </cell>
          <cell r="C38" t="str">
            <v>513123199801080228</v>
          </cell>
          <cell r="D38" t="str">
            <v>规培研究生</v>
          </cell>
          <cell r="E38" t="str">
            <v>外科</v>
          </cell>
          <cell r="F38" t="str">
            <v>2022年</v>
          </cell>
        </row>
        <row r="38">
          <cell r="H38">
            <v>100</v>
          </cell>
          <cell r="I38">
            <v>100</v>
          </cell>
          <cell r="J38">
            <v>150</v>
          </cell>
          <cell r="K38">
            <v>150</v>
          </cell>
          <cell r="L38">
            <v>0</v>
          </cell>
          <cell r="M38">
            <v>0</v>
          </cell>
        </row>
        <row r="38">
          <cell r="P38">
            <v>100</v>
          </cell>
          <cell r="Q38">
            <v>20</v>
          </cell>
        </row>
        <row r="39">
          <cell r="B39" t="str">
            <v>732L31</v>
          </cell>
          <cell r="C39" t="str">
            <v>331021199612083012</v>
          </cell>
          <cell r="D39" t="str">
            <v>住院医师-外院</v>
          </cell>
          <cell r="E39" t="str">
            <v>重症医学科</v>
          </cell>
          <cell r="F39" t="str">
            <v>2023年</v>
          </cell>
        </row>
        <row r="39">
          <cell r="H39">
            <v>0</v>
          </cell>
          <cell r="I39" t="e">
            <v>#N/A</v>
          </cell>
          <cell r="J39">
            <v>0</v>
          </cell>
          <cell r="K39" t="e">
            <v>#N/A</v>
          </cell>
          <cell r="L39">
            <v>0</v>
          </cell>
          <cell r="M39" t="e">
            <v>#N/A</v>
          </cell>
        </row>
        <row r="39">
          <cell r="P39">
            <v>100</v>
          </cell>
          <cell r="Q39">
            <v>20</v>
          </cell>
        </row>
        <row r="40">
          <cell r="B40" t="str">
            <v>732L98</v>
          </cell>
          <cell r="C40" t="str">
            <v>330327199910042888</v>
          </cell>
          <cell r="D40" t="str">
            <v>住院医师-外院</v>
          </cell>
          <cell r="E40" t="str">
            <v>重症医学科</v>
          </cell>
          <cell r="F40" t="str">
            <v>2023年</v>
          </cell>
        </row>
        <row r="40">
          <cell r="H40">
            <v>0</v>
          </cell>
          <cell r="I40" t="e">
            <v>#N/A</v>
          </cell>
          <cell r="J40">
            <v>0</v>
          </cell>
          <cell r="K40" t="e">
            <v>#N/A</v>
          </cell>
          <cell r="L40">
            <v>0</v>
          </cell>
          <cell r="M40" t="e">
            <v>#N/A</v>
          </cell>
        </row>
        <row r="40">
          <cell r="P40">
            <v>100</v>
          </cell>
          <cell r="Q40">
            <v>20</v>
          </cell>
        </row>
        <row r="41">
          <cell r="B41" t="str">
            <v>727L74</v>
          </cell>
          <cell r="C41" t="str">
            <v>330329199904283741</v>
          </cell>
          <cell r="D41" t="str">
            <v>住院医师-外院</v>
          </cell>
          <cell r="E41" t="str">
            <v>临床病理科</v>
          </cell>
          <cell r="F41" t="str">
            <v>2021年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1">
          <cell r="P41">
            <v>100</v>
          </cell>
          <cell r="Q41">
            <v>20</v>
          </cell>
        </row>
        <row r="42">
          <cell r="B42" t="str">
            <v>727L73</v>
          </cell>
          <cell r="C42" t="str">
            <v>330302199808032424</v>
          </cell>
          <cell r="D42" t="str">
            <v>住院医师-外院</v>
          </cell>
          <cell r="E42" t="str">
            <v>临床病理科</v>
          </cell>
          <cell r="F42" t="str">
            <v>2021年</v>
          </cell>
        </row>
        <row r="42">
          <cell r="H42">
            <v>100</v>
          </cell>
          <cell r="I42">
            <v>100</v>
          </cell>
          <cell r="J42">
            <v>150</v>
          </cell>
          <cell r="K42">
            <v>150</v>
          </cell>
          <cell r="L42">
            <v>0</v>
          </cell>
          <cell r="M42">
            <v>0</v>
          </cell>
        </row>
        <row r="42">
          <cell r="P42">
            <v>100</v>
          </cell>
          <cell r="Q42">
            <v>20</v>
          </cell>
        </row>
        <row r="43">
          <cell r="B43">
            <v>122024</v>
          </cell>
          <cell r="C43" t="str">
            <v>34128219951115020x</v>
          </cell>
          <cell r="D43" t="str">
            <v>住院医师-本院</v>
          </cell>
          <cell r="E43" t="str">
            <v>临床病理科</v>
          </cell>
          <cell r="F43" t="str">
            <v>2022年</v>
          </cell>
        </row>
        <row r="43">
          <cell r="H43">
            <v>100</v>
          </cell>
          <cell r="I43">
            <v>100</v>
          </cell>
          <cell r="J43">
            <v>150</v>
          </cell>
          <cell r="K43">
            <v>150</v>
          </cell>
          <cell r="L43">
            <v>0</v>
          </cell>
          <cell r="M43">
            <v>0</v>
          </cell>
        </row>
        <row r="43">
          <cell r="P43">
            <v>100</v>
          </cell>
          <cell r="Q43">
            <v>20</v>
          </cell>
        </row>
        <row r="44">
          <cell r="B44" t="str">
            <v>730L06</v>
          </cell>
          <cell r="C44" t="str">
            <v>331021199904140621</v>
          </cell>
          <cell r="D44" t="str">
            <v>住院医师-外院</v>
          </cell>
          <cell r="E44" t="str">
            <v>临床病理科</v>
          </cell>
          <cell r="F44" t="str">
            <v>2022年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4">
          <cell r="P44">
            <v>100</v>
          </cell>
          <cell r="Q44">
            <v>20</v>
          </cell>
        </row>
        <row r="45">
          <cell r="B45" t="str">
            <v>730L30</v>
          </cell>
          <cell r="C45" t="str">
            <v>230230199207160021</v>
          </cell>
          <cell r="D45" t="str">
            <v>住院医师-外院</v>
          </cell>
          <cell r="E45" t="str">
            <v>临床病理科</v>
          </cell>
          <cell r="F45" t="str">
            <v>2022年</v>
          </cell>
        </row>
        <row r="45">
          <cell r="H45">
            <v>100</v>
          </cell>
          <cell r="I45">
            <v>100</v>
          </cell>
          <cell r="J45">
            <v>150</v>
          </cell>
          <cell r="K45">
            <v>150</v>
          </cell>
          <cell r="L45">
            <v>0</v>
          </cell>
          <cell r="M45">
            <v>0</v>
          </cell>
        </row>
        <row r="45">
          <cell r="P45">
            <v>100</v>
          </cell>
          <cell r="Q45">
            <v>20</v>
          </cell>
        </row>
        <row r="46">
          <cell r="B46" t="str">
            <v>7AM312</v>
          </cell>
          <cell r="C46" t="str">
            <v>330326199703110714</v>
          </cell>
          <cell r="D46" t="str">
            <v>规培研究生</v>
          </cell>
          <cell r="E46" t="str">
            <v>临床病理科</v>
          </cell>
          <cell r="F46" t="str">
            <v>2021年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6">
          <cell r="P46">
            <v>100</v>
          </cell>
          <cell r="Q46">
            <v>20</v>
          </cell>
        </row>
        <row r="47">
          <cell r="B47" t="str">
            <v>7AM313</v>
          </cell>
          <cell r="C47" t="str">
            <v>330302199703280421</v>
          </cell>
          <cell r="D47" t="str">
            <v>规培研究生</v>
          </cell>
          <cell r="E47" t="str">
            <v>临床病理科</v>
          </cell>
          <cell r="F47" t="str">
            <v>2021年</v>
          </cell>
        </row>
        <row r="47">
          <cell r="H47">
            <v>100</v>
          </cell>
          <cell r="I47">
            <v>100</v>
          </cell>
          <cell r="J47">
            <v>150</v>
          </cell>
          <cell r="K47">
            <v>150</v>
          </cell>
          <cell r="L47">
            <v>0</v>
          </cell>
          <cell r="M47">
            <v>0</v>
          </cell>
        </row>
        <row r="47">
          <cell r="P47">
            <v>100</v>
          </cell>
          <cell r="Q47">
            <v>20</v>
          </cell>
        </row>
        <row r="48">
          <cell r="B48" t="str">
            <v>7AO011</v>
          </cell>
          <cell r="C48" t="str">
            <v>330282199901250051</v>
          </cell>
          <cell r="D48" t="str">
            <v>规培研究生</v>
          </cell>
          <cell r="E48" t="str">
            <v>临床病理科</v>
          </cell>
          <cell r="F48" t="str">
            <v>2022年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8">
          <cell r="P48">
            <v>100</v>
          </cell>
          <cell r="Q48">
            <v>20</v>
          </cell>
        </row>
        <row r="49">
          <cell r="B49" t="str">
            <v>7AO368</v>
          </cell>
          <cell r="C49" t="str">
            <v>330724199812170723</v>
          </cell>
          <cell r="D49" t="str">
            <v>规培研究生</v>
          </cell>
          <cell r="E49" t="str">
            <v>临床病理科</v>
          </cell>
          <cell r="F49" t="str">
            <v>2022年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49">
          <cell r="P49">
            <v>100</v>
          </cell>
          <cell r="Q49">
            <v>20</v>
          </cell>
        </row>
        <row r="50">
          <cell r="B50" t="str">
            <v>7AO369</v>
          </cell>
          <cell r="C50" t="str">
            <v>330326199908056862</v>
          </cell>
          <cell r="D50" t="str">
            <v>规培研究生</v>
          </cell>
          <cell r="E50" t="str">
            <v>临床病理科</v>
          </cell>
          <cell r="F50" t="str">
            <v>2022年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0">
          <cell r="P50">
            <v>100</v>
          </cell>
          <cell r="Q50">
            <v>20</v>
          </cell>
        </row>
        <row r="51">
          <cell r="B51" t="str">
            <v>7AO450</v>
          </cell>
          <cell r="C51" t="str">
            <v>410421199805010013</v>
          </cell>
          <cell r="D51" t="str">
            <v>规培研究生</v>
          </cell>
          <cell r="E51" t="str">
            <v>临床病理科</v>
          </cell>
          <cell r="F51" t="str">
            <v>2022年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1">
          <cell r="P51">
            <v>100</v>
          </cell>
          <cell r="Q51">
            <v>20</v>
          </cell>
        </row>
        <row r="52">
          <cell r="B52">
            <v>123032</v>
          </cell>
          <cell r="C52" t="str">
            <v>330501199702051824</v>
          </cell>
          <cell r="D52" t="str">
            <v>住院医师-本院</v>
          </cell>
          <cell r="E52" t="str">
            <v>临床病理科</v>
          </cell>
          <cell r="F52" t="str">
            <v>2023年</v>
          </cell>
        </row>
        <row r="52">
          <cell r="H52">
            <v>0</v>
          </cell>
          <cell r="I52" t="e">
            <v>#N/A</v>
          </cell>
          <cell r="J52">
            <v>0</v>
          </cell>
          <cell r="K52" t="e">
            <v>#N/A</v>
          </cell>
          <cell r="L52">
            <v>0</v>
          </cell>
          <cell r="M52" t="e">
            <v>#N/A</v>
          </cell>
        </row>
        <row r="52">
          <cell r="P52">
            <v>100</v>
          </cell>
          <cell r="Q52">
            <v>20</v>
          </cell>
        </row>
        <row r="53">
          <cell r="B53" t="str">
            <v>732L65</v>
          </cell>
          <cell r="C53" t="str">
            <v>331021200005030045</v>
          </cell>
          <cell r="D53" t="str">
            <v>住院医师-外院</v>
          </cell>
          <cell r="E53" t="str">
            <v>临床病理科</v>
          </cell>
          <cell r="F53" t="str">
            <v>2023年</v>
          </cell>
        </row>
        <row r="53">
          <cell r="H53">
            <v>0</v>
          </cell>
          <cell r="I53" t="e">
            <v>#N/A</v>
          </cell>
          <cell r="J53">
            <v>0</v>
          </cell>
          <cell r="K53" t="e">
            <v>#N/A</v>
          </cell>
          <cell r="L53">
            <v>0</v>
          </cell>
          <cell r="M53" t="e">
            <v>#N/A</v>
          </cell>
        </row>
        <row r="53">
          <cell r="P53">
            <v>100</v>
          </cell>
          <cell r="Q53">
            <v>20</v>
          </cell>
        </row>
        <row r="54">
          <cell r="B54" t="str">
            <v>732L99</v>
          </cell>
          <cell r="C54" t="str">
            <v>330328199906100017</v>
          </cell>
          <cell r="D54" t="str">
            <v>住院医师-外院</v>
          </cell>
          <cell r="E54" t="str">
            <v>临床病理科</v>
          </cell>
          <cell r="F54" t="str">
            <v>2023年</v>
          </cell>
        </row>
        <row r="54">
          <cell r="H54">
            <v>0</v>
          </cell>
          <cell r="I54" t="e">
            <v>#N/A</v>
          </cell>
          <cell r="J54">
            <v>0</v>
          </cell>
          <cell r="K54" t="e">
            <v>#N/A</v>
          </cell>
          <cell r="L54">
            <v>0</v>
          </cell>
          <cell r="M54" t="e">
            <v>#N/A</v>
          </cell>
        </row>
        <row r="54">
          <cell r="P54">
            <v>100</v>
          </cell>
          <cell r="Q54">
            <v>20</v>
          </cell>
        </row>
        <row r="55">
          <cell r="B55" t="str">
            <v>727L60</v>
          </cell>
          <cell r="C55" t="str">
            <v>330326199703066020</v>
          </cell>
          <cell r="D55" t="str">
            <v>住院医师-外院</v>
          </cell>
          <cell r="E55" t="str">
            <v>妇产科</v>
          </cell>
          <cell r="F55" t="str">
            <v>2021年</v>
          </cell>
        </row>
        <row r="55">
          <cell r="H55">
            <v>100</v>
          </cell>
          <cell r="I55">
            <v>100</v>
          </cell>
          <cell r="J55">
            <v>150</v>
          </cell>
          <cell r="K55">
            <v>150</v>
          </cell>
          <cell r="L55">
            <v>100</v>
          </cell>
          <cell r="M55">
            <v>100</v>
          </cell>
        </row>
        <row r="55">
          <cell r="P55">
            <v>100</v>
          </cell>
          <cell r="Q55">
            <v>20</v>
          </cell>
        </row>
        <row r="56">
          <cell r="B56" t="str">
            <v>732L22</v>
          </cell>
          <cell r="C56" t="str">
            <v>542221199802050925</v>
          </cell>
          <cell r="D56" t="str">
            <v>住院医师-外院-西藏</v>
          </cell>
          <cell r="E56" t="str">
            <v>妇产科</v>
          </cell>
          <cell r="F56" t="str">
            <v>2022年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6">
          <cell r="P56">
            <v>100</v>
          </cell>
          <cell r="Q56">
            <v>20</v>
          </cell>
        </row>
        <row r="57">
          <cell r="B57" t="str">
            <v>729L27</v>
          </cell>
          <cell r="C57" t="str">
            <v>542231199511070240</v>
          </cell>
          <cell r="D57" t="str">
            <v>住院医师-外院-西藏</v>
          </cell>
          <cell r="E57" t="str">
            <v>妇产科</v>
          </cell>
          <cell r="F57" t="str">
            <v>2021年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str">
            <v>729L27</v>
          </cell>
        </row>
        <row r="57">
          <cell r="P57">
            <v>100</v>
          </cell>
          <cell r="Q57">
            <v>20</v>
          </cell>
        </row>
        <row r="58">
          <cell r="B58" t="str">
            <v>7AM372</v>
          </cell>
          <cell r="C58" t="str">
            <v>339005199712192627</v>
          </cell>
          <cell r="D58" t="str">
            <v>规培研究生</v>
          </cell>
          <cell r="E58" t="str">
            <v>妇产科</v>
          </cell>
          <cell r="F58" t="str">
            <v>2021年</v>
          </cell>
        </row>
        <row r="58">
          <cell r="H58">
            <v>100</v>
          </cell>
          <cell r="I58">
            <v>100</v>
          </cell>
          <cell r="J58">
            <v>150</v>
          </cell>
          <cell r="K58">
            <v>150</v>
          </cell>
          <cell r="L58">
            <v>100</v>
          </cell>
          <cell r="M58">
            <v>100</v>
          </cell>
        </row>
        <row r="58">
          <cell r="P58">
            <v>100</v>
          </cell>
          <cell r="Q58">
            <v>20</v>
          </cell>
        </row>
        <row r="59">
          <cell r="B59" t="str">
            <v>7AM397</v>
          </cell>
          <cell r="C59" t="str">
            <v>330281199810153823</v>
          </cell>
          <cell r="D59" t="str">
            <v>规培研究生</v>
          </cell>
          <cell r="E59" t="str">
            <v>妇产科</v>
          </cell>
          <cell r="F59" t="str">
            <v>2021年</v>
          </cell>
        </row>
        <row r="59">
          <cell r="H59">
            <v>100</v>
          </cell>
          <cell r="I59">
            <v>100</v>
          </cell>
          <cell r="J59">
            <v>150</v>
          </cell>
          <cell r="K59">
            <v>150</v>
          </cell>
          <cell r="L59">
            <v>100</v>
          </cell>
          <cell r="M59">
            <v>100</v>
          </cell>
        </row>
        <row r="59">
          <cell r="P59">
            <v>100</v>
          </cell>
          <cell r="Q59">
            <v>20</v>
          </cell>
        </row>
        <row r="60">
          <cell r="B60" t="str">
            <v>7AM399</v>
          </cell>
          <cell r="C60" t="str">
            <v>331081199804223020</v>
          </cell>
          <cell r="D60" t="str">
            <v>规培研究生</v>
          </cell>
          <cell r="E60" t="str">
            <v>妇产科</v>
          </cell>
          <cell r="F60" t="str">
            <v>2021年</v>
          </cell>
        </row>
        <row r="60">
          <cell r="H60">
            <v>100</v>
          </cell>
          <cell r="I60">
            <v>100</v>
          </cell>
          <cell r="J60">
            <v>150</v>
          </cell>
          <cell r="K60">
            <v>150</v>
          </cell>
          <cell r="L60">
            <v>100</v>
          </cell>
          <cell r="M60">
            <v>100</v>
          </cell>
        </row>
        <row r="60">
          <cell r="P60">
            <v>100</v>
          </cell>
          <cell r="Q60">
            <v>20</v>
          </cell>
        </row>
        <row r="61">
          <cell r="B61" t="str">
            <v>7AM290</v>
          </cell>
          <cell r="C61" t="str">
            <v>330326199806244328</v>
          </cell>
          <cell r="D61" t="str">
            <v>规培研究生</v>
          </cell>
          <cell r="E61" t="str">
            <v>妇产科</v>
          </cell>
          <cell r="F61" t="str">
            <v>2021年</v>
          </cell>
        </row>
        <row r="61">
          <cell r="H61">
            <v>100</v>
          </cell>
          <cell r="I61">
            <v>100</v>
          </cell>
          <cell r="J61">
            <v>150</v>
          </cell>
          <cell r="K61">
            <v>150</v>
          </cell>
          <cell r="L61">
            <v>100</v>
          </cell>
          <cell r="M61">
            <v>100</v>
          </cell>
        </row>
        <row r="61">
          <cell r="P61">
            <v>100</v>
          </cell>
          <cell r="Q61">
            <v>20</v>
          </cell>
        </row>
        <row r="62">
          <cell r="B62" t="str">
            <v>7AM294</v>
          </cell>
          <cell r="C62" t="str">
            <v>330282199803110063</v>
          </cell>
          <cell r="D62" t="str">
            <v>规培研究生</v>
          </cell>
          <cell r="E62" t="str">
            <v>妇产科</v>
          </cell>
          <cell r="F62" t="str">
            <v>2021年</v>
          </cell>
        </row>
        <row r="62">
          <cell r="H62">
            <v>100</v>
          </cell>
          <cell r="I62">
            <v>100</v>
          </cell>
          <cell r="J62">
            <v>150</v>
          </cell>
          <cell r="K62">
            <v>150</v>
          </cell>
          <cell r="L62">
            <v>100</v>
          </cell>
          <cell r="M62">
            <v>100</v>
          </cell>
        </row>
        <row r="62">
          <cell r="P62">
            <v>100</v>
          </cell>
          <cell r="Q62">
            <v>20</v>
          </cell>
        </row>
        <row r="63">
          <cell r="B63" t="str">
            <v>7AM295</v>
          </cell>
          <cell r="C63" t="str">
            <v>330324199802033707</v>
          </cell>
          <cell r="D63" t="str">
            <v>规培研究生</v>
          </cell>
          <cell r="E63" t="str">
            <v>妇产科</v>
          </cell>
          <cell r="F63" t="str">
            <v>2021年</v>
          </cell>
        </row>
        <row r="63">
          <cell r="H63">
            <v>100</v>
          </cell>
          <cell r="I63">
            <v>100</v>
          </cell>
          <cell r="J63">
            <v>150</v>
          </cell>
          <cell r="K63">
            <v>150</v>
          </cell>
          <cell r="L63">
            <v>100</v>
          </cell>
          <cell r="M63">
            <v>100</v>
          </cell>
        </row>
        <row r="63">
          <cell r="P63">
            <v>100</v>
          </cell>
          <cell r="Q63">
            <v>20</v>
          </cell>
        </row>
        <row r="64">
          <cell r="B64" t="str">
            <v>7AO008</v>
          </cell>
          <cell r="C64" t="str">
            <v>330327199901198485</v>
          </cell>
          <cell r="D64" t="str">
            <v>规培研究生</v>
          </cell>
          <cell r="E64" t="str">
            <v>妇产科</v>
          </cell>
          <cell r="F64" t="str">
            <v>2022年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str">
            <v>7AO008</v>
          </cell>
        </row>
        <row r="64">
          <cell r="P64">
            <v>100</v>
          </cell>
          <cell r="Q64">
            <v>20</v>
          </cell>
        </row>
        <row r="65">
          <cell r="B65" t="str">
            <v>7AO020</v>
          </cell>
          <cell r="C65" t="str">
            <v>331002199903040638</v>
          </cell>
          <cell r="D65" t="str">
            <v>规培研究生</v>
          </cell>
          <cell r="E65" t="str">
            <v>妇产科</v>
          </cell>
          <cell r="F65" t="str">
            <v>2022年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 t="str">
            <v>7AO020</v>
          </cell>
        </row>
        <row r="65">
          <cell r="P65">
            <v>100</v>
          </cell>
          <cell r="Q65">
            <v>20</v>
          </cell>
        </row>
        <row r="66">
          <cell r="B66" t="str">
            <v>7AO054</v>
          </cell>
          <cell r="C66" t="str">
            <v>33028219990312864X</v>
          </cell>
          <cell r="D66" t="str">
            <v>规培研究生</v>
          </cell>
          <cell r="E66" t="str">
            <v>妇产科</v>
          </cell>
          <cell r="F66" t="str">
            <v>2022年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6">
          <cell r="P66">
            <v>100</v>
          </cell>
          <cell r="Q66">
            <v>20</v>
          </cell>
        </row>
        <row r="67">
          <cell r="B67">
            <v>623044</v>
          </cell>
          <cell r="C67" t="str">
            <v>33032919900924544X</v>
          </cell>
          <cell r="D67" t="str">
            <v>住院医师-社会人</v>
          </cell>
          <cell r="E67" t="str">
            <v>妇产科</v>
          </cell>
          <cell r="F67" t="str">
            <v>2023年</v>
          </cell>
        </row>
        <row r="67">
          <cell r="H67">
            <v>100</v>
          </cell>
          <cell r="I67" t="e">
            <v>#N/A</v>
          </cell>
          <cell r="J67">
            <v>0</v>
          </cell>
          <cell r="K67" t="e">
            <v>#N/A</v>
          </cell>
          <cell r="L67">
            <v>0</v>
          </cell>
          <cell r="M67" t="e">
            <v>#N/A</v>
          </cell>
        </row>
        <row r="67">
          <cell r="P67">
            <v>100</v>
          </cell>
          <cell r="Q67">
            <v>20</v>
          </cell>
        </row>
        <row r="68">
          <cell r="B68" t="str">
            <v>733L39</v>
          </cell>
          <cell r="C68" t="str">
            <v>33072119980718542X</v>
          </cell>
          <cell r="D68" t="str">
            <v>住院医师-外院</v>
          </cell>
          <cell r="E68" t="str">
            <v>妇产科</v>
          </cell>
          <cell r="F68" t="str">
            <v>2023年</v>
          </cell>
        </row>
        <row r="68">
          <cell r="H68">
            <v>0</v>
          </cell>
          <cell r="I68" t="e">
            <v>#N/A</v>
          </cell>
          <cell r="J68">
            <v>0</v>
          </cell>
          <cell r="K68" t="e">
            <v>#N/A</v>
          </cell>
          <cell r="L68">
            <v>0</v>
          </cell>
          <cell r="M68" t="e">
            <v>#N/A</v>
          </cell>
        </row>
        <row r="68">
          <cell r="P68">
            <v>100</v>
          </cell>
          <cell r="Q68">
            <v>20</v>
          </cell>
        </row>
        <row r="69">
          <cell r="B69" t="str">
            <v>733L07</v>
          </cell>
          <cell r="C69" t="str">
            <v>330327199906150229</v>
          </cell>
          <cell r="D69" t="str">
            <v>住院医师-外院</v>
          </cell>
          <cell r="E69" t="str">
            <v>妇产科</v>
          </cell>
          <cell r="F69" t="str">
            <v>2023年</v>
          </cell>
        </row>
        <row r="69">
          <cell r="H69">
            <v>0</v>
          </cell>
          <cell r="I69" t="e">
            <v>#N/A</v>
          </cell>
          <cell r="J69">
            <v>0</v>
          </cell>
          <cell r="K69" t="e">
            <v>#N/A</v>
          </cell>
          <cell r="L69">
            <v>0</v>
          </cell>
          <cell r="M69" t="e">
            <v>#N/A</v>
          </cell>
          <cell r="N69" t="str">
            <v>733L07</v>
          </cell>
        </row>
        <row r="69">
          <cell r="P69">
            <v>100</v>
          </cell>
          <cell r="Q69">
            <v>20</v>
          </cell>
        </row>
        <row r="70">
          <cell r="B70" t="str">
            <v>733L12</v>
          </cell>
          <cell r="C70" t="str">
            <v>331021199912121287</v>
          </cell>
          <cell r="D70" t="str">
            <v>住院医师-外院</v>
          </cell>
          <cell r="E70" t="str">
            <v>妇产科</v>
          </cell>
          <cell r="F70" t="str">
            <v>2023年</v>
          </cell>
        </row>
        <row r="70">
          <cell r="H70">
            <v>0</v>
          </cell>
          <cell r="I70" t="e">
            <v>#N/A</v>
          </cell>
          <cell r="J70">
            <v>0</v>
          </cell>
          <cell r="K70" t="e">
            <v>#N/A</v>
          </cell>
          <cell r="L70">
            <v>0</v>
          </cell>
          <cell r="M70" t="e">
            <v>#N/A</v>
          </cell>
        </row>
        <row r="70">
          <cell r="P70">
            <v>100</v>
          </cell>
          <cell r="Q70">
            <v>20</v>
          </cell>
        </row>
        <row r="71">
          <cell r="B71" t="str">
            <v>733L52</v>
          </cell>
          <cell r="C71" t="str">
            <v>540124199412096022</v>
          </cell>
          <cell r="D71" t="str">
            <v>住院医师-外院-西藏</v>
          </cell>
          <cell r="E71" t="str">
            <v>妇产科</v>
          </cell>
          <cell r="F71" t="str">
            <v>2023年</v>
          </cell>
        </row>
        <row r="71">
          <cell r="H71">
            <v>0</v>
          </cell>
          <cell r="I71" t="e">
            <v>#N/A</v>
          </cell>
          <cell r="J71">
            <v>0</v>
          </cell>
          <cell r="K71" t="e">
            <v>#N/A</v>
          </cell>
          <cell r="L71">
            <v>0</v>
          </cell>
          <cell r="M71" t="e">
            <v>#N/A</v>
          </cell>
        </row>
        <row r="71">
          <cell r="P71">
            <v>100</v>
          </cell>
          <cell r="Q71">
            <v>20</v>
          </cell>
        </row>
        <row r="72">
          <cell r="B72">
            <v>121111</v>
          </cell>
          <cell r="C72" t="str">
            <v>330381199502262951</v>
          </cell>
          <cell r="D72" t="str">
            <v>住院医师-本院</v>
          </cell>
          <cell r="E72" t="str">
            <v>超声医学科</v>
          </cell>
          <cell r="F72" t="str">
            <v>2021年</v>
          </cell>
        </row>
        <row r="72">
          <cell r="H72">
            <v>100</v>
          </cell>
          <cell r="I72">
            <v>100</v>
          </cell>
          <cell r="J72">
            <v>150</v>
          </cell>
          <cell r="K72">
            <v>150</v>
          </cell>
          <cell r="L72">
            <v>0</v>
          </cell>
          <cell r="M72">
            <v>0</v>
          </cell>
        </row>
        <row r="72">
          <cell r="P72">
            <v>100</v>
          </cell>
          <cell r="Q72">
            <v>20</v>
          </cell>
        </row>
        <row r="73">
          <cell r="B73" t="str">
            <v>727L53</v>
          </cell>
          <cell r="C73" t="str">
            <v>33032719981121172x</v>
          </cell>
          <cell r="D73" t="str">
            <v>住院医师-外院</v>
          </cell>
          <cell r="E73" t="str">
            <v>超声医学科</v>
          </cell>
          <cell r="F73" t="str">
            <v>2021年</v>
          </cell>
        </row>
        <row r="73">
          <cell r="H73">
            <v>100</v>
          </cell>
          <cell r="I73">
            <v>100</v>
          </cell>
          <cell r="J73">
            <v>150</v>
          </cell>
          <cell r="K73">
            <v>150</v>
          </cell>
          <cell r="L73">
            <v>0</v>
          </cell>
          <cell r="M73">
            <v>0</v>
          </cell>
        </row>
        <row r="73">
          <cell r="P73">
            <v>100</v>
          </cell>
          <cell r="Q73">
            <v>20</v>
          </cell>
        </row>
        <row r="74">
          <cell r="B74" t="str">
            <v>727L55</v>
          </cell>
          <cell r="C74" t="str">
            <v>330304199412272723</v>
          </cell>
          <cell r="D74" t="str">
            <v>住院医师-外院</v>
          </cell>
          <cell r="E74" t="str">
            <v>超声医学科</v>
          </cell>
          <cell r="F74" t="str">
            <v>2021年</v>
          </cell>
        </row>
        <row r="74">
          <cell r="H74">
            <v>100</v>
          </cell>
          <cell r="I74">
            <v>100</v>
          </cell>
          <cell r="J74">
            <v>150</v>
          </cell>
          <cell r="K74">
            <v>150</v>
          </cell>
          <cell r="L74">
            <v>0</v>
          </cell>
          <cell r="M74">
            <v>0</v>
          </cell>
        </row>
        <row r="74">
          <cell r="P74">
            <v>100</v>
          </cell>
          <cell r="Q74">
            <v>20</v>
          </cell>
        </row>
        <row r="75">
          <cell r="B75" t="str">
            <v>727L52</v>
          </cell>
          <cell r="C75" t="str">
            <v>330381199605241416</v>
          </cell>
          <cell r="D75" t="str">
            <v>住院医师-外院</v>
          </cell>
          <cell r="E75" t="str">
            <v>超声医学科</v>
          </cell>
          <cell r="F75" t="str">
            <v>2021年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5">
          <cell r="P75">
            <v>100</v>
          </cell>
          <cell r="Q75">
            <v>20</v>
          </cell>
        </row>
        <row r="76">
          <cell r="B76" t="str">
            <v>727L54</v>
          </cell>
          <cell r="C76" t="str">
            <v>330327199603252893</v>
          </cell>
          <cell r="D76" t="str">
            <v>住院医师-外院</v>
          </cell>
          <cell r="E76" t="str">
            <v>超声医学科</v>
          </cell>
          <cell r="F76" t="str">
            <v>2021年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6">
          <cell r="P76">
            <v>100</v>
          </cell>
          <cell r="Q76">
            <v>20</v>
          </cell>
        </row>
        <row r="77">
          <cell r="B77" t="str">
            <v>729L65</v>
          </cell>
          <cell r="C77" t="str">
            <v>330324198208012124</v>
          </cell>
          <cell r="D77" t="str">
            <v>住院医师-外院</v>
          </cell>
          <cell r="E77" t="str">
            <v>超声医学科</v>
          </cell>
          <cell r="F77" t="str">
            <v>2022年</v>
          </cell>
        </row>
        <row r="77">
          <cell r="H77">
            <v>100</v>
          </cell>
          <cell r="I77">
            <v>100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7">
          <cell r="P77">
            <v>100</v>
          </cell>
          <cell r="Q77">
            <v>20</v>
          </cell>
        </row>
        <row r="78">
          <cell r="B78" t="str">
            <v>729L70</v>
          </cell>
          <cell r="C78" t="str">
            <v>330382199902134525</v>
          </cell>
          <cell r="D78" t="str">
            <v>住院医师-外院</v>
          </cell>
          <cell r="E78" t="str">
            <v>超声医学科</v>
          </cell>
          <cell r="F78" t="str">
            <v>2022年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8">
          <cell r="P78">
            <v>100</v>
          </cell>
          <cell r="Q78">
            <v>20</v>
          </cell>
        </row>
        <row r="79">
          <cell r="B79">
            <v>122017</v>
          </cell>
          <cell r="C79" t="str">
            <v>330304199608210014</v>
          </cell>
          <cell r="D79" t="str">
            <v>住院医师-本院</v>
          </cell>
          <cell r="E79" t="str">
            <v>超声医学科</v>
          </cell>
          <cell r="F79" t="str">
            <v>2022年</v>
          </cell>
        </row>
        <row r="79">
          <cell r="H79">
            <v>100</v>
          </cell>
          <cell r="I79">
            <v>100</v>
          </cell>
          <cell r="J79">
            <v>150</v>
          </cell>
          <cell r="K79">
            <v>150</v>
          </cell>
          <cell r="L79">
            <v>0</v>
          </cell>
          <cell r="M79">
            <v>0</v>
          </cell>
        </row>
        <row r="79">
          <cell r="P79">
            <v>100</v>
          </cell>
          <cell r="Q79">
            <v>20</v>
          </cell>
        </row>
        <row r="80">
          <cell r="B80">
            <v>122003</v>
          </cell>
          <cell r="C80" t="str">
            <v>330302199609042427</v>
          </cell>
          <cell r="D80" t="str">
            <v>住院医师-本院</v>
          </cell>
          <cell r="E80" t="str">
            <v>超声医学科</v>
          </cell>
          <cell r="F80" t="str">
            <v>2022年</v>
          </cell>
        </row>
        <row r="80">
          <cell r="H80">
            <v>100</v>
          </cell>
          <cell r="I80">
            <v>100</v>
          </cell>
          <cell r="J80">
            <v>150</v>
          </cell>
          <cell r="K80">
            <v>150</v>
          </cell>
          <cell r="L80">
            <v>0</v>
          </cell>
          <cell r="M80">
            <v>0</v>
          </cell>
        </row>
        <row r="80">
          <cell r="P80">
            <v>100</v>
          </cell>
          <cell r="Q80">
            <v>20</v>
          </cell>
        </row>
        <row r="81">
          <cell r="B81">
            <v>122004</v>
          </cell>
          <cell r="C81" t="str">
            <v>330302199506197311</v>
          </cell>
          <cell r="D81" t="str">
            <v>住院医师-本院</v>
          </cell>
          <cell r="E81" t="str">
            <v>超声医学科</v>
          </cell>
          <cell r="F81" t="str">
            <v>2022年</v>
          </cell>
        </row>
        <row r="81">
          <cell r="H81">
            <v>100</v>
          </cell>
          <cell r="I81">
            <v>100</v>
          </cell>
          <cell r="J81">
            <v>150</v>
          </cell>
          <cell r="K81">
            <v>150</v>
          </cell>
          <cell r="L81">
            <v>0</v>
          </cell>
          <cell r="M81">
            <v>0</v>
          </cell>
        </row>
        <row r="81">
          <cell r="P81">
            <v>100</v>
          </cell>
          <cell r="Q81">
            <v>20</v>
          </cell>
        </row>
        <row r="82">
          <cell r="B82" t="str">
            <v>730L13</v>
          </cell>
          <cell r="C82" t="str">
            <v>331081199809232612</v>
          </cell>
          <cell r="D82" t="str">
            <v>住院医师-外院</v>
          </cell>
          <cell r="E82" t="str">
            <v>超声医学科</v>
          </cell>
          <cell r="F82" t="str">
            <v>2022年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2">
          <cell r="P82">
            <v>100</v>
          </cell>
          <cell r="Q82">
            <v>20</v>
          </cell>
        </row>
        <row r="83">
          <cell r="B83">
            <v>122002</v>
          </cell>
          <cell r="C83" t="str">
            <v>330324199601272090</v>
          </cell>
          <cell r="D83" t="str">
            <v>住院医师-本院</v>
          </cell>
          <cell r="E83" t="str">
            <v>超声医学科</v>
          </cell>
          <cell r="F83" t="str">
            <v>2022年</v>
          </cell>
        </row>
        <row r="83">
          <cell r="H83">
            <v>100</v>
          </cell>
          <cell r="I83">
            <v>100</v>
          </cell>
          <cell r="J83">
            <v>150</v>
          </cell>
          <cell r="K83">
            <v>150</v>
          </cell>
          <cell r="L83">
            <v>0</v>
          </cell>
          <cell r="M83">
            <v>0</v>
          </cell>
        </row>
        <row r="83">
          <cell r="P83">
            <v>100</v>
          </cell>
          <cell r="Q83">
            <v>20</v>
          </cell>
        </row>
        <row r="84">
          <cell r="B84" t="str">
            <v>730L50</v>
          </cell>
          <cell r="C84" t="str">
            <v>330327199111181742</v>
          </cell>
          <cell r="D84" t="str">
            <v>住院医师-外院</v>
          </cell>
          <cell r="E84" t="str">
            <v>超声医学科</v>
          </cell>
          <cell r="F84" t="str">
            <v>2022年</v>
          </cell>
        </row>
        <row r="84">
          <cell r="H84">
            <v>100</v>
          </cell>
          <cell r="I84">
            <v>100</v>
          </cell>
          <cell r="J84">
            <v>150</v>
          </cell>
          <cell r="K84">
            <v>150</v>
          </cell>
          <cell r="L84">
            <v>0</v>
          </cell>
          <cell r="M84">
            <v>0</v>
          </cell>
        </row>
        <row r="84">
          <cell r="P84">
            <v>100</v>
          </cell>
          <cell r="Q84">
            <v>20</v>
          </cell>
        </row>
        <row r="85">
          <cell r="B85">
            <v>122001</v>
          </cell>
          <cell r="C85" t="str">
            <v>330381199409082948</v>
          </cell>
          <cell r="D85" t="str">
            <v>住院医师-本院</v>
          </cell>
          <cell r="E85" t="str">
            <v>超声医学科</v>
          </cell>
          <cell r="F85" t="str">
            <v>2022年</v>
          </cell>
        </row>
        <row r="85">
          <cell r="H85">
            <v>100</v>
          </cell>
          <cell r="I85">
            <v>100</v>
          </cell>
          <cell r="J85">
            <v>150</v>
          </cell>
          <cell r="K85">
            <v>150</v>
          </cell>
          <cell r="L85">
            <v>0</v>
          </cell>
          <cell r="M85">
            <v>0</v>
          </cell>
        </row>
        <row r="85">
          <cell r="P85">
            <v>100</v>
          </cell>
          <cell r="Q85">
            <v>20</v>
          </cell>
        </row>
        <row r="86">
          <cell r="B86" t="str">
            <v>7AM380</v>
          </cell>
          <cell r="C86" t="str">
            <v>370283199804241026</v>
          </cell>
          <cell r="D86" t="str">
            <v>规培研究生</v>
          </cell>
          <cell r="E86" t="str">
            <v>超声医学科</v>
          </cell>
          <cell r="F86" t="str">
            <v>2021年</v>
          </cell>
        </row>
        <row r="86">
          <cell r="H86">
            <v>100</v>
          </cell>
          <cell r="I86">
            <v>100</v>
          </cell>
          <cell r="J86">
            <v>150</v>
          </cell>
          <cell r="K86">
            <v>150</v>
          </cell>
          <cell r="L86">
            <v>0</v>
          </cell>
          <cell r="M86">
            <v>0</v>
          </cell>
        </row>
        <row r="86">
          <cell r="P86">
            <v>100</v>
          </cell>
          <cell r="Q86">
            <v>20</v>
          </cell>
        </row>
        <row r="87">
          <cell r="B87" t="str">
            <v>7AM338</v>
          </cell>
          <cell r="C87" t="str">
            <v>330681199808277829</v>
          </cell>
          <cell r="D87" t="str">
            <v>规培研究生</v>
          </cell>
          <cell r="E87" t="str">
            <v>放射科</v>
          </cell>
          <cell r="F87" t="str">
            <v>2021年</v>
          </cell>
        </row>
        <row r="87">
          <cell r="H87">
            <v>100</v>
          </cell>
          <cell r="I87">
            <v>100</v>
          </cell>
          <cell r="J87">
            <v>150</v>
          </cell>
          <cell r="K87">
            <v>150</v>
          </cell>
          <cell r="L87">
            <v>0</v>
          </cell>
          <cell r="M87">
            <v>0</v>
          </cell>
        </row>
        <row r="87">
          <cell r="P87">
            <v>100</v>
          </cell>
          <cell r="Q87">
            <v>20</v>
          </cell>
        </row>
        <row r="88">
          <cell r="B88" t="str">
            <v>7AO389</v>
          </cell>
          <cell r="C88" t="str">
            <v>532925199709210543</v>
          </cell>
          <cell r="D88" t="str">
            <v>规培研究生</v>
          </cell>
          <cell r="E88" t="str">
            <v>超声医学科</v>
          </cell>
          <cell r="F88" t="str">
            <v>2022年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8">
          <cell r="P88">
            <v>100</v>
          </cell>
          <cell r="Q88">
            <v>20</v>
          </cell>
        </row>
        <row r="89">
          <cell r="B89" t="str">
            <v>7AO281</v>
          </cell>
          <cell r="C89" t="str">
            <v>330329199910056342</v>
          </cell>
          <cell r="D89" t="str">
            <v>规培研究生</v>
          </cell>
          <cell r="E89" t="str">
            <v>急诊科</v>
          </cell>
          <cell r="F89" t="str">
            <v>2022年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89">
          <cell r="P89">
            <v>100</v>
          </cell>
          <cell r="Q89">
            <v>20</v>
          </cell>
        </row>
        <row r="90">
          <cell r="B90" t="str">
            <v>7AO354</v>
          </cell>
          <cell r="C90" t="str">
            <v>513901199903291814</v>
          </cell>
          <cell r="D90" t="str">
            <v>规培研究生</v>
          </cell>
          <cell r="E90" t="str">
            <v>麻醉科</v>
          </cell>
          <cell r="F90" t="str">
            <v>2022年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0">
          <cell r="P90">
            <v>100</v>
          </cell>
          <cell r="Q90">
            <v>20</v>
          </cell>
        </row>
        <row r="91">
          <cell r="B91">
            <v>123018</v>
          </cell>
          <cell r="C91" t="str">
            <v>330304199603124221</v>
          </cell>
          <cell r="D91" t="str">
            <v>住院医师-本院</v>
          </cell>
          <cell r="E91" t="str">
            <v>超声医学科</v>
          </cell>
          <cell r="F91" t="str">
            <v>2023年</v>
          </cell>
        </row>
        <row r="91">
          <cell r="H91">
            <v>0</v>
          </cell>
          <cell r="I91" t="e">
            <v>#N/A</v>
          </cell>
          <cell r="J91">
            <v>0</v>
          </cell>
          <cell r="K91" t="e">
            <v>#N/A</v>
          </cell>
          <cell r="L91">
            <v>0</v>
          </cell>
          <cell r="M91" t="e">
            <v>#N/A</v>
          </cell>
        </row>
        <row r="91">
          <cell r="P91">
            <v>100</v>
          </cell>
          <cell r="Q91">
            <v>20</v>
          </cell>
        </row>
        <row r="92">
          <cell r="B92" t="str">
            <v>732L42</v>
          </cell>
          <cell r="C92" t="str">
            <v>330324200002108163</v>
          </cell>
          <cell r="D92" t="str">
            <v>住院医师-外院</v>
          </cell>
          <cell r="E92" t="str">
            <v>超声医学科</v>
          </cell>
          <cell r="F92" t="str">
            <v>2023年</v>
          </cell>
        </row>
        <row r="92">
          <cell r="H92">
            <v>0</v>
          </cell>
          <cell r="I92" t="e">
            <v>#N/A</v>
          </cell>
          <cell r="J92">
            <v>0</v>
          </cell>
          <cell r="K92" t="e">
            <v>#N/A</v>
          </cell>
          <cell r="L92">
            <v>0</v>
          </cell>
          <cell r="M92" t="e">
            <v>#N/A</v>
          </cell>
        </row>
        <row r="92">
          <cell r="P92">
            <v>100</v>
          </cell>
          <cell r="Q92">
            <v>20</v>
          </cell>
        </row>
        <row r="93">
          <cell r="B93" t="str">
            <v>732L54</v>
          </cell>
          <cell r="C93" t="str">
            <v>330324199703283305</v>
          </cell>
          <cell r="D93" t="str">
            <v>住院医师-外院</v>
          </cell>
          <cell r="E93" t="str">
            <v>超声医学科</v>
          </cell>
          <cell r="F93" t="str">
            <v>2023年</v>
          </cell>
        </row>
        <row r="93">
          <cell r="H93">
            <v>100</v>
          </cell>
          <cell r="I93" t="e">
            <v>#N/A</v>
          </cell>
          <cell r="J93">
            <v>0</v>
          </cell>
          <cell r="K93" t="e">
            <v>#N/A</v>
          </cell>
          <cell r="L93">
            <v>0</v>
          </cell>
          <cell r="M93" t="e">
            <v>#N/A</v>
          </cell>
        </row>
        <row r="93">
          <cell r="P93">
            <v>100</v>
          </cell>
          <cell r="Q93">
            <v>20</v>
          </cell>
        </row>
        <row r="94">
          <cell r="B94" t="str">
            <v>732L60</v>
          </cell>
          <cell r="C94" t="str">
            <v>230204199912151128</v>
          </cell>
          <cell r="D94" t="str">
            <v>住院医师-外院</v>
          </cell>
          <cell r="E94" t="str">
            <v>超声医学科</v>
          </cell>
          <cell r="F94" t="str">
            <v>2023年</v>
          </cell>
        </row>
        <row r="94">
          <cell r="H94">
            <v>0</v>
          </cell>
          <cell r="I94" t="e">
            <v>#N/A</v>
          </cell>
          <cell r="J94">
            <v>0</v>
          </cell>
          <cell r="K94" t="e">
            <v>#N/A</v>
          </cell>
          <cell r="L94">
            <v>0</v>
          </cell>
          <cell r="M94" t="e">
            <v>#N/A</v>
          </cell>
        </row>
        <row r="94">
          <cell r="P94">
            <v>100</v>
          </cell>
          <cell r="Q94">
            <v>20</v>
          </cell>
        </row>
        <row r="95">
          <cell r="B95" t="str">
            <v>732L69</v>
          </cell>
          <cell r="C95" t="str">
            <v>330328199907244821</v>
          </cell>
          <cell r="D95" t="str">
            <v>住院医师-外院</v>
          </cell>
          <cell r="E95" t="str">
            <v>超声医学科</v>
          </cell>
          <cell r="F95" t="str">
            <v>2023年</v>
          </cell>
        </row>
        <row r="95">
          <cell r="H95">
            <v>0</v>
          </cell>
          <cell r="I95" t="e">
            <v>#N/A</v>
          </cell>
          <cell r="J95">
            <v>0</v>
          </cell>
          <cell r="K95" t="e">
            <v>#N/A</v>
          </cell>
          <cell r="L95">
            <v>0</v>
          </cell>
          <cell r="M95" t="e">
            <v>#N/A</v>
          </cell>
        </row>
        <row r="95">
          <cell r="P95">
            <v>100</v>
          </cell>
          <cell r="Q95">
            <v>20</v>
          </cell>
        </row>
        <row r="96">
          <cell r="B96" t="str">
            <v>732L74</v>
          </cell>
          <cell r="C96" t="str">
            <v>331021199905032665</v>
          </cell>
          <cell r="D96" t="str">
            <v>住院医师-外院</v>
          </cell>
          <cell r="E96" t="str">
            <v>超声医学科</v>
          </cell>
          <cell r="F96" t="str">
            <v>2023年</v>
          </cell>
        </row>
        <row r="96">
          <cell r="H96">
            <v>0</v>
          </cell>
          <cell r="I96" t="e">
            <v>#N/A</v>
          </cell>
          <cell r="J96">
            <v>0</v>
          </cell>
          <cell r="K96" t="e">
            <v>#N/A</v>
          </cell>
          <cell r="L96">
            <v>0</v>
          </cell>
          <cell r="M96" t="e">
            <v>#N/A</v>
          </cell>
        </row>
        <row r="96">
          <cell r="P96">
            <v>100</v>
          </cell>
          <cell r="Q96">
            <v>20</v>
          </cell>
        </row>
        <row r="97">
          <cell r="B97" t="str">
            <v>732L75</v>
          </cell>
          <cell r="C97" t="str">
            <v>331021200007260020</v>
          </cell>
          <cell r="D97" t="str">
            <v>住院医师-外院</v>
          </cell>
          <cell r="E97" t="str">
            <v>超声医学科</v>
          </cell>
          <cell r="F97" t="str">
            <v>2023年</v>
          </cell>
        </row>
        <row r="97">
          <cell r="H97">
            <v>0</v>
          </cell>
          <cell r="I97" t="e">
            <v>#N/A</v>
          </cell>
          <cell r="J97">
            <v>0</v>
          </cell>
          <cell r="K97" t="e">
            <v>#N/A</v>
          </cell>
          <cell r="L97">
            <v>0</v>
          </cell>
          <cell r="M97" t="e">
            <v>#N/A</v>
          </cell>
        </row>
        <row r="97">
          <cell r="P97">
            <v>100</v>
          </cell>
          <cell r="Q97">
            <v>20</v>
          </cell>
        </row>
        <row r="98">
          <cell r="B98" t="str">
            <v>733L02</v>
          </cell>
          <cell r="C98" t="str">
            <v>33032819981107272X</v>
          </cell>
          <cell r="D98" t="str">
            <v>住院医师-外院</v>
          </cell>
          <cell r="E98" t="str">
            <v>超声医学科</v>
          </cell>
          <cell r="F98" t="str">
            <v>2023年</v>
          </cell>
        </row>
        <row r="98">
          <cell r="H98">
            <v>0</v>
          </cell>
          <cell r="I98" t="e">
            <v>#N/A</v>
          </cell>
          <cell r="J98">
            <v>0</v>
          </cell>
          <cell r="K98" t="e">
            <v>#N/A</v>
          </cell>
          <cell r="L98">
            <v>0</v>
          </cell>
          <cell r="M98" t="e">
            <v>#N/A</v>
          </cell>
        </row>
        <row r="98">
          <cell r="P98">
            <v>100</v>
          </cell>
          <cell r="Q98">
            <v>20</v>
          </cell>
        </row>
        <row r="99">
          <cell r="B99" t="str">
            <v>733L09</v>
          </cell>
          <cell r="C99" t="str">
            <v>330327199802263026</v>
          </cell>
          <cell r="D99" t="str">
            <v>住院医师-外院</v>
          </cell>
          <cell r="E99" t="str">
            <v>超声医学科</v>
          </cell>
          <cell r="F99" t="str">
            <v>2023年</v>
          </cell>
        </row>
        <row r="99">
          <cell r="H99">
            <v>0</v>
          </cell>
          <cell r="I99" t="e">
            <v>#N/A</v>
          </cell>
          <cell r="J99">
            <v>0</v>
          </cell>
          <cell r="K99" t="e">
            <v>#N/A</v>
          </cell>
          <cell r="L99">
            <v>0</v>
          </cell>
          <cell r="M99" t="e">
            <v>#N/A</v>
          </cell>
        </row>
        <row r="99">
          <cell r="P99">
            <v>100</v>
          </cell>
          <cell r="Q99">
            <v>20</v>
          </cell>
        </row>
        <row r="100">
          <cell r="B100" t="str">
            <v>729L35</v>
          </cell>
          <cell r="C100" t="str">
            <v>542222199803250052</v>
          </cell>
          <cell r="D100" t="str">
            <v>住院医师-外院-西藏</v>
          </cell>
          <cell r="E100" t="str">
            <v>外科</v>
          </cell>
          <cell r="F100" t="str">
            <v>2021年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0">
          <cell r="P100">
            <v>100</v>
          </cell>
          <cell r="Q100">
            <v>20</v>
          </cell>
        </row>
        <row r="101">
          <cell r="B101" t="str">
            <v>7AM362</v>
          </cell>
          <cell r="C101" t="str">
            <v>330825199805205619</v>
          </cell>
          <cell r="D101" t="str">
            <v>规培研究生</v>
          </cell>
          <cell r="E101" t="str">
            <v>外科</v>
          </cell>
          <cell r="F101" t="str">
            <v>2021年</v>
          </cell>
        </row>
        <row r="101">
          <cell r="H101">
            <v>100</v>
          </cell>
          <cell r="I101">
            <v>100</v>
          </cell>
          <cell r="J101">
            <v>150</v>
          </cell>
          <cell r="K101">
            <v>150</v>
          </cell>
          <cell r="L101">
            <v>100</v>
          </cell>
          <cell r="M101">
            <v>100</v>
          </cell>
        </row>
        <row r="101">
          <cell r="P101">
            <v>100</v>
          </cell>
          <cell r="Q101">
            <v>20</v>
          </cell>
        </row>
        <row r="102">
          <cell r="B102" t="str">
            <v>7AM386</v>
          </cell>
          <cell r="C102" t="str">
            <v>33028219981205151X</v>
          </cell>
          <cell r="D102" t="str">
            <v>规培研究生</v>
          </cell>
          <cell r="E102" t="str">
            <v>外科</v>
          </cell>
          <cell r="F102" t="str">
            <v>2021年</v>
          </cell>
        </row>
        <row r="102">
          <cell r="H102">
            <v>100</v>
          </cell>
          <cell r="I102">
            <v>100</v>
          </cell>
          <cell r="J102">
            <v>150</v>
          </cell>
          <cell r="K102">
            <v>150</v>
          </cell>
          <cell r="L102">
            <v>100</v>
          </cell>
          <cell r="M102">
            <v>100</v>
          </cell>
        </row>
        <row r="102">
          <cell r="P102">
            <v>100</v>
          </cell>
          <cell r="Q102">
            <v>20</v>
          </cell>
        </row>
        <row r="103">
          <cell r="B103" t="str">
            <v>7AM254</v>
          </cell>
          <cell r="C103" t="str">
            <v>331003199802090827</v>
          </cell>
          <cell r="D103" t="str">
            <v>规培研究生</v>
          </cell>
          <cell r="E103" t="str">
            <v>外科</v>
          </cell>
          <cell r="F103" t="str">
            <v>2021年</v>
          </cell>
        </row>
        <row r="103">
          <cell r="H103">
            <v>100</v>
          </cell>
          <cell r="I103">
            <v>100</v>
          </cell>
          <cell r="J103">
            <v>150</v>
          </cell>
          <cell r="K103">
            <v>150</v>
          </cell>
          <cell r="L103">
            <v>100</v>
          </cell>
          <cell r="M103">
            <v>100</v>
          </cell>
        </row>
        <row r="103">
          <cell r="P103">
            <v>100</v>
          </cell>
          <cell r="Q103">
            <v>20</v>
          </cell>
        </row>
        <row r="104">
          <cell r="B104" t="str">
            <v>7AM263</v>
          </cell>
          <cell r="C104" t="str">
            <v>330724199711150723</v>
          </cell>
          <cell r="D104" t="str">
            <v>规培研究生</v>
          </cell>
          <cell r="E104" t="str">
            <v>外科</v>
          </cell>
          <cell r="F104" t="str">
            <v>2021年</v>
          </cell>
        </row>
        <row r="104">
          <cell r="H104">
            <v>100</v>
          </cell>
          <cell r="I104">
            <v>100</v>
          </cell>
          <cell r="J104">
            <v>150</v>
          </cell>
          <cell r="K104">
            <v>150</v>
          </cell>
          <cell r="L104">
            <v>100</v>
          </cell>
          <cell r="M104">
            <v>100</v>
          </cell>
        </row>
        <row r="104">
          <cell r="P104">
            <v>100</v>
          </cell>
          <cell r="Q104">
            <v>20</v>
          </cell>
        </row>
        <row r="105">
          <cell r="B105" t="str">
            <v>7AM271</v>
          </cell>
          <cell r="C105" t="str">
            <v>330327199801170813</v>
          </cell>
          <cell r="D105" t="str">
            <v>规培研究生</v>
          </cell>
          <cell r="E105" t="str">
            <v>外科</v>
          </cell>
          <cell r="F105" t="str">
            <v>2021年</v>
          </cell>
        </row>
        <row r="105">
          <cell r="H105">
            <v>100</v>
          </cell>
          <cell r="I105">
            <v>100</v>
          </cell>
          <cell r="J105">
            <v>150</v>
          </cell>
          <cell r="K105">
            <v>150</v>
          </cell>
          <cell r="L105">
            <v>100</v>
          </cell>
          <cell r="M105">
            <v>100</v>
          </cell>
        </row>
        <row r="105">
          <cell r="P105">
            <v>100</v>
          </cell>
          <cell r="Q105">
            <v>20</v>
          </cell>
        </row>
        <row r="106">
          <cell r="B106" t="str">
            <v>7AO027</v>
          </cell>
          <cell r="C106" t="str">
            <v>110111199904308237</v>
          </cell>
          <cell r="D106" t="str">
            <v>规培研究生</v>
          </cell>
          <cell r="E106" t="str">
            <v>外科</v>
          </cell>
          <cell r="F106" t="str">
            <v>2022年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6">
          <cell r="P106">
            <v>100</v>
          </cell>
          <cell r="Q106">
            <v>20</v>
          </cell>
        </row>
        <row r="107">
          <cell r="B107" t="str">
            <v>7AO308</v>
          </cell>
          <cell r="C107" t="str">
            <v>330726199901093312</v>
          </cell>
          <cell r="D107" t="str">
            <v>规培研究生</v>
          </cell>
          <cell r="E107" t="str">
            <v>外科</v>
          </cell>
          <cell r="F107" t="str">
            <v>2022年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7">
          <cell r="P107">
            <v>100</v>
          </cell>
          <cell r="Q107">
            <v>20</v>
          </cell>
        </row>
        <row r="108">
          <cell r="B108" t="str">
            <v>7AO317</v>
          </cell>
          <cell r="C108" t="str">
            <v>330902199803191031</v>
          </cell>
          <cell r="D108" t="str">
            <v>规培研究生</v>
          </cell>
          <cell r="E108" t="str">
            <v>外科</v>
          </cell>
          <cell r="F108" t="str">
            <v>2022年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8">
          <cell r="P108">
            <v>100</v>
          </cell>
          <cell r="Q108">
            <v>20</v>
          </cell>
        </row>
        <row r="109">
          <cell r="B109">
            <v>123006</v>
          </cell>
          <cell r="C109" t="str">
            <v>330302199601140815</v>
          </cell>
          <cell r="D109" t="str">
            <v>住院医师-本院</v>
          </cell>
          <cell r="E109" t="str">
            <v>外科</v>
          </cell>
          <cell r="F109" t="str">
            <v>2023年</v>
          </cell>
        </row>
        <row r="109">
          <cell r="H109">
            <v>100</v>
          </cell>
          <cell r="I109" t="e">
            <v>#N/A</v>
          </cell>
          <cell r="J109">
            <v>0</v>
          </cell>
          <cell r="K109" t="e">
            <v>#N/A</v>
          </cell>
          <cell r="L109">
            <v>0</v>
          </cell>
          <cell r="M109" t="e">
            <v>#N/A</v>
          </cell>
        </row>
        <row r="109">
          <cell r="P109">
            <v>100</v>
          </cell>
          <cell r="Q109">
            <v>20</v>
          </cell>
        </row>
        <row r="110">
          <cell r="B110" t="str">
            <v>732L36</v>
          </cell>
          <cell r="C110" t="str">
            <v>41232619990208483X</v>
          </cell>
          <cell r="D110" t="str">
            <v>住院医师-外院</v>
          </cell>
          <cell r="E110" t="str">
            <v>外科</v>
          </cell>
          <cell r="F110" t="str">
            <v>2023年</v>
          </cell>
        </row>
        <row r="110">
          <cell r="H110">
            <v>0</v>
          </cell>
          <cell r="I110" t="e">
            <v>#N/A</v>
          </cell>
          <cell r="J110">
            <v>0</v>
          </cell>
          <cell r="K110" t="e">
            <v>#N/A</v>
          </cell>
          <cell r="L110">
            <v>0</v>
          </cell>
          <cell r="M110" t="e">
            <v>#N/A</v>
          </cell>
        </row>
        <row r="110">
          <cell r="P110">
            <v>100</v>
          </cell>
          <cell r="Q110">
            <v>20</v>
          </cell>
        </row>
        <row r="111">
          <cell r="B111" t="str">
            <v>729L60</v>
          </cell>
          <cell r="C111" t="str">
            <v>331021199904140613</v>
          </cell>
          <cell r="D111" t="str">
            <v>住院医师-外院</v>
          </cell>
          <cell r="E111" t="str">
            <v>儿科</v>
          </cell>
          <cell r="F111" t="str">
            <v>2022年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1">
          <cell r="P111">
            <v>100</v>
          </cell>
          <cell r="Q111">
            <v>20</v>
          </cell>
        </row>
        <row r="112">
          <cell r="B112" t="str">
            <v>730L52</v>
          </cell>
          <cell r="C112" t="str">
            <v>332502199911230018</v>
          </cell>
          <cell r="D112" t="str">
            <v>住院医师-外院</v>
          </cell>
          <cell r="E112" t="str">
            <v>儿科</v>
          </cell>
          <cell r="F112" t="str">
            <v>2022年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2">
          <cell r="P112">
            <v>100</v>
          </cell>
          <cell r="Q112">
            <v>20</v>
          </cell>
        </row>
        <row r="113">
          <cell r="B113" t="str">
            <v>729L97</v>
          </cell>
          <cell r="C113" t="str">
            <v>33032719990630024x</v>
          </cell>
          <cell r="D113" t="str">
            <v>住院医师-外院</v>
          </cell>
          <cell r="E113" t="str">
            <v>全科医学科</v>
          </cell>
          <cell r="F113" t="str">
            <v>2022年</v>
          </cell>
        </row>
        <row r="113">
          <cell r="H113">
            <v>0</v>
          </cell>
          <cell r="I113" t="e">
            <v>#N/A</v>
          </cell>
          <cell r="J113">
            <v>0</v>
          </cell>
          <cell r="K113" t="e">
            <v>#N/A</v>
          </cell>
          <cell r="L113">
            <v>0</v>
          </cell>
          <cell r="M113" t="e">
            <v>#N/A</v>
          </cell>
        </row>
        <row r="113">
          <cell r="P113">
            <v>100</v>
          </cell>
          <cell r="Q113">
            <v>20</v>
          </cell>
        </row>
        <row r="114">
          <cell r="B114" t="str">
            <v>730L39</v>
          </cell>
          <cell r="C114" t="str">
            <v>330327199810060624</v>
          </cell>
          <cell r="D114" t="str">
            <v>住院医师-外院</v>
          </cell>
          <cell r="E114" t="str">
            <v>全科医学科</v>
          </cell>
          <cell r="F114" t="str">
            <v>2022年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4">
          <cell r="P114">
            <v>100</v>
          </cell>
          <cell r="Q114">
            <v>20</v>
          </cell>
        </row>
        <row r="115">
          <cell r="B115" t="str">
            <v>7AO259</v>
          </cell>
          <cell r="C115" t="str">
            <v>339005199810264823</v>
          </cell>
          <cell r="D115" t="str">
            <v>规培研究生</v>
          </cell>
          <cell r="E115" t="str">
            <v>儿科</v>
          </cell>
          <cell r="F115" t="str">
            <v>2022年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5">
          <cell r="P115">
            <v>100</v>
          </cell>
          <cell r="Q115">
            <v>20</v>
          </cell>
        </row>
        <row r="116">
          <cell r="B116" t="str">
            <v>7AO260</v>
          </cell>
          <cell r="C116" t="str">
            <v>331021199905252027</v>
          </cell>
          <cell r="D116" t="str">
            <v>规培研究生</v>
          </cell>
          <cell r="E116" t="str">
            <v>儿科</v>
          </cell>
          <cell r="F116" t="str">
            <v>2022年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6">
          <cell r="P116">
            <v>100</v>
          </cell>
          <cell r="Q116">
            <v>20</v>
          </cell>
        </row>
        <row r="117">
          <cell r="B117" t="str">
            <v>7AO261</v>
          </cell>
          <cell r="C117" t="str">
            <v>500221199912262129</v>
          </cell>
          <cell r="D117" t="str">
            <v>规培研究生</v>
          </cell>
          <cell r="E117" t="str">
            <v>儿科</v>
          </cell>
          <cell r="F117" t="str">
            <v>2022年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7">
          <cell r="P117">
            <v>100</v>
          </cell>
          <cell r="Q117">
            <v>20</v>
          </cell>
        </row>
        <row r="118">
          <cell r="B118" t="str">
            <v>732L52</v>
          </cell>
          <cell r="C118" t="str">
            <v>330328199911073447</v>
          </cell>
          <cell r="D118" t="str">
            <v>住院医师-外院</v>
          </cell>
          <cell r="E118" t="str">
            <v>儿科</v>
          </cell>
          <cell r="F118" t="str">
            <v>2023年</v>
          </cell>
        </row>
        <row r="118">
          <cell r="H118">
            <v>0</v>
          </cell>
          <cell r="I118" t="e">
            <v>#N/A</v>
          </cell>
          <cell r="J118">
            <v>0</v>
          </cell>
          <cell r="K118" t="e">
            <v>#N/A</v>
          </cell>
          <cell r="L118">
            <v>0</v>
          </cell>
          <cell r="M118" t="e">
            <v>#N/A</v>
          </cell>
        </row>
        <row r="118">
          <cell r="P118">
            <v>100</v>
          </cell>
          <cell r="Q118">
            <v>20</v>
          </cell>
        </row>
        <row r="119">
          <cell r="B119" t="str">
            <v>732L55</v>
          </cell>
          <cell r="C119" t="str">
            <v>331021199906130048</v>
          </cell>
          <cell r="D119" t="str">
            <v>住院医师-外院</v>
          </cell>
          <cell r="E119" t="str">
            <v>儿科</v>
          </cell>
          <cell r="F119" t="str">
            <v>2023年</v>
          </cell>
        </row>
        <row r="119">
          <cell r="H119">
            <v>0</v>
          </cell>
          <cell r="I119" t="e">
            <v>#N/A</v>
          </cell>
          <cell r="J119">
            <v>0</v>
          </cell>
          <cell r="K119" t="e">
            <v>#N/A</v>
          </cell>
          <cell r="L119">
            <v>0</v>
          </cell>
          <cell r="M119" t="e">
            <v>#N/A</v>
          </cell>
        </row>
        <row r="119">
          <cell r="P119">
            <v>100</v>
          </cell>
          <cell r="Q119">
            <v>20</v>
          </cell>
        </row>
        <row r="120">
          <cell r="B120" t="str">
            <v>727L57</v>
          </cell>
          <cell r="C120" t="str">
            <v>330382199901064019</v>
          </cell>
          <cell r="D120" t="str">
            <v>住院医师-外院</v>
          </cell>
          <cell r="E120" t="str">
            <v>耳鼻咽喉科</v>
          </cell>
          <cell r="F120" t="str">
            <v>2021年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0">
          <cell r="P120">
            <v>100</v>
          </cell>
          <cell r="Q120">
            <v>20</v>
          </cell>
        </row>
        <row r="121">
          <cell r="B121" t="str">
            <v>729L80</v>
          </cell>
          <cell r="C121" t="str">
            <v>330302199703114837</v>
          </cell>
          <cell r="D121" t="str">
            <v>住院医师-外院</v>
          </cell>
          <cell r="E121" t="str">
            <v>耳鼻咽喉科</v>
          </cell>
          <cell r="F121" t="str">
            <v>2022年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1">
          <cell r="O121">
            <v>5</v>
          </cell>
          <cell r="P121">
            <v>75</v>
          </cell>
          <cell r="Q121">
            <v>15</v>
          </cell>
        </row>
        <row r="122">
          <cell r="B122" t="str">
            <v>730L31</v>
          </cell>
          <cell r="C122" t="str">
            <v>330327199609141713</v>
          </cell>
          <cell r="D122" t="str">
            <v>住院医师-外院</v>
          </cell>
          <cell r="E122" t="str">
            <v>耳鼻咽喉科</v>
          </cell>
          <cell r="F122" t="str">
            <v>2022年</v>
          </cell>
        </row>
        <row r="122">
          <cell r="H122">
            <v>100</v>
          </cell>
          <cell r="I122">
            <v>100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2">
          <cell r="P122">
            <v>100</v>
          </cell>
          <cell r="Q122">
            <v>20</v>
          </cell>
        </row>
        <row r="123">
          <cell r="B123" t="str">
            <v>730L04</v>
          </cell>
          <cell r="C123" t="str">
            <v>330327199710201573</v>
          </cell>
          <cell r="D123" t="str">
            <v>住院医师-外院</v>
          </cell>
          <cell r="E123" t="str">
            <v>全科医学科</v>
          </cell>
          <cell r="F123" t="str">
            <v>2022年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P123">
            <v>100</v>
          </cell>
          <cell r="Q123">
            <v>20</v>
          </cell>
        </row>
        <row r="124">
          <cell r="B124" t="str">
            <v>7AM381</v>
          </cell>
          <cell r="C124" t="str">
            <v>412822199712146210</v>
          </cell>
          <cell r="D124" t="str">
            <v>规培研究生</v>
          </cell>
          <cell r="E124" t="str">
            <v>耳鼻咽喉科</v>
          </cell>
          <cell r="F124" t="str">
            <v>2021年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4">
          <cell r="P124">
            <v>100</v>
          </cell>
          <cell r="Q124">
            <v>20</v>
          </cell>
        </row>
        <row r="125">
          <cell r="B125" t="str">
            <v>7AM297</v>
          </cell>
          <cell r="C125" t="str">
            <v>33052119970824522X</v>
          </cell>
          <cell r="D125" t="str">
            <v>规培研究生</v>
          </cell>
          <cell r="E125" t="str">
            <v>耳鼻咽喉科</v>
          </cell>
          <cell r="F125" t="str">
            <v>2021年</v>
          </cell>
        </row>
        <row r="125">
          <cell r="H125">
            <v>100</v>
          </cell>
          <cell r="I125">
            <v>100</v>
          </cell>
          <cell r="J125">
            <v>150</v>
          </cell>
          <cell r="K125">
            <v>150</v>
          </cell>
          <cell r="L125">
            <v>100</v>
          </cell>
          <cell r="M125">
            <v>100</v>
          </cell>
        </row>
        <row r="125">
          <cell r="P125">
            <v>100</v>
          </cell>
          <cell r="Q125">
            <v>20</v>
          </cell>
        </row>
        <row r="126">
          <cell r="B126" t="str">
            <v>7AM298</v>
          </cell>
          <cell r="C126" t="str">
            <v>411328199811020664</v>
          </cell>
          <cell r="D126" t="str">
            <v>规培研究生</v>
          </cell>
          <cell r="E126" t="str">
            <v>耳鼻咽喉科</v>
          </cell>
          <cell r="F126" t="str">
            <v>2021年</v>
          </cell>
        </row>
        <row r="126">
          <cell r="H126">
            <v>100</v>
          </cell>
          <cell r="I126">
            <v>100</v>
          </cell>
          <cell r="J126">
            <v>150</v>
          </cell>
          <cell r="K126">
            <v>150</v>
          </cell>
          <cell r="L126">
            <v>100</v>
          </cell>
          <cell r="M126">
            <v>100</v>
          </cell>
        </row>
        <row r="126">
          <cell r="P126">
            <v>100</v>
          </cell>
          <cell r="Q126">
            <v>20</v>
          </cell>
        </row>
        <row r="127">
          <cell r="B127" t="str">
            <v>7AO347</v>
          </cell>
          <cell r="C127" t="str">
            <v>330411199901244642</v>
          </cell>
          <cell r="D127" t="str">
            <v>规培研究生</v>
          </cell>
          <cell r="E127" t="str">
            <v>耳鼻咽喉科</v>
          </cell>
          <cell r="F127" t="str">
            <v>2022年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7">
          <cell r="P127">
            <v>100</v>
          </cell>
          <cell r="Q127">
            <v>20</v>
          </cell>
        </row>
        <row r="128">
          <cell r="B128" t="str">
            <v>7AO348</v>
          </cell>
          <cell r="C128" t="str">
            <v>330382199605141737</v>
          </cell>
          <cell r="D128" t="str">
            <v>规培研究生</v>
          </cell>
          <cell r="E128" t="str">
            <v>耳鼻咽喉科</v>
          </cell>
          <cell r="F128" t="str">
            <v>2022年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8">
          <cell r="P128">
            <v>100</v>
          </cell>
          <cell r="Q128">
            <v>20</v>
          </cell>
        </row>
        <row r="129">
          <cell r="B129" t="str">
            <v>7AO349</v>
          </cell>
          <cell r="C129" t="str">
            <v>330324199902231209</v>
          </cell>
          <cell r="D129" t="str">
            <v>规培研究生</v>
          </cell>
          <cell r="E129" t="str">
            <v>耳鼻咽喉科</v>
          </cell>
          <cell r="F129" t="str">
            <v>2022年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29">
          <cell r="P129">
            <v>100</v>
          </cell>
          <cell r="Q129">
            <v>20</v>
          </cell>
        </row>
        <row r="130">
          <cell r="B130" t="str">
            <v>7AO350</v>
          </cell>
          <cell r="C130" t="str">
            <v>330602199906154528</v>
          </cell>
          <cell r="D130" t="str">
            <v>规培研究生</v>
          </cell>
          <cell r="E130" t="str">
            <v>耳鼻咽喉科</v>
          </cell>
          <cell r="F130" t="str">
            <v>2022年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0">
          <cell r="P130">
            <v>100</v>
          </cell>
          <cell r="Q130">
            <v>20</v>
          </cell>
        </row>
        <row r="131">
          <cell r="B131" t="str">
            <v>7AO351</v>
          </cell>
          <cell r="C131" t="str">
            <v>330621199812188697</v>
          </cell>
          <cell r="D131" t="str">
            <v>规培研究生</v>
          </cell>
          <cell r="E131" t="str">
            <v>耳鼻咽喉科</v>
          </cell>
          <cell r="F131" t="str">
            <v>2022年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1">
          <cell r="P131">
            <v>100</v>
          </cell>
          <cell r="Q131">
            <v>20</v>
          </cell>
        </row>
        <row r="132">
          <cell r="B132" t="str">
            <v>7AO352</v>
          </cell>
          <cell r="C132" t="str">
            <v>330282199902035521</v>
          </cell>
          <cell r="D132" t="str">
            <v>规培研究生</v>
          </cell>
          <cell r="E132" t="str">
            <v>耳鼻咽喉科</v>
          </cell>
          <cell r="F132" t="str">
            <v>2022年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2">
          <cell r="P132">
            <v>100</v>
          </cell>
          <cell r="Q132">
            <v>20</v>
          </cell>
        </row>
        <row r="133">
          <cell r="B133" t="str">
            <v>7AO353</v>
          </cell>
          <cell r="C133" t="str">
            <v>330324199812126536</v>
          </cell>
          <cell r="D133" t="str">
            <v>规培研究生</v>
          </cell>
          <cell r="E133" t="str">
            <v>耳鼻咽喉科</v>
          </cell>
          <cell r="F133" t="str">
            <v>2022年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3">
          <cell r="P133">
            <v>100</v>
          </cell>
          <cell r="Q133">
            <v>20</v>
          </cell>
        </row>
        <row r="134">
          <cell r="B134" t="str">
            <v>732L66</v>
          </cell>
          <cell r="C134" t="str">
            <v>330322199609102421</v>
          </cell>
          <cell r="D134" t="str">
            <v>住院医师-外院</v>
          </cell>
          <cell r="E134" t="str">
            <v>耳鼻咽喉科</v>
          </cell>
          <cell r="F134" t="str">
            <v>2023年</v>
          </cell>
        </row>
        <row r="134">
          <cell r="H134">
            <v>100</v>
          </cell>
          <cell r="I134" t="e">
            <v>#N/A</v>
          </cell>
          <cell r="J134">
            <v>0</v>
          </cell>
          <cell r="K134" t="e">
            <v>#N/A</v>
          </cell>
          <cell r="L134">
            <v>0</v>
          </cell>
          <cell r="M134" t="e">
            <v>#N/A</v>
          </cell>
        </row>
        <row r="134">
          <cell r="P134">
            <v>100</v>
          </cell>
          <cell r="Q134">
            <v>20</v>
          </cell>
        </row>
        <row r="135">
          <cell r="B135" t="str">
            <v>733L11</v>
          </cell>
          <cell r="C135" t="str">
            <v>331002200011102528</v>
          </cell>
          <cell r="D135" t="str">
            <v>住院医师-外院</v>
          </cell>
          <cell r="E135" t="str">
            <v>耳鼻咽喉科</v>
          </cell>
          <cell r="F135" t="str">
            <v>2023年</v>
          </cell>
        </row>
        <row r="135">
          <cell r="H135">
            <v>0</v>
          </cell>
          <cell r="I135" t="e">
            <v>#N/A</v>
          </cell>
          <cell r="J135">
            <v>0</v>
          </cell>
          <cell r="K135" t="e">
            <v>#N/A</v>
          </cell>
          <cell r="L135">
            <v>0</v>
          </cell>
          <cell r="M135" t="e">
            <v>#N/A</v>
          </cell>
        </row>
        <row r="135">
          <cell r="P135">
            <v>100</v>
          </cell>
          <cell r="Q135">
            <v>20</v>
          </cell>
        </row>
        <row r="136">
          <cell r="B136" t="str">
            <v>733L23</v>
          </cell>
          <cell r="C136" t="str">
            <v>210921199711172847</v>
          </cell>
          <cell r="D136" t="str">
            <v>住院医师-外院</v>
          </cell>
          <cell r="E136" t="str">
            <v>耳鼻咽喉科</v>
          </cell>
          <cell r="F136" t="str">
            <v>2023年</v>
          </cell>
        </row>
        <row r="136">
          <cell r="H136">
            <v>0</v>
          </cell>
          <cell r="I136" t="e">
            <v>#N/A</v>
          </cell>
          <cell r="J136">
            <v>0</v>
          </cell>
          <cell r="K136" t="e">
            <v>#N/A</v>
          </cell>
          <cell r="L136">
            <v>0</v>
          </cell>
          <cell r="M136" t="e">
            <v>#N/A</v>
          </cell>
        </row>
        <row r="136">
          <cell r="P136">
            <v>100</v>
          </cell>
          <cell r="Q136">
            <v>20</v>
          </cell>
        </row>
        <row r="137">
          <cell r="B137" t="str">
            <v>733L30</v>
          </cell>
          <cell r="C137" t="str">
            <v>352203198909145411</v>
          </cell>
          <cell r="D137" t="str">
            <v>住院医师-外院</v>
          </cell>
          <cell r="E137" t="str">
            <v>耳鼻咽喉科</v>
          </cell>
          <cell r="F137" t="str">
            <v>2023年</v>
          </cell>
        </row>
        <row r="137">
          <cell r="H137">
            <v>100</v>
          </cell>
          <cell r="I137" t="e">
            <v>#N/A</v>
          </cell>
          <cell r="J137">
            <v>0</v>
          </cell>
          <cell r="K137" t="e">
            <v>#N/A</v>
          </cell>
          <cell r="L137">
            <v>0</v>
          </cell>
          <cell r="M137" t="e">
            <v>#N/A</v>
          </cell>
        </row>
        <row r="137">
          <cell r="P137">
            <v>100</v>
          </cell>
          <cell r="Q137">
            <v>20</v>
          </cell>
        </row>
        <row r="138">
          <cell r="B138" t="str">
            <v>7AM327</v>
          </cell>
          <cell r="C138" t="str">
            <v>330282199804094683</v>
          </cell>
          <cell r="D138" t="str">
            <v>规培研究生</v>
          </cell>
          <cell r="E138" t="str">
            <v>放射肿瘤科</v>
          </cell>
          <cell r="F138" t="str">
            <v>2021年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8">
          <cell r="P138">
            <v>100</v>
          </cell>
          <cell r="Q138">
            <v>20</v>
          </cell>
        </row>
        <row r="139">
          <cell r="B139" t="str">
            <v>7AM332</v>
          </cell>
          <cell r="C139" t="str">
            <v>339005199702046626</v>
          </cell>
          <cell r="D139" t="str">
            <v>规培研究生</v>
          </cell>
          <cell r="E139" t="str">
            <v>放射肿瘤科</v>
          </cell>
          <cell r="F139" t="str">
            <v>2021年</v>
          </cell>
        </row>
        <row r="139">
          <cell r="H139">
            <v>100</v>
          </cell>
          <cell r="I139">
            <v>100</v>
          </cell>
          <cell r="J139">
            <v>150</v>
          </cell>
          <cell r="K139">
            <v>150</v>
          </cell>
          <cell r="L139">
            <v>100</v>
          </cell>
          <cell r="M139">
            <v>100</v>
          </cell>
        </row>
        <row r="139">
          <cell r="P139">
            <v>100</v>
          </cell>
          <cell r="Q139">
            <v>20</v>
          </cell>
        </row>
        <row r="140">
          <cell r="B140" t="str">
            <v>7AO380</v>
          </cell>
          <cell r="C140" t="str">
            <v>330824199903265926</v>
          </cell>
          <cell r="D140" t="str">
            <v>规培研究生</v>
          </cell>
          <cell r="E140" t="str">
            <v>放射肿瘤科</v>
          </cell>
          <cell r="F140" t="str">
            <v>2022年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0">
          <cell r="P140">
            <v>100</v>
          </cell>
          <cell r="Q140">
            <v>20</v>
          </cell>
        </row>
        <row r="141">
          <cell r="B141" t="str">
            <v>7AO384</v>
          </cell>
          <cell r="C141" t="str">
            <v>330681199812081749</v>
          </cell>
          <cell r="D141" t="str">
            <v>规培研究生</v>
          </cell>
          <cell r="E141" t="str">
            <v>放射肿瘤科</v>
          </cell>
          <cell r="F141" t="str">
            <v>2022年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1">
          <cell r="P141">
            <v>100</v>
          </cell>
          <cell r="Q141">
            <v>20</v>
          </cell>
        </row>
        <row r="142">
          <cell r="B142">
            <v>623018</v>
          </cell>
          <cell r="C142" t="str">
            <v>330381199405173623</v>
          </cell>
          <cell r="D142" t="str">
            <v>住院医师-本院</v>
          </cell>
          <cell r="E142" t="str">
            <v>放射肿瘤科</v>
          </cell>
          <cell r="F142" t="str">
            <v>2023年</v>
          </cell>
        </row>
        <row r="142">
          <cell r="H142">
            <v>100</v>
          </cell>
          <cell r="I142" t="e">
            <v>#N/A</v>
          </cell>
          <cell r="J142">
            <v>0</v>
          </cell>
          <cell r="K142" t="e">
            <v>#N/A</v>
          </cell>
          <cell r="L142">
            <v>0</v>
          </cell>
          <cell r="M142" t="e">
            <v>#N/A</v>
          </cell>
        </row>
        <row r="142">
          <cell r="P142">
            <v>100</v>
          </cell>
          <cell r="Q142">
            <v>20</v>
          </cell>
        </row>
        <row r="143">
          <cell r="B143">
            <v>623019</v>
          </cell>
          <cell r="C143" t="str">
            <v>321321199408080011</v>
          </cell>
          <cell r="D143" t="str">
            <v>住院医师-本院</v>
          </cell>
          <cell r="E143" t="str">
            <v>放射肿瘤科</v>
          </cell>
          <cell r="F143" t="str">
            <v>2023年</v>
          </cell>
        </row>
        <row r="143">
          <cell r="H143">
            <v>100</v>
          </cell>
          <cell r="I143" t="e">
            <v>#N/A</v>
          </cell>
          <cell r="J143">
            <v>0</v>
          </cell>
          <cell r="K143" t="e">
            <v>#N/A</v>
          </cell>
          <cell r="L143">
            <v>0</v>
          </cell>
          <cell r="M143" t="e">
            <v>#N/A</v>
          </cell>
        </row>
        <row r="143">
          <cell r="P143">
            <v>100</v>
          </cell>
          <cell r="Q143">
            <v>20</v>
          </cell>
        </row>
        <row r="144">
          <cell r="B144" t="str">
            <v>7AM328</v>
          </cell>
          <cell r="C144" t="str">
            <v>330724199711282945</v>
          </cell>
          <cell r="D144" t="str">
            <v>规培研究生</v>
          </cell>
          <cell r="E144" t="str">
            <v>放射肿瘤科</v>
          </cell>
          <cell r="F144" t="str">
            <v>2021年</v>
          </cell>
        </row>
        <row r="144">
          <cell r="H144">
            <v>100</v>
          </cell>
          <cell r="I144">
            <v>100</v>
          </cell>
          <cell r="J144">
            <v>150</v>
          </cell>
          <cell r="K144">
            <v>150</v>
          </cell>
          <cell r="L144">
            <v>100</v>
          </cell>
          <cell r="M144">
            <v>100</v>
          </cell>
        </row>
        <row r="144">
          <cell r="P144">
            <v>100</v>
          </cell>
          <cell r="Q144">
            <v>20</v>
          </cell>
        </row>
        <row r="145">
          <cell r="B145" t="str">
            <v>7AM335</v>
          </cell>
          <cell r="C145" t="str">
            <v>330681199710033885</v>
          </cell>
          <cell r="D145" t="str">
            <v>规培研究生</v>
          </cell>
          <cell r="E145" t="str">
            <v>放射科</v>
          </cell>
          <cell r="F145" t="str">
            <v>2021年</v>
          </cell>
        </row>
        <row r="145">
          <cell r="H145">
            <v>100</v>
          </cell>
          <cell r="I145">
            <v>100</v>
          </cell>
          <cell r="J145">
            <v>150</v>
          </cell>
          <cell r="K145">
            <v>150</v>
          </cell>
          <cell r="L145">
            <v>0</v>
          </cell>
          <cell r="M145">
            <v>0</v>
          </cell>
        </row>
        <row r="145">
          <cell r="P145">
            <v>100</v>
          </cell>
          <cell r="Q145">
            <v>20</v>
          </cell>
        </row>
        <row r="146">
          <cell r="B146" t="str">
            <v>729L57</v>
          </cell>
          <cell r="C146" t="str">
            <v>33032919990503216x</v>
          </cell>
          <cell r="D146" t="str">
            <v>住院医师-外院</v>
          </cell>
          <cell r="E146" t="str">
            <v>放射科</v>
          </cell>
          <cell r="F146" t="str">
            <v>2022年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6">
          <cell r="P146">
            <v>100</v>
          </cell>
          <cell r="Q146">
            <v>20</v>
          </cell>
        </row>
        <row r="147">
          <cell r="B147" t="str">
            <v>7AM334</v>
          </cell>
          <cell r="C147" t="str">
            <v>330682199612070013</v>
          </cell>
          <cell r="D147" t="str">
            <v>规培研究生</v>
          </cell>
          <cell r="E147" t="str">
            <v>放射科</v>
          </cell>
          <cell r="F147" t="str">
            <v>2021年</v>
          </cell>
        </row>
        <row r="147">
          <cell r="H147">
            <v>100</v>
          </cell>
          <cell r="I147">
            <v>100</v>
          </cell>
          <cell r="J147">
            <v>150</v>
          </cell>
          <cell r="K147">
            <v>150</v>
          </cell>
          <cell r="L147">
            <v>0</v>
          </cell>
          <cell r="M147">
            <v>0</v>
          </cell>
        </row>
        <row r="147">
          <cell r="P147">
            <v>100</v>
          </cell>
          <cell r="Q147">
            <v>20</v>
          </cell>
        </row>
        <row r="148">
          <cell r="B148" t="str">
            <v>729L74</v>
          </cell>
          <cell r="C148" t="str">
            <v>331021199910023544</v>
          </cell>
          <cell r="D148" t="str">
            <v>住院医师-外院</v>
          </cell>
          <cell r="E148" t="str">
            <v>放射科</v>
          </cell>
          <cell r="F148" t="str">
            <v>2022年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8">
          <cell r="P148">
            <v>100</v>
          </cell>
          <cell r="Q148">
            <v>20</v>
          </cell>
        </row>
        <row r="149">
          <cell r="B149">
            <v>623036</v>
          </cell>
          <cell r="C149" t="str">
            <v>330302199710104821</v>
          </cell>
          <cell r="D149" t="str">
            <v>住院医师-本院</v>
          </cell>
          <cell r="E149" t="str">
            <v>放射科</v>
          </cell>
          <cell r="F149" t="str">
            <v>2023年</v>
          </cell>
        </row>
        <row r="149">
          <cell r="H149">
            <v>100</v>
          </cell>
          <cell r="I149" t="e">
            <v>#N/A</v>
          </cell>
          <cell r="J149">
            <v>0</v>
          </cell>
          <cell r="K149" t="e">
            <v>#N/A</v>
          </cell>
          <cell r="L149">
            <v>0</v>
          </cell>
          <cell r="M149" t="e">
            <v>#N/A</v>
          </cell>
        </row>
        <row r="149">
          <cell r="P149">
            <v>100</v>
          </cell>
          <cell r="Q149">
            <v>20</v>
          </cell>
        </row>
        <row r="150">
          <cell r="B150" t="str">
            <v>727L58</v>
          </cell>
          <cell r="C150" t="str">
            <v>330304198508290315</v>
          </cell>
          <cell r="D150" t="str">
            <v>住院医师-外院</v>
          </cell>
          <cell r="E150" t="str">
            <v>放射科</v>
          </cell>
          <cell r="F150" t="str">
            <v>2021年</v>
          </cell>
        </row>
        <row r="150">
          <cell r="H150">
            <v>100</v>
          </cell>
          <cell r="I150">
            <v>100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0">
          <cell r="P150">
            <v>100</v>
          </cell>
          <cell r="Q150">
            <v>20</v>
          </cell>
        </row>
        <row r="151">
          <cell r="B151" t="str">
            <v>7AO390</v>
          </cell>
          <cell r="C151" t="str">
            <v>330326199906096019</v>
          </cell>
          <cell r="D151" t="str">
            <v>规培研究生</v>
          </cell>
          <cell r="E151" t="str">
            <v>核医学科</v>
          </cell>
          <cell r="F151" t="str">
            <v>2022年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1">
          <cell r="P151">
            <v>100</v>
          </cell>
          <cell r="Q151">
            <v>20</v>
          </cell>
        </row>
        <row r="152">
          <cell r="B152" t="str">
            <v>7AO386</v>
          </cell>
          <cell r="C152" t="str">
            <v>330822199906110919</v>
          </cell>
          <cell r="D152" t="str">
            <v>规培研究生</v>
          </cell>
          <cell r="E152" t="str">
            <v>放射科</v>
          </cell>
          <cell r="F152" t="str">
            <v>2022年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2">
          <cell r="P152">
            <v>100</v>
          </cell>
          <cell r="Q152">
            <v>20</v>
          </cell>
        </row>
        <row r="153">
          <cell r="B153" t="str">
            <v>7AM336</v>
          </cell>
          <cell r="C153" t="str">
            <v>330324199501312833</v>
          </cell>
          <cell r="D153" t="str">
            <v>规培研究生</v>
          </cell>
          <cell r="E153" t="str">
            <v>放射科</v>
          </cell>
          <cell r="F153" t="str">
            <v>2021年</v>
          </cell>
        </row>
        <row r="153">
          <cell r="H153">
            <v>100</v>
          </cell>
          <cell r="I153">
            <v>100</v>
          </cell>
          <cell r="J153">
            <v>150</v>
          </cell>
          <cell r="K153">
            <v>150</v>
          </cell>
          <cell r="L153">
            <v>0</v>
          </cell>
          <cell r="M153">
            <v>0</v>
          </cell>
        </row>
        <row r="153">
          <cell r="P153">
            <v>100</v>
          </cell>
          <cell r="Q153">
            <v>20</v>
          </cell>
        </row>
        <row r="154">
          <cell r="B154" t="str">
            <v>730L02</v>
          </cell>
          <cell r="C154" t="str">
            <v>330328199804101115</v>
          </cell>
          <cell r="D154" t="str">
            <v>住院医师-外院</v>
          </cell>
          <cell r="E154" t="str">
            <v>放射科</v>
          </cell>
          <cell r="F154" t="str">
            <v>2022年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4">
          <cell r="P154">
            <v>100</v>
          </cell>
          <cell r="Q154">
            <v>20</v>
          </cell>
        </row>
        <row r="155">
          <cell r="B155" t="str">
            <v>7AM337</v>
          </cell>
          <cell r="C155" t="str">
            <v>330724199711255816</v>
          </cell>
          <cell r="D155" t="str">
            <v>规培研究生</v>
          </cell>
          <cell r="E155" t="str">
            <v>放射科</v>
          </cell>
          <cell r="F155" t="str">
            <v>2021年</v>
          </cell>
        </row>
        <row r="155">
          <cell r="H155">
            <v>100</v>
          </cell>
          <cell r="I155">
            <v>100</v>
          </cell>
          <cell r="J155">
            <v>150</v>
          </cell>
          <cell r="K155">
            <v>150</v>
          </cell>
          <cell r="L155">
            <v>0</v>
          </cell>
          <cell r="M155">
            <v>0</v>
          </cell>
        </row>
        <row r="155">
          <cell r="P155">
            <v>100</v>
          </cell>
          <cell r="Q155">
            <v>20</v>
          </cell>
        </row>
        <row r="156">
          <cell r="B156" t="str">
            <v>7AO391</v>
          </cell>
          <cell r="C156" t="str">
            <v>430381200003085021</v>
          </cell>
          <cell r="D156" t="str">
            <v>规培研究生</v>
          </cell>
          <cell r="E156" t="str">
            <v>核医学科</v>
          </cell>
          <cell r="F156" t="str">
            <v>2022年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6">
          <cell r="P156">
            <v>100</v>
          </cell>
          <cell r="Q156">
            <v>20</v>
          </cell>
        </row>
        <row r="157">
          <cell r="B157" t="str">
            <v>7AO018</v>
          </cell>
          <cell r="C157" t="str">
            <v>330326199908223632</v>
          </cell>
          <cell r="D157" t="str">
            <v>规培研究生</v>
          </cell>
          <cell r="E157" t="str">
            <v>放射科</v>
          </cell>
          <cell r="F157" t="str">
            <v>2022年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7">
          <cell r="P157">
            <v>100</v>
          </cell>
          <cell r="Q157">
            <v>20</v>
          </cell>
        </row>
        <row r="158">
          <cell r="B158" t="str">
            <v>729L22</v>
          </cell>
          <cell r="C158" t="str">
            <v>330722199909282147</v>
          </cell>
          <cell r="D158" t="str">
            <v>住院医师-外院</v>
          </cell>
          <cell r="E158" t="str">
            <v>放射科</v>
          </cell>
          <cell r="F158" t="str">
            <v>2021年</v>
          </cell>
        </row>
        <row r="158">
          <cell r="H158">
            <v>100</v>
          </cell>
          <cell r="I158">
            <v>100</v>
          </cell>
          <cell r="J158">
            <v>150</v>
          </cell>
          <cell r="K158">
            <v>150</v>
          </cell>
          <cell r="L158">
            <v>0</v>
          </cell>
          <cell r="M158">
            <v>0</v>
          </cell>
        </row>
        <row r="158">
          <cell r="P158">
            <v>100</v>
          </cell>
          <cell r="Q158">
            <v>20</v>
          </cell>
        </row>
        <row r="159">
          <cell r="B159" t="str">
            <v>730L29</v>
          </cell>
          <cell r="C159" t="str">
            <v>331021199808262020</v>
          </cell>
          <cell r="D159" t="str">
            <v>住院医师-外院</v>
          </cell>
          <cell r="E159" t="str">
            <v>放射科</v>
          </cell>
          <cell r="F159" t="str">
            <v>2022年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59">
          <cell r="P159">
            <v>100</v>
          </cell>
          <cell r="Q159">
            <v>20</v>
          </cell>
        </row>
        <row r="160">
          <cell r="B160" t="str">
            <v>729L21</v>
          </cell>
          <cell r="C160" t="str">
            <v>330681199806142066</v>
          </cell>
          <cell r="D160" t="str">
            <v>住院医师-外院</v>
          </cell>
          <cell r="E160" t="str">
            <v>放射科</v>
          </cell>
          <cell r="F160" t="str">
            <v>2021年</v>
          </cell>
        </row>
        <row r="160">
          <cell r="H160">
            <v>100</v>
          </cell>
          <cell r="I160">
            <v>100</v>
          </cell>
          <cell r="J160">
            <v>150</v>
          </cell>
          <cell r="K160">
            <v>150</v>
          </cell>
          <cell r="L160">
            <v>0</v>
          </cell>
          <cell r="M160">
            <v>0</v>
          </cell>
        </row>
        <row r="160">
          <cell r="P160">
            <v>100</v>
          </cell>
          <cell r="Q160">
            <v>20</v>
          </cell>
        </row>
        <row r="161">
          <cell r="B161" t="str">
            <v>7AO387</v>
          </cell>
          <cell r="C161" t="str">
            <v>33032619980705071X</v>
          </cell>
          <cell r="D161" t="str">
            <v>规培研究生</v>
          </cell>
          <cell r="E161" t="str">
            <v>放射科</v>
          </cell>
          <cell r="F161" t="str">
            <v>2022年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1">
          <cell r="P161">
            <v>100</v>
          </cell>
          <cell r="Q161">
            <v>20</v>
          </cell>
        </row>
        <row r="162">
          <cell r="B162" t="str">
            <v>7AO388</v>
          </cell>
          <cell r="C162" t="str">
            <v>330381199909041229</v>
          </cell>
          <cell r="D162" t="str">
            <v>规培研究生</v>
          </cell>
          <cell r="E162" t="str">
            <v>放射科</v>
          </cell>
          <cell r="F162" t="str">
            <v>2022年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</row>
        <row r="162">
          <cell r="P162">
            <v>100</v>
          </cell>
          <cell r="Q162">
            <v>20</v>
          </cell>
        </row>
        <row r="163">
          <cell r="B163" t="str">
            <v>733L33</v>
          </cell>
          <cell r="C163" t="str">
            <v>330324199806134177</v>
          </cell>
          <cell r="D163" t="str">
            <v>住院医师-外院</v>
          </cell>
          <cell r="E163" t="str">
            <v>放射科</v>
          </cell>
          <cell r="F163" t="str">
            <v>2023年</v>
          </cell>
        </row>
        <row r="163">
          <cell r="H163">
            <v>0</v>
          </cell>
          <cell r="I163" t="e">
            <v>#N/A</v>
          </cell>
          <cell r="J163">
            <v>0</v>
          </cell>
          <cell r="K163" t="e">
            <v>#N/A</v>
          </cell>
          <cell r="L163">
            <v>0</v>
          </cell>
          <cell r="M163" t="e">
            <v>#N/A</v>
          </cell>
        </row>
        <row r="163">
          <cell r="P163">
            <v>100</v>
          </cell>
          <cell r="Q163">
            <v>20</v>
          </cell>
        </row>
        <row r="164">
          <cell r="B164">
            <v>623029</v>
          </cell>
          <cell r="C164" t="str">
            <v>330302199101237610</v>
          </cell>
          <cell r="D164" t="str">
            <v>住院医师-本院</v>
          </cell>
          <cell r="E164" t="str">
            <v>骨科</v>
          </cell>
          <cell r="F164" t="str">
            <v>2023年</v>
          </cell>
        </row>
        <row r="164">
          <cell r="H164">
            <v>100</v>
          </cell>
          <cell r="I164" t="e">
            <v>#N/A</v>
          </cell>
          <cell r="J164">
            <v>0</v>
          </cell>
          <cell r="K164" t="e">
            <v>#N/A</v>
          </cell>
          <cell r="L164">
            <v>0</v>
          </cell>
          <cell r="M164" t="e">
            <v>#N/A</v>
          </cell>
        </row>
        <row r="164">
          <cell r="P164">
            <v>100</v>
          </cell>
          <cell r="Q164">
            <v>20</v>
          </cell>
        </row>
        <row r="165">
          <cell r="B165" t="str">
            <v>7AM411</v>
          </cell>
          <cell r="C165" t="str">
            <v>350321199711303331</v>
          </cell>
          <cell r="D165" t="str">
            <v>规培研究生</v>
          </cell>
          <cell r="E165" t="str">
            <v>骨科</v>
          </cell>
          <cell r="F165" t="str">
            <v>2021年</v>
          </cell>
        </row>
        <row r="165">
          <cell r="H165">
            <v>100</v>
          </cell>
          <cell r="I165">
            <v>100</v>
          </cell>
          <cell r="J165">
            <v>150</v>
          </cell>
          <cell r="K165">
            <v>150</v>
          </cell>
          <cell r="L165">
            <v>100</v>
          </cell>
          <cell r="M165">
            <v>100</v>
          </cell>
        </row>
        <row r="165">
          <cell r="P165">
            <v>100</v>
          </cell>
          <cell r="Q165">
            <v>20</v>
          </cell>
        </row>
        <row r="166">
          <cell r="B166" t="str">
            <v>7AM286</v>
          </cell>
          <cell r="C166" t="str">
            <v>421102199703090435</v>
          </cell>
          <cell r="D166" t="str">
            <v>规培研究生</v>
          </cell>
          <cell r="E166" t="str">
            <v>骨科</v>
          </cell>
          <cell r="F166" t="str">
            <v>2021年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6">
          <cell r="P166">
            <v>100</v>
          </cell>
          <cell r="Q166">
            <v>20</v>
          </cell>
        </row>
        <row r="167">
          <cell r="B167" t="str">
            <v>7AM329</v>
          </cell>
          <cell r="C167" t="str">
            <v>33032619990213564X</v>
          </cell>
          <cell r="D167" t="str">
            <v>规培研究生</v>
          </cell>
          <cell r="E167" t="str">
            <v>放射肿瘤科</v>
          </cell>
          <cell r="F167" t="str">
            <v>2021年</v>
          </cell>
        </row>
        <row r="167">
          <cell r="H167">
            <v>100</v>
          </cell>
          <cell r="I167">
            <v>100</v>
          </cell>
          <cell r="J167">
            <v>150</v>
          </cell>
          <cell r="K167">
            <v>150</v>
          </cell>
          <cell r="L167">
            <v>100</v>
          </cell>
          <cell r="M167">
            <v>100</v>
          </cell>
        </row>
        <row r="167">
          <cell r="P167">
            <v>100</v>
          </cell>
          <cell r="Q167">
            <v>20</v>
          </cell>
        </row>
        <row r="168">
          <cell r="B168" t="str">
            <v>7AO281</v>
          </cell>
          <cell r="C168" t="str">
            <v>330329199910056342</v>
          </cell>
          <cell r="D168" t="str">
            <v>规培研究生</v>
          </cell>
          <cell r="E168" t="str">
            <v>急诊科</v>
          </cell>
          <cell r="F168" t="str">
            <v>2022年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8">
          <cell r="P168">
            <v>100</v>
          </cell>
          <cell r="Q168">
            <v>20</v>
          </cell>
        </row>
        <row r="169">
          <cell r="B169" t="str">
            <v>7AM203</v>
          </cell>
          <cell r="C169" t="str">
            <v>341221199601025805</v>
          </cell>
          <cell r="D169" t="str">
            <v>规培研究生</v>
          </cell>
          <cell r="E169" t="str">
            <v>内科</v>
          </cell>
          <cell r="F169" t="str">
            <v>2021年</v>
          </cell>
        </row>
        <row r="169">
          <cell r="H169">
            <v>100</v>
          </cell>
          <cell r="I169">
            <v>100</v>
          </cell>
          <cell r="J169">
            <v>150</v>
          </cell>
          <cell r="K169">
            <v>150</v>
          </cell>
          <cell r="L169">
            <v>100</v>
          </cell>
          <cell r="M169">
            <v>100</v>
          </cell>
        </row>
        <row r="169">
          <cell r="P169">
            <v>100</v>
          </cell>
          <cell r="Q169">
            <v>20</v>
          </cell>
        </row>
        <row r="170">
          <cell r="B170" t="str">
            <v>7AM164</v>
          </cell>
          <cell r="C170" t="str">
            <v>330724199811107626</v>
          </cell>
          <cell r="D170" t="str">
            <v>规培研究生</v>
          </cell>
          <cell r="E170" t="str">
            <v>内科</v>
          </cell>
          <cell r="F170" t="str">
            <v>2021年</v>
          </cell>
        </row>
        <row r="170">
          <cell r="H170">
            <v>100</v>
          </cell>
          <cell r="I170">
            <v>100</v>
          </cell>
          <cell r="J170">
            <v>150</v>
          </cell>
          <cell r="K170">
            <v>150</v>
          </cell>
          <cell r="L170">
            <v>100</v>
          </cell>
          <cell r="M170">
            <v>100</v>
          </cell>
        </row>
        <row r="170">
          <cell r="P170">
            <v>100</v>
          </cell>
          <cell r="Q170">
            <v>20</v>
          </cell>
        </row>
        <row r="171">
          <cell r="B171" t="str">
            <v>7AO048</v>
          </cell>
          <cell r="C171" t="str">
            <v>330282199907168235</v>
          </cell>
          <cell r="D171" t="str">
            <v>规培研究生</v>
          </cell>
          <cell r="E171" t="str">
            <v>内科</v>
          </cell>
          <cell r="F171" t="str">
            <v>2022年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1">
          <cell r="P171">
            <v>100</v>
          </cell>
          <cell r="Q171">
            <v>20</v>
          </cell>
        </row>
        <row r="172">
          <cell r="B172" t="str">
            <v>7AM325</v>
          </cell>
          <cell r="C172" t="str">
            <v>330723199811021930</v>
          </cell>
          <cell r="D172" t="str">
            <v>规培研究生</v>
          </cell>
          <cell r="E172" t="str">
            <v>放射肿瘤科</v>
          </cell>
          <cell r="F172" t="str">
            <v>2021年</v>
          </cell>
        </row>
        <row r="172">
          <cell r="H172">
            <v>100</v>
          </cell>
          <cell r="I172">
            <v>100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2">
          <cell r="P172">
            <v>100</v>
          </cell>
          <cell r="Q172">
            <v>20</v>
          </cell>
        </row>
        <row r="173">
          <cell r="B173" t="str">
            <v>7AM176</v>
          </cell>
          <cell r="C173" t="str">
            <v>330421199804220043</v>
          </cell>
          <cell r="D173" t="str">
            <v>规培研究生</v>
          </cell>
          <cell r="E173" t="str">
            <v>内科</v>
          </cell>
          <cell r="F173" t="str">
            <v>2021年</v>
          </cell>
        </row>
        <row r="173">
          <cell r="H173">
            <v>100</v>
          </cell>
          <cell r="I173">
            <v>100</v>
          </cell>
          <cell r="J173">
            <v>150</v>
          </cell>
          <cell r="K173">
            <v>150</v>
          </cell>
          <cell r="L173">
            <v>100</v>
          </cell>
          <cell r="M173">
            <v>100</v>
          </cell>
        </row>
        <row r="173">
          <cell r="P173">
            <v>100</v>
          </cell>
          <cell r="Q173">
            <v>20</v>
          </cell>
        </row>
        <row r="174">
          <cell r="B174">
            <v>122078</v>
          </cell>
          <cell r="C174" t="str">
            <v>330302199508197323</v>
          </cell>
          <cell r="D174" t="str">
            <v>住院医师-本院</v>
          </cell>
          <cell r="E174" t="str">
            <v>内科</v>
          </cell>
          <cell r="F174" t="str">
            <v>2022年</v>
          </cell>
        </row>
        <row r="174">
          <cell r="H174">
            <v>100</v>
          </cell>
          <cell r="I174">
            <v>100</v>
          </cell>
          <cell r="J174">
            <v>150</v>
          </cell>
          <cell r="K174">
            <v>150</v>
          </cell>
          <cell r="L174">
            <v>100</v>
          </cell>
          <cell r="M174">
            <v>100</v>
          </cell>
        </row>
        <row r="174">
          <cell r="P174">
            <v>100</v>
          </cell>
          <cell r="Q174">
            <v>20</v>
          </cell>
        </row>
        <row r="175">
          <cell r="B175" t="str">
            <v>7AO030</v>
          </cell>
          <cell r="C175" t="str">
            <v>350924199908260082</v>
          </cell>
          <cell r="D175" t="str">
            <v>规培研究生</v>
          </cell>
          <cell r="E175" t="str">
            <v>内科</v>
          </cell>
          <cell r="F175" t="str">
            <v>2022年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5">
          <cell r="P175">
            <v>100</v>
          </cell>
          <cell r="Q175">
            <v>20</v>
          </cell>
        </row>
        <row r="176">
          <cell r="B176" t="str">
            <v>7AO036</v>
          </cell>
          <cell r="C176" t="str">
            <v>330324199908270014</v>
          </cell>
          <cell r="D176" t="str">
            <v>规培研究生</v>
          </cell>
          <cell r="E176" t="str">
            <v>内科</v>
          </cell>
          <cell r="F176" t="str">
            <v>2022年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6">
          <cell r="P176">
            <v>100</v>
          </cell>
          <cell r="Q176">
            <v>20</v>
          </cell>
        </row>
        <row r="177">
          <cell r="B177" t="str">
            <v>729L66</v>
          </cell>
          <cell r="C177" t="str">
            <v>330304199611161217</v>
          </cell>
          <cell r="D177" t="str">
            <v>住院医师-外院</v>
          </cell>
          <cell r="E177" t="str">
            <v>内科</v>
          </cell>
          <cell r="F177" t="str">
            <v>2022年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77">
          <cell r="P177">
            <v>100</v>
          </cell>
          <cell r="Q177">
            <v>20</v>
          </cell>
        </row>
        <row r="178">
          <cell r="B178" t="str">
            <v>7AO223</v>
          </cell>
          <cell r="C178" t="str">
            <v>330225199904010021</v>
          </cell>
          <cell r="D178" t="str">
            <v>规培研究生</v>
          </cell>
          <cell r="E178" t="str">
            <v>内科</v>
          </cell>
          <cell r="F178" t="str">
            <v>2022年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</row>
        <row r="178">
          <cell r="P178">
            <v>100</v>
          </cell>
          <cell r="Q178">
            <v>20</v>
          </cell>
        </row>
        <row r="179">
          <cell r="B179" t="str">
            <v>732L78</v>
          </cell>
          <cell r="C179" t="str">
            <v>330327199307127246</v>
          </cell>
          <cell r="D179" t="str">
            <v>住院医师-外院</v>
          </cell>
          <cell r="E179" t="str">
            <v>内科</v>
          </cell>
          <cell r="F179" t="str">
            <v>2023年</v>
          </cell>
        </row>
        <row r="179">
          <cell r="H179">
            <v>100</v>
          </cell>
          <cell r="I179" t="e">
            <v>#N/A</v>
          </cell>
          <cell r="J179">
            <v>0</v>
          </cell>
          <cell r="K179" t="e">
            <v>#N/A</v>
          </cell>
          <cell r="L179">
            <v>0</v>
          </cell>
          <cell r="M179" t="e">
            <v>#N/A</v>
          </cell>
        </row>
        <row r="179">
          <cell r="P179">
            <v>100</v>
          </cell>
          <cell r="Q179">
            <v>20</v>
          </cell>
        </row>
        <row r="180">
          <cell r="B180" t="str">
            <v>730L16</v>
          </cell>
          <cell r="C180" t="str">
            <v>330381199911042626</v>
          </cell>
          <cell r="D180" t="str">
            <v>住院医师-外院</v>
          </cell>
          <cell r="E180" t="str">
            <v>全科医学科</v>
          </cell>
          <cell r="F180" t="str">
            <v>2022年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</row>
        <row r="180">
          <cell r="P180">
            <v>100</v>
          </cell>
          <cell r="Q180">
            <v>20</v>
          </cell>
        </row>
        <row r="181">
          <cell r="B181" t="str">
            <v>7AM201</v>
          </cell>
          <cell r="C181" t="str">
            <v>520425199809140043</v>
          </cell>
          <cell r="D181" t="str">
            <v>规培研究生</v>
          </cell>
          <cell r="E181" t="str">
            <v>内科</v>
          </cell>
          <cell r="F181" t="str">
            <v>实际2022年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1">
          <cell r="P181">
            <v>100</v>
          </cell>
          <cell r="Q181">
            <v>20</v>
          </cell>
        </row>
        <row r="182">
          <cell r="B182" t="str">
            <v>7AO244</v>
          </cell>
          <cell r="C182" t="str">
            <v>330382199902222613</v>
          </cell>
          <cell r="D182" t="str">
            <v>规培研究生</v>
          </cell>
          <cell r="E182" t="str">
            <v>内科</v>
          </cell>
          <cell r="F182" t="str">
            <v>2022年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</row>
        <row r="182">
          <cell r="P182">
            <v>100</v>
          </cell>
          <cell r="Q182">
            <v>20</v>
          </cell>
        </row>
        <row r="183">
          <cell r="B183" t="str">
            <v>7AO037</v>
          </cell>
          <cell r="C183" t="str">
            <v>330327199908050213</v>
          </cell>
          <cell r="D183" t="str">
            <v>规培研究生</v>
          </cell>
          <cell r="E183" t="str">
            <v>内科</v>
          </cell>
          <cell r="F183" t="str">
            <v>2022年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3">
          <cell r="P183">
            <v>100</v>
          </cell>
          <cell r="Q183">
            <v>20</v>
          </cell>
        </row>
        <row r="184">
          <cell r="B184" t="str">
            <v>7AO288</v>
          </cell>
          <cell r="C184" t="str">
            <v>330682199902015223</v>
          </cell>
          <cell r="D184" t="str">
            <v>规培研究生</v>
          </cell>
          <cell r="E184" t="str">
            <v>全科医学科</v>
          </cell>
          <cell r="F184" t="str">
            <v>2022年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4">
          <cell r="P184">
            <v>100</v>
          </cell>
          <cell r="Q184">
            <v>20</v>
          </cell>
        </row>
        <row r="185">
          <cell r="B185" t="str">
            <v>7AM391</v>
          </cell>
          <cell r="C185" t="str">
            <v>330324199804191012</v>
          </cell>
          <cell r="D185" t="str">
            <v>规培研究生</v>
          </cell>
          <cell r="E185" t="str">
            <v>内科</v>
          </cell>
          <cell r="F185" t="str">
            <v>2021年</v>
          </cell>
        </row>
        <row r="185">
          <cell r="H185">
            <v>100</v>
          </cell>
          <cell r="I185">
            <v>100</v>
          </cell>
          <cell r="J185">
            <v>150</v>
          </cell>
          <cell r="K185">
            <v>150</v>
          </cell>
          <cell r="L185">
            <v>100</v>
          </cell>
          <cell r="M185">
            <v>100</v>
          </cell>
        </row>
        <row r="185">
          <cell r="P185">
            <v>100</v>
          </cell>
          <cell r="Q185">
            <v>20</v>
          </cell>
        </row>
        <row r="186">
          <cell r="B186" t="str">
            <v>730L61</v>
          </cell>
          <cell r="C186" t="str">
            <v>330328199712090017</v>
          </cell>
          <cell r="D186" t="str">
            <v>住院医师-外院</v>
          </cell>
          <cell r="E186" t="str">
            <v>全科医学科</v>
          </cell>
          <cell r="F186" t="str">
            <v>2022年</v>
          </cell>
        </row>
        <row r="186">
          <cell r="H186">
            <v>100</v>
          </cell>
          <cell r="I186" t="e">
            <v>#N/A</v>
          </cell>
          <cell r="J186">
            <v>0</v>
          </cell>
          <cell r="K186" t="e">
            <v>#N/A</v>
          </cell>
          <cell r="L186">
            <v>0</v>
          </cell>
          <cell r="M186" t="e">
            <v>#N/A</v>
          </cell>
        </row>
        <row r="186">
          <cell r="P186">
            <v>100</v>
          </cell>
          <cell r="Q186">
            <v>20</v>
          </cell>
        </row>
        <row r="187">
          <cell r="B187" t="str">
            <v>7AO060</v>
          </cell>
          <cell r="C187" t="str">
            <v>431121200008237315</v>
          </cell>
          <cell r="D187" t="str">
            <v>规培研究生</v>
          </cell>
          <cell r="E187" t="str">
            <v>内科</v>
          </cell>
          <cell r="F187" t="str">
            <v>2022年</v>
          </cell>
          <cell r="G187">
            <v>90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7">
          <cell r="P187">
            <v>100</v>
          </cell>
          <cell r="Q187">
            <v>20</v>
          </cell>
        </row>
        <row r="188">
          <cell r="B188" t="str">
            <v>730L46</v>
          </cell>
          <cell r="C188" t="str">
            <v>411528199201030102</v>
          </cell>
          <cell r="D188" t="str">
            <v>住院医师-外院</v>
          </cell>
          <cell r="E188" t="str">
            <v>妇产科</v>
          </cell>
          <cell r="F188" t="str">
            <v>2022年</v>
          </cell>
        </row>
        <row r="188">
          <cell r="H188">
            <v>100</v>
          </cell>
          <cell r="I188">
            <v>100</v>
          </cell>
          <cell r="J188">
            <v>150</v>
          </cell>
          <cell r="K188">
            <v>150</v>
          </cell>
          <cell r="L188">
            <v>0</v>
          </cell>
          <cell r="M188">
            <v>0</v>
          </cell>
        </row>
        <row r="188">
          <cell r="P188">
            <v>100</v>
          </cell>
          <cell r="Q188">
            <v>20</v>
          </cell>
        </row>
        <row r="189">
          <cell r="B189" t="str">
            <v>730L65</v>
          </cell>
          <cell r="C189" t="str">
            <v>330324199606224485</v>
          </cell>
          <cell r="D189" t="str">
            <v>住院医师-外院</v>
          </cell>
          <cell r="E189" t="str">
            <v>妇产科</v>
          </cell>
          <cell r="F189" t="str">
            <v>2022年</v>
          </cell>
        </row>
        <row r="189">
          <cell r="H189">
            <v>100</v>
          </cell>
          <cell r="I189">
            <v>100</v>
          </cell>
          <cell r="J189">
            <v>150</v>
          </cell>
          <cell r="K189">
            <v>150</v>
          </cell>
          <cell r="L189">
            <v>100</v>
          </cell>
          <cell r="M189">
            <v>100</v>
          </cell>
        </row>
        <row r="189">
          <cell r="P189">
            <v>100</v>
          </cell>
          <cell r="Q189">
            <v>20</v>
          </cell>
        </row>
        <row r="190">
          <cell r="B190" t="str">
            <v>732L21</v>
          </cell>
          <cell r="C190" t="str">
            <v>542322199605270023</v>
          </cell>
          <cell r="D190" t="str">
            <v>住院医师-外院-西藏</v>
          </cell>
          <cell r="E190" t="str">
            <v>妇产科</v>
          </cell>
          <cell r="F190" t="str">
            <v>2022年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0">
          <cell r="P190">
            <v>100</v>
          </cell>
          <cell r="Q190">
            <v>20</v>
          </cell>
        </row>
        <row r="191">
          <cell r="B191" t="str">
            <v>729L26</v>
          </cell>
          <cell r="C191" t="str">
            <v>542232199704100027</v>
          </cell>
          <cell r="D191" t="str">
            <v>住院医师-外院-西藏</v>
          </cell>
          <cell r="E191" t="str">
            <v>妇产科</v>
          </cell>
          <cell r="F191" t="str">
            <v>2021年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1">
          <cell r="P191">
            <v>100</v>
          </cell>
          <cell r="Q191">
            <v>20</v>
          </cell>
        </row>
        <row r="192">
          <cell r="B192" t="str">
            <v>729L32</v>
          </cell>
          <cell r="C192" t="str">
            <v>542231199711061429</v>
          </cell>
          <cell r="D192" t="str">
            <v>住院医师-外院-西藏</v>
          </cell>
          <cell r="E192" t="str">
            <v>妇产科</v>
          </cell>
          <cell r="F192" t="str">
            <v>2021年</v>
          </cell>
        </row>
        <row r="192">
          <cell r="H192">
            <v>100</v>
          </cell>
          <cell r="I192">
            <v>100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2">
          <cell r="P192">
            <v>100</v>
          </cell>
          <cell r="Q192">
            <v>20</v>
          </cell>
        </row>
        <row r="193">
          <cell r="B193" t="str">
            <v>7AM355</v>
          </cell>
          <cell r="C193" t="str">
            <v>330226199805100028</v>
          </cell>
          <cell r="D193" t="str">
            <v>规培研究生</v>
          </cell>
          <cell r="E193" t="str">
            <v>妇产科</v>
          </cell>
          <cell r="F193" t="str">
            <v>2021年</v>
          </cell>
        </row>
        <row r="193">
          <cell r="H193">
            <v>100</v>
          </cell>
          <cell r="I193">
            <v>100</v>
          </cell>
          <cell r="J193">
            <v>150</v>
          </cell>
          <cell r="K193">
            <v>150</v>
          </cell>
          <cell r="L193">
            <v>100</v>
          </cell>
          <cell r="M193">
            <v>100</v>
          </cell>
        </row>
        <row r="193">
          <cell r="P193">
            <v>100</v>
          </cell>
          <cell r="Q193">
            <v>20</v>
          </cell>
        </row>
        <row r="194">
          <cell r="B194" t="str">
            <v>7AM358</v>
          </cell>
          <cell r="C194" t="str">
            <v>330382199803110026</v>
          </cell>
          <cell r="D194" t="str">
            <v>规培研究生</v>
          </cell>
          <cell r="E194" t="str">
            <v>妇产科</v>
          </cell>
          <cell r="F194" t="str">
            <v>2021年</v>
          </cell>
        </row>
        <row r="194">
          <cell r="H194">
            <v>100</v>
          </cell>
          <cell r="I194">
            <v>100</v>
          </cell>
          <cell r="J194">
            <v>150</v>
          </cell>
          <cell r="K194">
            <v>150</v>
          </cell>
          <cell r="L194">
            <v>100</v>
          </cell>
          <cell r="M194">
            <v>100</v>
          </cell>
        </row>
        <row r="194">
          <cell r="P194">
            <v>100</v>
          </cell>
          <cell r="Q194">
            <v>20</v>
          </cell>
        </row>
        <row r="195">
          <cell r="B195" t="str">
            <v>7AM384</v>
          </cell>
          <cell r="C195" t="str">
            <v>310226199712151826</v>
          </cell>
          <cell r="D195" t="str">
            <v>规培研究生</v>
          </cell>
          <cell r="E195" t="str">
            <v>妇产科</v>
          </cell>
          <cell r="F195" t="str">
            <v>2021年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5">
          <cell r="P195">
            <v>100</v>
          </cell>
          <cell r="Q195">
            <v>20</v>
          </cell>
        </row>
        <row r="196">
          <cell r="B196" t="str">
            <v>7AM291</v>
          </cell>
          <cell r="C196" t="str">
            <v>330381199711210023</v>
          </cell>
          <cell r="D196" t="str">
            <v>规培研究生</v>
          </cell>
          <cell r="E196" t="str">
            <v>妇产科</v>
          </cell>
          <cell r="F196" t="str">
            <v>2021年</v>
          </cell>
        </row>
        <row r="196">
          <cell r="H196">
            <v>100</v>
          </cell>
          <cell r="I196">
            <v>100</v>
          </cell>
          <cell r="J196">
            <v>150</v>
          </cell>
          <cell r="K196">
            <v>150</v>
          </cell>
          <cell r="L196">
            <v>100</v>
          </cell>
          <cell r="M196">
            <v>100</v>
          </cell>
        </row>
        <row r="196">
          <cell r="P196">
            <v>100</v>
          </cell>
          <cell r="Q196">
            <v>20</v>
          </cell>
        </row>
        <row r="197">
          <cell r="B197" t="str">
            <v>7AM292</v>
          </cell>
          <cell r="C197" t="str">
            <v>330682199802246323</v>
          </cell>
          <cell r="D197" t="str">
            <v>规培研究生</v>
          </cell>
          <cell r="E197" t="str">
            <v>妇产科</v>
          </cell>
          <cell r="F197" t="str">
            <v>2021年</v>
          </cell>
        </row>
        <row r="197">
          <cell r="H197">
            <v>100</v>
          </cell>
          <cell r="I197">
            <v>100</v>
          </cell>
          <cell r="J197">
            <v>150</v>
          </cell>
          <cell r="K197">
            <v>150</v>
          </cell>
          <cell r="L197">
            <v>100</v>
          </cell>
          <cell r="M197">
            <v>100</v>
          </cell>
        </row>
        <row r="197">
          <cell r="P197">
            <v>100</v>
          </cell>
          <cell r="Q197">
            <v>20</v>
          </cell>
        </row>
        <row r="198">
          <cell r="B198" t="str">
            <v>7AM293</v>
          </cell>
          <cell r="C198" t="str">
            <v>330681199809034562</v>
          </cell>
          <cell r="D198" t="str">
            <v>规培研究生</v>
          </cell>
          <cell r="E198" t="str">
            <v>妇产科</v>
          </cell>
          <cell r="F198" t="str">
            <v>2021年</v>
          </cell>
        </row>
        <row r="198">
          <cell r="H198">
            <v>100</v>
          </cell>
          <cell r="I198">
            <v>100</v>
          </cell>
          <cell r="J198">
            <v>150</v>
          </cell>
          <cell r="K198">
            <v>150</v>
          </cell>
          <cell r="L198">
            <v>100</v>
          </cell>
          <cell r="M198">
            <v>100</v>
          </cell>
        </row>
        <row r="198">
          <cell r="P198">
            <v>100</v>
          </cell>
          <cell r="Q198">
            <v>20</v>
          </cell>
        </row>
        <row r="199">
          <cell r="B199" t="str">
            <v>7AO339</v>
          </cell>
          <cell r="C199" t="str">
            <v>330109199908295321</v>
          </cell>
          <cell r="D199" t="str">
            <v>规培研究生</v>
          </cell>
          <cell r="E199" t="str">
            <v>妇产科</v>
          </cell>
          <cell r="F199" t="str">
            <v>2022年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199">
          <cell r="P199">
            <v>100</v>
          </cell>
          <cell r="Q199">
            <v>20</v>
          </cell>
        </row>
        <row r="200">
          <cell r="B200" t="str">
            <v>7AO341</v>
          </cell>
          <cell r="C200" t="str">
            <v>330205199901070322</v>
          </cell>
          <cell r="D200" t="str">
            <v>规培研究生</v>
          </cell>
          <cell r="E200" t="str">
            <v>妇产科</v>
          </cell>
          <cell r="F200" t="str">
            <v>2022年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0">
          <cell r="P200">
            <v>100</v>
          </cell>
          <cell r="Q200">
            <v>20</v>
          </cell>
        </row>
        <row r="201">
          <cell r="B201" t="str">
            <v>7AO342</v>
          </cell>
          <cell r="C201" t="str">
            <v>500107199905112445</v>
          </cell>
          <cell r="D201" t="str">
            <v>规培研究生</v>
          </cell>
          <cell r="E201" t="str">
            <v>妇产科</v>
          </cell>
          <cell r="F201" t="str">
            <v>2022年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1">
          <cell r="P201">
            <v>100</v>
          </cell>
          <cell r="Q201">
            <v>20</v>
          </cell>
        </row>
        <row r="202">
          <cell r="B202" t="str">
            <v>7AO343</v>
          </cell>
          <cell r="C202" t="str">
            <v>330281199711282523</v>
          </cell>
          <cell r="D202" t="str">
            <v>规培研究生</v>
          </cell>
          <cell r="E202" t="str">
            <v>妇产科</v>
          </cell>
          <cell r="F202" t="str">
            <v>2022年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2">
          <cell r="P202">
            <v>100</v>
          </cell>
          <cell r="Q202">
            <v>20</v>
          </cell>
        </row>
        <row r="203">
          <cell r="B203" t="str">
            <v>7AO345</v>
          </cell>
          <cell r="C203" t="str">
            <v>532123199905174125</v>
          </cell>
          <cell r="D203" t="str">
            <v>规培研究生</v>
          </cell>
          <cell r="E203" t="str">
            <v>妇产科</v>
          </cell>
          <cell r="F203" t="str">
            <v>2022年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3">
          <cell r="P203">
            <v>100</v>
          </cell>
          <cell r="Q203">
            <v>20</v>
          </cell>
        </row>
        <row r="204">
          <cell r="B204" t="str">
            <v>7AO344</v>
          </cell>
          <cell r="C204" t="str">
            <v>500227199511163531</v>
          </cell>
          <cell r="D204" t="str">
            <v>规培研究生</v>
          </cell>
          <cell r="E204" t="str">
            <v>妇产科</v>
          </cell>
          <cell r="F204" t="str">
            <v>2022年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4">
          <cell r="P204">
            <v>100</v>
          </cell>
          <cell r="Q204">
            <v>20</v>
          </cell>
        </row>
        <row r="205">
          <cell r="B205">
            <v>623030</v>
          </cell>
          <cell r="C205" t="str">
            <v>330326199511072311</v>
          </cell>
          <cell r="D205" t="str">
            <v>住院医师-本院</v>
          </cell>
          <cell r="E205" t="str">
            <v>妇产科</v>
          </cell>
          <cell r="F205" t="str">
            <v>2023年</v>
          </cell>
        </row>
        <row r="205">
          <cell r="H205">
            <v>100</v>
          </cell>
          <cell r="I205" t="e">
            <v>#N/A</v>
          </cell>
          <cell r="J205">
            <v>0</v>
          </cell>
          <cell r="K205" t="e">
            <v>#N/A</v>
          </cell>
          <cell r="L205">
            <v>0</v>
          </cell>
          <cell r="M205" t="e">
            <v>#N/A</v>
          </cell>
        </row>
        <row r="205">
          <cell r="P205">
            <v>100</v>
          </cell>
          <cell r="Q205">
            <v>20</v>
          </cell>
        </row>
        <row r="206">
          <cell r="B206">
            <v>622036</v>
          </cell>
          <cell r="C206" t="str">
            <v>330304199204300400</v>
          </cell>
          <cell r="D206" t="str">
            <v>住院医师-本院</v>
          </cell>
          <cell r="E206" t="str">
            <v>妇产科</v>
          </cell>
          <cell r="F206" t="str">
            <v>2023年</v>
          </cell>
        </row>
        <row r="206">
          <cell r="H206">
            <v>100</v>
          </cell>
          <cell r="I206" t="e">
            <v>#N/A</v>
          </cell>
          <cell r="J206">
            <v>150</v>
          </cell>
          <cell r="K206" t="e">
            <v>#N/A</v>
          </cell>
          <cell r="L206">
            <v>100</v>
          </cell>
          <cell r="M206" t="e">
            <v>#N/A</v>
          </cell>
        </row>
        <row r="206">
          <cell r="P206">
            <v>100</v>
          </cell>
          <cell r="Q206">
            <v>20</v>
          </cell>
        </row>
        <row r="207">
          <cell r="B207" t="str">
            <v>732L64</v>
          </cell>
          <cell r="C207" t="str">
            <v>330327199904101749</v>
          </cell>
          <cell r="D207" t="str">
            <v>住院医师-外院</v>
          </cell>
          <cell r="E207" t="str">
            <v>妇产科</v>
          </cell>
          <cell r="F207" t="str">
            <v>2023年</v>
          </cell>
        </row>
        <row r="207">
          <cell r="H207">
            <v>0</v>
          </cell>
          <cell r="I207" t="e">
            <v>#N/A</v>
          </cell>
          <cell r="J207">
            <v>0</v>
          </cell>
          <cell r="K207" t="e">
            <v>#N/A</v>
          </cell>
          <cell r="L207">
            <v>0</v>
          </cell>
          <cell r="M207" t="e">
            <v>#N/A</v>
          </cell>
          <cell r="N207" t="str">
            <v>732L64</v>
          </cell>
        </row>
        <row r="207">
          <cell r="P207">
            <v>100</v>
          </cell>
          <cell r="Q207">
            <v>20</v>
          </cell>
        </row>
        <row r="208">
          <cell r="B208" t="str">
            <v>732L70</v>
          </cell>
          <cell r="C208" t="str">
            <v>330327199811150955</v>
          </cell>
          <cell r="D208" t="str">
            <v>住院医师-外院</v>
          </cell>
          <cell r="E208" t="str">
            <v>妇产科</v>
          </cell>
          <cell r="F208" t="str">
            <v>2023年</v>
          </cell>
        </row>
        <row r="208">
          <cell r="H208">
            <v>0</v>
          </cell>
          <cell r="I208" t="e">
            <v>#N/A</v>
          </cell>
          <cell r="J208">
            <v>0</v>
          </cell>
          <cell r="K208" t="e">
            <v>#N/A</v>
          </cell>
          <cell r="L208">
            <v>0</v>
          </cell>
          <cell r="M208" t="e">
            <v>#N/A</v>
          </cell>
        </row>
        <row r="208">
          <cell r="P208">
            <v>100</v>
          </cell>
          <cell r="Q208">
            <v>20</v>
          </cell>
        </row>
        <row r="209">
          <cell r="B209" t="str">
            <v>732L87</v>
          </cell>
          <cell r="C209" t="str">
            <v>330304199207302743</v>
          </cell>
          <cell r="D209" t="str">
            <v>住院医师-外院</v>
          </cell>
          <cell r="E209" t="str">
            <v>妇产科</v>
          </cell>
          <cell r="F209" t="str">
            <v>2023年</v>
          </cell>
        </row>
        <row r="209">
          <cell r="H209">
            <v>100</v>
          </cell>
          <cell r="I209" t="e">
            <v>#N/A</v>
          </cell>
          <cell r="J209">
            <v>0</v>
          </cell>
          <cell r="K209" t="e">
            <v>#N/A</v>
          </cell>
          <cell r="L209">
            <v>0</v>
          </cell>
          <cell r="M209" t="e">
            <v>#N/A</v>
          </cell>
        </row>
        <row r="209">
          <cell r="P209">
            <v>100</v>
          </cell>
          <cell r="Q209">
            <v>20</v>
          </cell>
        </row>
        <row r="210">
          <cell r="B210" t="str">
            <v>733L51</v>
          </cell>
          <cell r="C210" t="str">
            <v>632123199610020026</v>
          </cell>
          <cell r="D210" t="str">
            <v>住院医师-外院-西藏</v>
          </cell>
          <cell r="E210" t="str">
            <v>妇产科</v>
          </cell>
          <cell r="F210" t="str">
            <v>2023年</v>
          </cell>
        </row>
        <row r="210">
          <cell r="H210">
            <v>0</v>
          </cell>
          <cell r="I210" t="e">
            <v>#N/A</v>
          </cell>
          <cell r="J210">
            <v>0</v>
          </cell>
          <cell r="K210" t="e">
            <v>#N/A</v>
          </cell>
          <cell r="L210">
            <v>0</v>
          </cell>
          <cell r="M210" t="e">
            <v>#N/A</v>
          </cell>
        </row>
        <row r="210">
          <cell r="P210">
            <v>100</v>
          </cell>
          <cell r="Q210">
            <v>20</v>
          </cell>
        </row>
        <row r="211">
          <cell r="B211">
            <v>121034</v>
          </cell>
          <cell r="C211" t="str">
            <v>330302199508092011</v>
          </cell>
          <cell r="D211" t="str">
            <v>住院医师-本院</v>
          </cell>
          <cell r="E211" t="str">
            <v>外科</v>
          </cell>
          <cell r="F211" t="str">
            <v>2021年</v>
          </cell>
        </row>
        <row r="211">
          <cell r="H211">
            <v>100</v>
          </cell>
          <cell r="I211">
            <v>100</v>
          </cell>
          <cell r="J211">
            <v>150</v>
          </cell>
          <cell r="K211">
            <v>150</v>
          </cell>
          <cell r="L211">
            <v>100</v>
          </cell>
          <cell r="M211">
            <v>100</v>
          </cell>
        </row>
        <row r="211">
          <cell r="P211">
            <v>100</v>
          </cell>
          <cell r="Q211">
            <v>20</v>
          </cell>
        </row>
        <row r="212">
          <cell r="B212" t="str">
            <v>7AM267</v>
          </cell>
          <cell r="C212" t="str">
            <v>330621199705146352</v>
          </cell>
          <cell r="D212" t="str">
            <v>规培研究生</v>
          </cell>
          <cell r="E212" t="str">
            <v>外科</v>
          </cell>
          <cell r="F212" t="str">
            <v>2021年</v>
          </cell>
        </row>
        <row r="212">
          <cell r="H212">
            <v>100</v>
          </cell>
          <cell r="I212">
            <v>100</v>
          </cell>
          <cell r="J212">
            <v>150</v>
          </cell>
          <cell r="K212">
            <v>150</v>
          </cell>
          <cell r="L212">
            <v>100</v>
          </cell>
          <cell r="M212">
            <v>100</v>
          </cell>
        </row>
        <row r="212">
          <cell r="P212">
            <v>100</v>
          </cell>
          <cell r="Q212">
            <v>20</v>
          </cell>
        </row>
        <row r="213">
          <cell r="B213" t="str">
            <v>7AO297</v>
          </cell>
          <cell r="C213" t="str">
            <v>330382199811140911</v>
          </cell>
          <cell r="D213" t="str">
            <v>规培研究生</v>
          </cell>
          <cell r="E213" t="str">
            <v>外科</v>
          </cell>
          <cell r="F213" t="str">
            <v>2022年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str">
            <v>7AO297</v>
          </cell>
        </row>
        <row r="213">
          <cell r="P213">
            <v>100</v>
          </cell>
          <cell r="Q213">
            <v>20</v>
          </cell>
        </row>
        <row r="214">
          <cell r="B214" t="str">
            <v>7AO022</v>
          </cell>
          <cell r="C214" t="str">
            <v>330726199911010031</v>
          </cell>
          <cell r="D214" t="str">
            <v>规培研究生</v>
          </cell>
          <cell r="E214" t="str">
            <v>外科（神经外科方向）</v>
          </cell>
          <cell r="F214" t="str">
            <v>2022年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4">
          <cell r="P214">
            <v>100</v>
          </cell>
          <cell r="Q214">
            <v>20</v>
          </cell>
        </row>
        <row r="215">
          <cell r="B215" t="str">
            <v>7AO029</v>
          </cell>
          <cell r="C215" t="str">
            <v>61010419990417611X</v>
          </cell>
          <cell r="D215" t="str">
            <v>规培研究生</v>
          </cell>
          <cell r="E215" t="str">
            <v>外科（神经外科方向）</v>
          </cell>
          <cell r="F215" t="str">
            <v>2022年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5">
          <cell r="P215">
            <v>100</v>
          </cell>
          <cell r="Q215">
            <v>20</v>
          </cell>
        </row>
        <row r="216">
          <cell r="B216" t="str">
            <v>7AO304</v>
          </cell>
          <cell r="C216" t="str">
            <v>330602199909051014</v>
          </cell>
          <cell r="D216" t="str">
            <v>规培研究生</v>
          </cell>
          <cell r="E216" t="str">
            <v>外科（神经外科方向）</v>
          </cell>
          <cell r="F216" t="str">
            <v>2022年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6">
          <cell r="P216">
            <v>100</v>
          </cell>
          <cell r="Q216">
            <v>20</v>
          </cell>
        </row>
        <row r="217">
          <cell r="B217" t="str">
            <v>7AO310</v>
          </cell>
          <cell r="C217" t="str">
            <v>610625199906070916</v>
          </cell>
          <cell r="D217" t="str">
            <v>规培研究生</v>
          </cell>
          <cell r="E217" t="str">
            <v>外科（神经外科方向）</v>
          </cell>
          <cell r="F217" t="str">
            <v>2022年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7">
          <cell r="P217">
            <v>100</v>
          </cell>
          <cell r="Q217">
            <v>20</v>
          </cell>
        </row>
        <row r="218">
          <cell r="B218" t="str">
            <v>7AO313</v>
          </cell>
          <cell r="C218" t="str">
            <v>332528199908080411</v>
          </cell>
          <cell r="D218" t="str">
            <v>规培研究生</v>
          </cell>
          <cell r="E218" t="str">
            <v>外科（神经外科方向）</v>
          </cell>
          <cell r="F218" t="str">
            <v>2022年</v>
          </cell>
        </row>
        <row r="218"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8">
          <cell r="P218">
            <v>100</v>
          </cell>
          <cell r="Q218">
            <v>20</v>
          </cell>
        </row>
        <row r="219">
          <cell r="B219" t="str">
            <v>7AO319</v>
          </cell>
          <cell r="C219" t="str">
            <v>330682199709211433</v>
          </cell>
          <cell r="D219" t="str">
            <v>规培研究生</v>
          </cell>
          <cell r="E219" t="str">
            <v>外科（神经外科方向）</v>
          </cell>
          <cell r="F219" t="str">
            <v>2022年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19">
          <cell r="P219">
            <v>100</v>
          </cell>
          <cell r="Q219">
            <v>20</v>
          </cell>
        </row>
        <row r="220">
          <cell r="B220" t="str">
            <v>7AO326</v>
          </cell>
          <cell r="C220" t="str">
            <v>330324199708195996</v>
          </cell>
          <cell r="D220" t="str">
            <v>规培研究生</v>
          </cell>
          <cell r="E220" t="str">
            <v>外科（神经外科方向）</v>
          </cell>
          <cell r="F220" t="str">
            <v>2022年</v>
          </cell>
        </row>
        <row r="220"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0">
          <cell r="P220">
            <v>100</v>
          </cell>
          <cell r="Q220">
            <v>20</v>
          </cell>
        </row>
        <row r="221">
          <cell r="B221" t="str">
            <v>7AO024</v>
          </cell>
          <cell r="C221" t="str">
            <v>330381199808307518</v>
          </cell>
          <cell r="D221" t="str">
            <v>规培研究生</v>
          </cell>
          <cell r="E221" t="str">
            <v>外科</v>
          </cell>
          <cell r="F221" t="str">
            <v>2022年</v>
          </cell>
        </row>
        <row r="221"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1">
          <cell r="P221">
            <v>100</v>
          </cell>
          <cell r="Q221">
            <v>20</v>
          </cell>
        </row>
        <row r="222">
          <cell r="B222" t="str">
            <v>7AM257</v>
          </cell>
          <cell r="C222" t="str">
            <v>330602199706292010</v>
          </cell>
          <cell r="D222" t="str">
            <v>规培研究生</v>
          </cell>
          <cell r="E222" t="str">
            <v>外科</v>
          </cell>
          <cell r="F222" t="str">
            <v>2022年</v>
          </cell>
        </row>
        <row r="222"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2">
          <cell r="P222">
            <v>100</v>
          </cell>
          <cell r="Q222">
            <v>20</v>
          </cell>
        </row>
        <row r="223">
          <cell r="B223">
            <v>623025</v>
          </cell>
          <cell r="C223" t="str">
            <v>330302199210083235</v>
          </cell>
          <cell r="D223" t="str">
            <v>住院医师-本院</v>
          </cell>
          <cell r="E223" t="str">
            <v>外科</v>
          </cell>
          <cell r="F223" t="str">
            <v>2023年</v>
          </cell>
        </row>
        <row r="223">
          <cell r="H223">
            <v>100</v>
          </cell>
          <cell r="I223" t="e">
            <v>#N/A</v>
          </cell>
          <cell r="J223">
            <v>0</v>
          </cell>
          <cell r="K223" t="e">
            <v>#N/A</v>
          </cell>
          <cell r="L223">
            <v>0</v>
          </cell>
          <cell r="M223" t="e">
            <v>#N/A</v>
          </cell>
        </row>
        <row r="223">
          <cell r="P223">
            <v>100</v>
          </cell>
          <cell r="Q223">
            <v>20</v>
          </cell>
        </row>
        <row r="224">
          <cell r="B224" t="str">
            <v>732L40</v>
          </cell>
          <cell r="C224" t="str">
            <v>330328199904183410</v>
          </cell>
          <cell r="D224" t="str">
            <v>住院医师-外院</v>
          </cell>
          <cell r="E224" t="str">
            <v>放射科</v>
          </cell>
          <cell r="F224" t="str">
            <v>2023年</v>
          </cell>
        </row>
        <row r="224">
          <cell r="H224">
            <v>0</v>
          </cell>
          <cell r="I224" t="e">
            <v>#N/A</v>
          </cell>
          <cell r="J224">
            <v>0</v>
          </cell>
          <cell r="K224" t="e">
            <v>#N/A</v>
          </cell>
          <cell r="L224">
            <v>0</v>
          </cell>
          <cell r="M224" t="e">
            <v>#N/A</v>
          </cell>
        </row>
        <row r="224">
          <cell r="P224">
            <v>100</v>
          </cell>
          <cell r="Q224">
            <v>20</v>
          </cell>
        </row>
        <row r="225">
          <cell r="B225" t="str">
            <v>732L56</v>
          </cell>
          <cell r="C225" t="str">
            <v>331021200009132778</v>
          </cell>
          <cell r="D225" t="str">
            <v>住院医师-外院</v>
          </cell>
          <cell r="E225" t="str">
            <v>骨科</v>
          </cell>
          <cell r="F225" t="str">
            <v>2023年</v>
          </cell>
        </row>
        <row r="225">
          <cell r="H225">
            <v>0</v>
          </cell>
          <cell r="I225" t="e">
            <v>#N/A</v>
          </cell>
          <cell r="J225">
            <v>0</v>
          </cell>
          <cell r="K225" t="e">
            <v>#N/A</v>
          </cell>
          <cell r="L225">
            <v>0</v>
          </cell>
          <cell r="M225" t="e">
            <v>#N/A</v>
          </cell>
        </row>
        <row r="225">
          <cell r="P225">
            <v>100</v>
          </cell>
          <cell r="Q225">
            <v>20</v>
          </cell>
        </row>
        <row r="226">
          <cell r="B226" t="str">
            <v>733L14</v>
          </cell>
          <cell r="C226" t="str">
            <v>330324199601233411</v>
          </cell>
          <cell r="D226" t="str">
            <v>住院医师-外院</v>
          </cell>
          <cell r="E226" t="str">
            <v>外科</v>
          </cell>
          <cell r="F226" t="str">
            <v>2023年</v>
          </cell>
        </row>
        <row r="226">
          <cell r="H226">
            <v>0</v>
          </cell>
          <cell r="I226" t="e">
            <v>#N/A</v>
          </cell>
          <cell r="J226">
            <v>0</v>
          </cell>
          <cell r="K226" t="e">
            <v>#N/A</v>
          </cell>
          <cell r="L226">
            <v>0</v>
          </cell>
          <cell r="M226" t="e">
            <v>#N/A</v>
          </cell>
        </row>
        <row r="226">
          <cell r="P226">
            <v>100</v>
          </cell>
          <cell r="Q226">
            <v>20</v>
          </cell>
        </row>
        <row r="227">
          <cell r="B227">
            <v>621001</v>
          </cell>
          <cell r="C227" t="str">
            <v>362421199007072313</v>
          </cell>
          <cell r="D227" t="str">
            <v>住院医师-本院</v>
          </cell>
          <cell r="E227" t="str">
            <v>内科</v>
          </cell>
          <cell r="F227" t="str">
            <v>2021年</v>
          </cell>
        </row>
        <row r="227">
          <cell r="H227">
            <v>100</v>
          </cell>
          <cell r="I227">
            <v>100</v>
          </cell>
          <cell r="J227">
            <v>150</v>
          </cell>
          <cell r="K227">
            <v>150</v>
          </cell>
          <cell r="L227">
            <v>100</v>
          </cell>
          <cell r="M227">
            <v>100</v>
          </cell>
        </row>
        <row r="227">
          <cell r="P227">
            <v>100</v>
          </cell>
          <cell r="Q227">
            <v>20</v>
          </cell>
        </row>
        <row r="228">
          <cell r="B228" t="str">
            <v>727L90</v>
          </cell>
          <cell r="C228" t="str">
            <v>330324199411244355</v>
          </cell>
          <cell r="D228" t="str">
            <v>住院医师-外院</v>
          </cell>
          <cell r="E228" t="str">
            <v>内科</v>
          </cell>
          <cell r="F228" t="str">
            <v>2021年</v>
          </cell>
        </row>
        <row r="228">
          <cell r="H228">
            <v>100</v>
          </cell>
          <cell r="I228">
            <v>100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8">
          <cell r="P228">
            <v>100</v>
          </cell>
          <cell r="Q228">
            <v>20</v>
          </cell>
        </row>
        <row r="229">
          <cell r="B229" t="str">
            <v>727L92</v>
          </cell>
          <cell r="C229" t="str">
            <v>330326199803224129</v>
          </cell>
          <cell r="D229" t="str">
            <v>住院医师-外院</v>
          </cell>
          <cell r="E229" t="str">
            <v>全科医学科</v>
          </cell>
          <cell r="F229" t="str">
            <v>2021年</v>
          </cell>
        </row>
        <row r="229">
          <cell r="H229">
            <v>100</v>
          </cell>
          <cell r="I229" t="e">
            <v>#N/A</v>
          </cell>
          <cell r="J229">
            <v>150</v>
          </cell>
          <cell r="K229" t="e">
            <v>#N/A</v>
          </cell>
          <cell r="L229">
            <v>100</v>
          </cell>
          <cell r="M229" t="e">
            <v>#N/A</v>
          </cell>
        </row>
        <row r="229">
          <cell r="P229">
            <v>100</v>
          </cell>
          <cell r="Q229">
            <v>20</v>
          </cell>
        </row>
        <row r="230">
          <cell r="B230" t="str">
            <v>730L48</v>
          </cell>
          <cell r="C230" t="str">
            <v>330327199608111336</v>
          </cell>
          <cell r="D230" t="str">
            <v>住院医师-外院</v>
          </cell>
          <cell r="E230" t="str">
            <v>内科</v>
          </cell>
          <cell r="F230" t="str">
            <v>2022年</v>
          </cell>
        </row>
        <row r="230">
          <cell r="H230">
            <v>100</v>
          </cell>
          <cell r="I230">
            <v>100</v>
          </cell>
          <cell r="J230">
            <v>150</v>
          </cell>
          <cell r="K230">
            <v>150</v>
          </cell>
          <cell r="L230">
            <v>100</v>
          </cell>
          <cell r="M230">
            <v>100</v>
          </cell>
        </row>
        <row r="230">
          <cell r="P230">
            <v>100</v>
          </cell>
          <cell r="Q230">
            <v>20</v>
          </cell>
        </row>
        <row r="231">
          <cell r="B231">
            <v>622012</v>
          </cell>
          <cell r="C231" t="str">
            <v>330381198810027115</v>
          </cell>
          <cell r="D231" t="str">
            <v>住院医师-本院</v>
          </cell>
          <cell r="E231" t="str">
            <v>内科</v>
          </cell>
          <cell r="F231" t="str">
            <v>2022年</v>
          </cell>
        </row>
        <row r="231">
          <cell r="H231">
            <v>100</v>
          </cell>
          <cell r="I231">
            <v>100</v>
          </cell>
          <cell r="J231">
            <v>150</v>
          </cell>
          <cell r="K231">
            <v>150</v>
          </cell>
          <cell r="L231">
            <v>100</v>
          </cell>
          <cell r="M231">
            <v>100</v>
          </cell>
        </row>
        <row r="231">
          <cell r="P231">
            <v>100</v>
          </cell>
          <cell r="Q231">
            <v>20</v>
          </cell>
        </row>
        <row r="232">
          <cell r="B232" t="str">
            <v>7AM377</v>
          </cell>
          <cell r="C232" t="str">
            <v>332527199803096840</v>
          </cell>
          <cell r="D232" t="str">
            <v>规培研究生</v>
          </cell>
          <cell r="E232" t="str">
            <v>放射肿瘤科</v>
          </cell>
          <cell r="F232" t="str">
            <v>2021年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2">
          <cell r="P232">
            <v>100</v>
          </cell>
          <cell r="Q232">
            <v>20</v>
          </cell>
        </row>
        <row r="233">
          <cell r="B233" t="str">
            <v>7AM389</v>
          </cell>
          <cell r="C233" t="str">
            <v>330183199708144311</v>
          </cell>
          <cell r="D233" t="str">
            <v>规培研究生</v>
          </cell>
          <cell r="E233" t="str">
            <v>内科</v>
          </cell>
          <cell r="F233" t="str">
            <v>2021年</v>
          </cell>
        </row>
        <row r="233">
          <cell r="H233">
            <v>100</v>
          </cell>
          <cell r="I233">
            <v>100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str">
            <v>7AM389</v>
          </cell>
        </row>
        <row r="233">
          <cell r="P233">
            <v>100</v>
          </cell>
          <cell r="Q233">
            <v>20</v>
          </cell>
        </row>
        <row r="234">
          <cell r="B234" t="str">
            <v>7AM400</v>
          </cell>
          <cell r="C234" t="str">
            <v>330724199805070329</v>
          </cell>
          <cell r="D234" t="str">
            <v>规培研究生</v>
          </cell>
          <cell r="E234" t="str">
            <v>内科</v>
          </cell>
          <cell r="F234" t="str">
            <v>2021年</v>
          </cell>
        </row>
        <row r="234">
          <cell r="H234">
            <v>100</v>
          </cell>
          <cell r="I234">
            <v>100</v>
          </cell>
          <cell r="J234">
            <v>150</v>
          </cell>
          <cell r="K234">
            <v>150</v>
          </cell>
          <cell r="L234">
            <v>100</v>
          </cell>
          <cell r="M234">
            <v>100</v>
          </cell>
        </row>
        <row r="234">
          <cell r="P234">
            <v>100</v>
          </cell>
          <cell r="Q234">
            <v>20</v>
          </cell>
        </row>
        <row r="235">
          <cell r="B235" t="str">
            <v>7AM162</v>
          </cell>
          <cell r="C235" t="str">
            <v>331082199802288265</v>
          </cell>
          <cell r="D235" t="str">
            <v>规培研究生</v>
          </cell>
          <cell r="E235" t="str">
            <v>内科</v>
          </cell>
          <cell r="F235" t="str">
            <v>2021年</v>
          </cell>
        </row>
        <row r="235">
          <cell r="H235">
            <v>100</v>
          </cell>
          <cell r="I235">
            <v>100</v>
          </cell>
          <cell r="J235">
            <v>150</v>
          </cell>
          <cell r="K235">
            <v>150</v>
          </cell>
          <cell r="L235">
            <v>100</v>
          </cell>
          <cell r="M235">
            <v>100</v>
          </cell>
        </row>
        <row r="235">
          <cell r="P235">
            <v>100</v>
          </cell>
          <cell r="Q235">
            <v>20</v>
          </cell>
        </row>
        <row r="236">
          <cell r="B236" t="str">
            <v>7AM172</v>
          </cell>
          <cell r="C236" t="str">
            <v>330304199802282118</v>
          </cell>
          <cell r="D236" t="str">
            <v>规培研究生</v>
          </cell>
          <cell r="E236" t="str">
            <v>内科</v>
          </cell>
          <cell r="F236" t="str">
            <v>2021年</v>
          </cell>
        </row>
        <row r="236">
          <cell r="H236">
            <v>100</v>
          </cell>
          <cell r="I236">
            <v>100</v>
          </cell>
          <cell r="J236">
            <v>150</v>
          </cell>
          <cell r="K236">
            <v>150</v>
          </cell>
          <cell r="L236">
            <v>100</v>
          </cell>
          <cell r="M236">
            <v>100</v>
          </cell>
        </row>
        <row r="236">
          <cell r="P236">
            <v>100</v>
          </cell>
          <cell r="Q236">
            <v>20</v>
          </cell>
        </row>
        <row r="237">
          <cell r="B237" t="str">
            <v>7AM177</v>
          </cell>
          <cell r="C237" t="str">
            <v>330282199803302196</v>
          </cell>
          <cell r="D237" t="str">
            <v>规培研究生</v>
          </cell>
          <cell r="E237" t="str">
            <v>内科</v>
          </cell>
          <cell r="F237" t="str">
            <v>2021年</v>
          </cell>
        </row>
        <row r="237">
          <cell r="H237">
            <v>100</v>
          </cell>
          <cell r="I237">
            <v>100</v>
          </cell>
          <cell r="J237">
            <v>150</v>
          </cell>
          <cell r="K237">
            <v>150</v>
          </cell>
          <cell r="L237">
            <v>100</v>
          </cell>
          <cell r="M237">
            <v>100</v>
          </cell>
        </row>
        <row r="237">
          <cell r="P237">
            <v>100</v>
          </cell>
          <cell r="Q237">
            <v>20</v>
          </cell>
        </row>
        <row r="238">
          <cell r="B238" t="str">
            <v>7AO028</v>
          </cell>
          <cell r="C238" t="str">
            <v>533023199904120155</v>
          </cell>
          <cell r="D238" t="str">
            <v>规培研究生</v>
          </cell>
          <cell r="E238" t="str">
            <v>内科</v>
          </cell>
          <cell r="F238" t="str">
            <v>2022年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8">
          <cell r="P238">
            <v>100</v>
          </cell>
          <cell r="Q238">
            <v>20</v>
          </cell>
        </row>
        <row r="239">
          <cell r="B239" t="str">
            <v>7AO032</v>
          </cell>
          <cell r="C239" t="str">
            <v>330624199810154425</v>
          </cell>
          <cell r="D239" t="str">
            <v>规培研究生</v>
          </cell>
          <cell r="E239" t="str">
            <v>内科</v>
          </cell>
          <cell r="F239" t="str">
            <v>2022年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39">
          <cell r="P239">
            <v>100</v>
          </cell>
          <cell r="Q239">
            <v>20</v>
          </cell>
        </row>
        <row r="240">
          <cell r="B240" t="str">
            <v>7AO042</v>
          </cell>
          <cell r="C240" t="str">
            <v>330184199905040016</v>
          </cell>
          <cell r="D240" t="str">
            <v>规培研究生</v>
          </cell>
          <cell r="E240" t="str">
            <v>内科</v>
          </cell>
          <cell r="F240" t="str">
            <v>2022年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0">
          <cell r="P240">
            <v>100</v>
          </cell>
          <cell r="Q240">
            <v>20</v>
          </cell>
        </row>
        <row r="241">
          <cell r="B241" t="str">
            <v>7AO224</v>
          </cell>
          <cell r="C241" t="str">
            <v>440902199807130442</v>
          </cell>
          <cell r="D241" t="str">
            <v>规培研究生</v>
          </cell>
          <cell r="E241" t="str">
            <v>内科</v>
          </cell>
          <cell r="F241" t="str">
            <v>2022年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1">
          <cell r="P241">
            <v>100</v>
          </cell>
          <cell r="Q241">
            <v>20</v>
          </cell>
        </row>
        <row r="242">
          <cell r="B242">
            <v>623011</v>
          </cell>
          <cell r="C242" t="str">
            <v>33108119940829402X</v>
          </cell>
          <cell r="D242" t="str">
            <v>住院医师-本院</v>
          </cell>
          <cell r="E242" t="str">
            <v>内科</v>
          </cell>
          <cell r="F242" t="str">
            <v>2023年</v>
          </cell>
        </row>
        <row r="242">
          <cell r="H242">
            <v>100</v>
          </cell>
          <cell r="I242" t="e">
            <v>#N/A</v>
          </cell>
          <cell r="J242">
            <v>0</v>
          </cell>
          <cell r="K242" t="e">
            <v>#N/A</v>
          </cell>
          <cell r="L242">
            <v>0</v>
          </cell>
          <cell r="M242" t="e">
            <v>#N/A</v>
          </cell>
        </row>
        <row r="242">
          <cell r="P242">
            <v>100</v>
          </cell>
          <cell r="Q242">
            <v>20</v>
          </cell>
        </row>
        <row r="243">
          <cell r="B243" t="str">
            <v>733L10</v>
          </cell>
          <cell r="C243" t="str">
            <v>330326199910141855</v>
          </cell>
          <cell r="D243" t="str">
            <v>住院医师-外院</v>
          </cell>
          <cell r="E243" t="str">
            <v>放射科</v>
          </cell>
          <cell r="F243" t="str">
            <v>2023年</v>
          </cell>
        </row>
        <row r="243">
          <cell r="H243">
            <v>0</v>
          </cell>
          <cell r="I243" t="e">
            <v>#N/A</v>
          </cell>
          <cell r="J243">
            <v>0</v>
          </cell>
          <cell r="K243" t="e">
            <v>#N/A</v>
          </cell>
          <cell r="L243">
            <v>0</v>
          </cell>
          <cell r="M243" t="e">
            <v>#N/A</v>
          </cell>
        </row>
        <row r="243">
          <cell r="P243">
            <v>100</v>
          </cell>
          <cell r="Q243">
            <v>20</v>
          </cell>
        </row>
        <row r="244">
          <cell r="B244" t="str">
            <v>733L37</v>
          </cell>
          <cell r="C244" t="str">
            <v>330381199510220524</v>
          </cell>
          <cell r="D244" t="str">
            <v>住院医师-外院</v>
          </cell>
          <cell r="E244" t="str">
            <v>内科</v>
          </cell>
          <cell r="F244" t="str">
            <v>2023年</v>
          </cell>
        </row>
        <row r="244">
          <cell r="H244">
            <v>100</v>
          </cell>
          <cell r="I244" t="e">
            <v>#N/A</v>
          </cell>
          <cell r="J244">
            <v>0</v>
          </cell>
          <cell r="K244" t="e">
            <v>#N/A</v>
          </cell>
          <cell r="L244">
            <v>0</v>
          </cell>
          <cell r="M244" t="e">
            <v>#N/A</v>
          </cell>
        </row>
        <row r="244">
          <cell r="P244">
            <v>100</v>
          </cell>
          <cell r="Q244">
            <v>20</v>
          </cell>
        </row>
        <row r="245">
          <cell r="B245" t="str">
            <v>732L59</v>
          </cell>
          <cell r="C245" t="str">
            <v>330304199706069755</v>
          </cell>
          <cell r="D245" t="str">
            <v>住院医师-外院</v>
          </cell>
          <cell r="E245" t="str">
            <v>内科</v>
          </cell>
          <cell r="F245" t="str">
            <v>2023年</v>
          </cell>
        </row>
        <row r="245">
          <cell r="H245">
            <v>100</v>
          </cell>
          <cell r="I245" t="e">
            <v>#N/A</v>
          </cell>
          <cell r="J245">
            <v>0</v>
          </cell>
          <cell r="K245" t="e">
            <v>#N/A</v>
          </cell>
          <cell r="L245">
            <v>0</v>
          </cell>
          <cell r="M245" t="e">
            <v>#N/A</v>
          </cell>
        </row>
        <row r="245">
          <cell r="P245">
            <v>100</v>
          </cell>
          <cell r="Q245">
            <v>20</v>
          </cell>
        </row>
        <row r="246">
          <cell r="B246" t="str">
            <v>7AM261</v>
          </cell>
          <cell r="C246" t="str">
            <v>330327199809281358</v>
          </cell>
          <cell r="D246" t="str">
            <v>规培研究生</v>
          </cell>
          <cell r="E246" t="str">
            <v>外科</v>
          </cell>
          <cell r="F246" t="str">
            <v>2021年</v>
          </cell>
        </row>
        <row r="246">
          <cell r="H246">
            <v>100</v>
          </cell>
          <cell r="I246">
            <v>100</v>
          </cell>
          <cell r="J246">
            <v>150</v>
          </cell>
          <cell r="K246">
            <v>150</v>
          </cell>
          <cell r="L246">
            <v>100</v>
          </cell>
          <cell r="M246">
            <v>100</v>
          </cell>
        </row>
        <row r="246">
          <cell r="P246">
            <v>100</v>
          </cell>
          <cell r="Q246">
            <v>20</v>
          </cell>
        </row>
        <row r="247">
          <cell r="B247" t="str">
            <v>732L30</v>
          </cell>
          <cell r="C247" t="str">
            <v>330327200006198804</v>
          </cell>
          <cell r="D247" t="str">
            <v>住院医师-外院</v>
          </cell>
          <cell r="E247" t="str">
            <v>外科</v>
          </cell>
          <cell r="F247" t="str">
            <v>2023年</v>
          </cell>
        </row>
        <row r="247">
          <cell r="H247">
            <v>0</v>
          </cell>
          <cell r="I247" t="e">
            <v>#N/A</v>
          </cell>
          <cell r="J247">
            <v>0</v>
          </cell>
          <cell r="K247" t="e">
            <v>#N/A</v>
          </cell>
          <cell r="L247">
            <v>0</v>
          </cell>
          <cell r="M247" t="e">
            <v>#N/A</v>
          </cell>
        </row>
        <row r="247">
          <cell r="P247">
            <v>100</v>
          </cell>
          <cell r="Q247">
            <v>20</v>
          </cell>
        </row>
        <row r="248">
          <cell r="B248" t="str">
            <v>7AO333</v>
          </cell>
          <cell r="C248" t="str">
            <v>330304199811294815</v>
          </cell>
          <cell r="D248" t="str">
            <v>规培研究生</v>
          </cell>
          <cell r="E248" t="str">
            <v>骨科</v>
          </cell>
          <cell r="F248" t="str">
            <v>2022年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8">
          <cell r="P248">
            <v>100</v>
          </cell>
          <cell r="Q248">
            <v>20</v>
          </cell>
        </row>
        <row r="249">
          <cell r="B249" t="str">
            <v>729L68</v>
          </cell>
          <cell r="C249" t="str">
            <v>330324199811220395</v>
          </cell>
          <cell r="D249" t="str">
            <v>住院医师-外院</v>
          </cell>
          <cell r="E249" t="str">
            <v>全科医学科</v>
          </cell>
          <cell r="F249" t="str">
            <v>2022年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49">
          <cell r="P249">
            <v>100</v>
          </cell>
          <cell r="Q249">
            <v>20</v>
          </cell>
        </row>
        <row r="250">
          <cell r="B250">
            <v>622022</v>
          </cell>
          <cell r="C250" t="str">
            <v>33038219920316221x</v>
          </cell>
          <cell r="D250" t="str">
            <v>住院医师-本院</v>
          </cell>
          <cell r="E250" t="str">
            <v>骨科</v>
          </cell>
          <cell r="F250" t="str">
            <v>2022年</v>
          </cell>
        </row>
        <row r="250">
          <cell r="H250">
            <v>100</v>
          </cell>
          <cell r="I250">
            <v>100</v>
          </cell>
          <cell r="J250">
            <v>150</v>
          </cell>
          <cell r="K250">
            <v>150</v>
          </cell>
          <cell r="L250">
            <v>100</v>
          </cell>
          <cell r="M250">
            <v>100</v>
          </cell>
        </row>
        <row r="250">
          <cell r="P250">
            <v>100</v>
          </cell>
          <cell r="Q250">
            <v>20</v>
          </cell>
        </row>
        <row r="251">
          <cell r="B251" t="str">
            <v>7AM275</v>
          </cell>
          <cell r="C251" t="str">
            <v>330324199710050390</v>
          </cell>
          <cell r="D251" t="str">
            <v>规培研究生</v>
          </cell>
          <cell r="E251" t="str">
            <v>外科</v>
          </cell>
          <cell r="F251" t="str">
            <v>2021年</v>
          </cell>
        </row>
        <row r="251">
          <cell r="H251">
            <v>100</v>
          </cell>
          <cell r="I251">
            <v>100</v>
          </cell>
          <cell r="J251">
            <v>150</v>
          </cell>
          <cell r="K251">
            <v>150</v>
          </cell>
          <cell r="L251">
            <v>100</v>
          </cell>
          <cell r="M251">
            <v>100</v>
          </cell>
        </row>
        <row r="251">
          <cell r="P251">
            <v>100</v>
          </cell>
          <cell r="Q251">
            <v>20</v>
          </cell>
        </row>
        <row r="252">
          <cell r="B252" t="str">
            <v>7AO334</v>
          </cell>
          <cell r="C252" t="str">
            <v>330324199707022997</v>
          </cell>
          <cell r="D252" t="str">
            <v>规培研究生</v>
          </cell>
          <cell r="E252" t="str">
            <v>骨科</v>
          </cell>
          <cell r="F252" t="str">
            <v>2022年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2">
          <cell r="P252">
            <v>100</v>
          </cell>
          <cell r="Q252">
            <v>20</v>
          </cell>
        </row>
        <row r="253">
          <cell r="B253" t="str">
            <v>7AM283</v>
          </cell>
          <cell r="C253" t="str">
            <v>330302199806227615</v>
          </cell>
          <cell r="D253" t="str">
            <v>规培研究生</v>
          </cell>
          <cell r="E253" t="str">
            <v>骨科</v>
          </cell>
          <cell r="F253" t="str">
            <v>2021年</v>
          </cell>
        </row>
        <row r="253">
          <cell r="H253">
            <v>100</v>
          </cell>
          <cell r="I253">
            <v>100</v>
          </cell>
          <cell r="J253">
            <v>150</v>
          </cell>
          <cell r="K253">
            <v>150</v>
          </cell>
          <cell r="L253">
            <v>100</v>
          </cell>
          <cell r="M253">
            <v>100</v>
          </cell>
        </row>
        <row r="253">
          <cell r="P253">
            <v>100</v>
          </cell>
          <cell r="Q253">
            <v>20</v>
          </cell>
        </row>
        <row r="254">
          <cell r="B254">
            <v>121024</v>
          </cell>
          <cell r="C254" t="str">
            <v>330327199512164273</v>
          </cell>
          <cell r="D254" t="str">
            <v>住院医师-本院</v>
          </cell>
          <cell r="E254" t="str">
            <v>外科</v>
          </cell>
          <cell r="F254" t="str">
            <v>2021年</v>
          </cell>
        </row>
        <row r="254">
          <cell r="H254">
            <v>100</v>
          </cell>
          <cell r="I254">
            <v>100</v>
          </cell>
          <cell r="J254">
            <v>150</v>
          </cell>
          <cell r="K254">
            <v>150</v>
          </cell>
          <cell r="L254">
            <v>100</v>
          </cell>
          <cell r="M254">
            <v>100</v>
          </cell>
        </row>
        <row r="254">
          <cell r="P254">
            <v>100</v>
          </cell>
          <cell r="Q254">
            <v>20</v>
          </cell>
        </row>
        <row r="255">
          <cell r="B255" t="str">
            <v>7AO046</v>
          </cell>
          <cell r="C255" t="str">
            <v>330381199911010018</v>
          </cell>
          <cell r="D255" t="str">
            <v>规培研究生</v>
          </cell>
          <cell r="E255" t="str">
            <v>外科</v>
          </cell>
          <cell r="F255" t="str">
            <v>2022年</v>
          </cell>
        </row>
        <row r="255"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5">
          <cell r="P255">
            <v>100</v>
          </cell>
          <cell r="Q255">
            <v>20</v>
          </cell>
        </row>
        <row r="256">
          <cell r="B256" t="str">
            <v>729L83</v>
          </cell>
          <cell r="C256" t="str">
            <v>330327200002048809</v>
          </cell>
          <cell r="D256" t="str">
            <v>住院医师-外院</v>
          </cell>
          <cell r="E256" t="str">
            <v>全科医学科</v>
          </cell>
          <cell r="F256" t="str">
            <v>2022年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6">
          <cell r="P256">
            <v>100</v>
          </cell>
          <cell r="Q256">
            <v>20</v>
          </cell>
        </row>
        <row r="257">
          <cell r="B257" t="str">
            <v>7AM368</v>
          </cell>
          <cell r="C257" t="str">
            <v>330211199803110017</v>
          </cell>
          <cell r="D257" t="str">
            <v>规培研究生</v>
          </cell>
          <cell r="E257" t="str">
            <v>外科</v>
          </cell>
          <cell r="F257" t="str">
            <v>2021年</v>
          </cell>
        </row>
        <row r="257">
          <cell r="H257">
            <v>100</v>
          </cell>
          <cell r="I257">
            <v>100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7">
          <cell r="P257">
            <v>100</v>
          </cell>
          <cell r="Q257">
            <v>20</v>
          </cell>
        </row>
        <row r="258">
          <cell r="B258" t="str">
            <v>727L61</v>
          </cell>
          <cell r="C258" t="str">
            <v>330326199409253212</v>
          </cell>
          <cell r="D258" t="str">
            <v>住院医师-外院</v>
          </cell>
          <cell r="E258" t="str">
            <v>骨科</v>
          </cell>
          <cell r="F258" t="str">
            <v>2021年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8">
          <cell r="P258">
            <v>100</v>
          </cell>
          <cell r="Q258">
            <v>20</v>
          </cell>
        </row>
        <row r="259">
          <cell r="B259" t="str">
            <v>727L62</v>
          </cell>
          <cell r="C259" t="str">
            <v>33032719950427371x</v>
          </cell>
          <cell r="D259" t="str">
            <v>住院医师-外院</v>
          </cell>
          <cell r="E259" t="str">
            <v>骨科</v>
          </cell>
          <cell r="F259" t="str">
            <v>2021年</v>
          </cell>
        </row>
        <row r="259">
          <cell r="H259">
            <v>100</v>
          </cell>
          <cell r="I259">
            <v>100</v>
          </cell>
          <cell r="J259">
            <v>150</v>
          </cell>
          <cell r="K259">
            <v>150</v>
          </cell>
          <cell r="L259">
            <v>0</v>
          </cell>
          <cell r="M259">
            <v>0</v>
          </cell>
        </row>
        <row r="259">
          <cell r="P259">
            <v>100</v>
          </cell>
          <cell r="Q259">
            <v>20</v>
          </cell>
        </row>
        <row r="260">
          <cell r="B260" t="str">
            <v>7AO010</v>
          </cell>
          <cell r="C260" t="str">
            <v>330621199811137396</v>
          </cell>
          <cell r="D260" t="str">
            <v>规培研究生</v>
          </cell>
          <cell r="E260" t="str">
            <v>外科</v>
          </cell>
          <cell r="F260" t="str">
            <v>2022年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0">
          <cell r="P260">
            <v>100</v>
          </cell>
          <cell r="Q260">
            <v>20</v>
          </cell>
        </row>
        <row r="261">
          <cell r="B261" t="str">
            <v>728L08</v>
          </cell>
          <cell r="C261" t="str">
            <v>330381199502106510</v>
          </cell>
          <cell r="D261" t="str">
            <v>住院医师-外院</v>
          </cell>
          <cell r="E261" t="str">
            <v>外科</v>
          </cell>
          <cell r="F261" t="str">
            <v>2021年</v>
          </cell>
        </row>
        <row r="261">
          <cell r="H261">
            <v>100</v>
          </cell>
          <cell r="I261">
            <v>100</v>
          </cell>
          <cell r="J261">
            <v>150</v>
          </cell>
          <cell r="K261">
            <v>150</v>
          </cell>
          <cell r="L261">
            <v>0</v>
          </cell>
          <cell r="M261">
            <v>0</v>
          </cell>
        </row>
        <row r="261">
          <cell r="P261">
            <v>100</v>
          </cell>
          <cell r="Q261">
            <v>20</v>
          </cell>
        </row>
        <row r="262">
          <cell r="B262" t="str">
            <v>7AM282</v>
          </cell>
          <cell r="C262" t="str">
            <v>330621199710276338</v>
          </cell>
          <cell r="D262" t="str">
            <v>规培研究生</v>
          </cell>
          <cell r="E262" t="str">
            <v>骨科</v>
          </cell>
          <cell r="F262" t="str">
            <v>2021年</v>
          </cell>
        </row>
        <row r="262">
          <cell r="H262">
            <v>100</v>
          </cell>
          <cell r="I262">
            <v>100</v>
          </cell>
          <cell r="J262">
            <v>150</v>
          </cell>
          <cell r="K262">
            <v>150</v>
          </cell>
          <cell r="L262">
            <v>100</v>
          </cell>
          <cell r="M262">
            <v>100</v>
          </cell>
        </row>
        <row r="262">
          <cell r="P262">
            <v>100</v>
          </cell>
          <cell r="Q262">
            <v>20</v>
          </cell>
        </row>
        <row r="263">
          <cell r="B263" t="str">
            <v>7AO039</v>
          </cell>
          <cell r="C263" t="str">
            <v>330621199908107759</v>
          </cell>
          <cell r="D263" t="str">
            <v>规培研究生</v>
          </cell>
          <cell r="E263" t="str">
            <v>骨科</v>
          </cell>
          <cell r="F263" t="str">
            <v>2022年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3">
          <cell r="P263">
            <v>100</v>
          </cell>
          <cell r="Q263">
            <v>20</v>
          </cell>
        </row>
        <row r="264">
          <cell r="B264" t="str">
            <v>7AO031</v>
          </cell>
          <cell r="C264" t="str">
            <v>310228199903266418</v>
          </cell>
          <cell r="D264" t="str">
            <v>规培研究生</v>
          </cell>
          <cell r="E264" t="str">
            <v>外科</v>
          </cell>
          <cell r="F264" t="str">
            <v>2022年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str">
            <v>7AO031</v>
          </cell>
        </row>
        <row r="264">
          <cell r="P264">
            <v>100</v>
          </cell>
          <cell r="Q264">
            <v>20</v>
          </cell>
        </row>
        <row r="265">
          <cell r="B265" t="str">
            <v>730L21</v>
          </cell>
          <cell r="C265" t="str">
            <v>330381199212133617</v>
          </cell>
          <cell r="D265" t="str">
            <v>住院医师-外院</v>
          </cell>
          <cell r="E265" t="str">
            <v>骨科</v>
          </cell>
          <cell r="F265" t="str">
            <v>2022年</v>
          </cell>
        </row>
        <row r="265">
          <cell r="H265">
            <v>100</v>
          </cell>
          <cell r="I265">
            <v>100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</row>
        <row r="265">
          <cell r="P265">
            <v>100</v>
          </cell>
          <cell r="Q265">
            <v>20</v>
          </cell>
        </row>
        <row r="266">
          <cell r="B266" t="str">
            <v>7AM288</v>
          </cell>
          <cell r="C266" t="str">
            <v>330681199712181718</v>
          </cell>
          <cell r="D266" t="str">
            <v>规培研究生</v>
          </cell>
          <cell r="E266" t="str">
            <v>骨科</v>
          </cell>
          <cell r="F266" t="str">
            <v>2021年</v>
          </cell>
        </row>
        <row r="266">
          <cell r="H266">
            <v>100</v>
          </cell>
          <cell r="I266">
            <v>100</v>
          </cell>
          <cell r="J266">
            <v>150</v>
          </cell>
          <cell r="K266">
            <v>150</v>
          </cell>
          <cell r="L266">
            <v>100</v>
          </cell>
          <cell r="M266">
            <v>100</v>
          </cell>
        </row>
        <row r="266">
          <cell r="P266">
            <v>100</v>
          </cell>
          <cell r="Q266">
            <v>20</v>
          </cell>
        </row>
        <row r="267">
          <cell r="B267" t="str">
            <v>7AO335</v>
          </cell>
          <cell r="C267" t="str">
            <v>330683199908155637</v>
          </cell>
          <cell r="D267" t="str">
            <v>规培研究生</v>
          </cell>
          <cell r="E267" t="str">
            <v>骨科</v>
          </cell>
          <cell r="F267" t="str">
            <v>2022年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7">
          <cell r="P267">
            <v>100</v>
          </cell>
          <cell r="Q267">
            <v>20</v>
          </cell>
        </row>
        <row r="268">
          <cell r="B268" t="str">
            <v>7AO336</v>
          </cell>
          <cell r="C268" t="str">
            <v>36233419991107003X</v>
          </cell>
          <cell r="D268" t="str">
            <v>规培研究生</v>
          </cell>
          <cell r="E268" t="str">
            <v>骨科</v>
          </cell>
          <cell r="F268" t="str">
            <v>2022年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</row>
        <row r="268">
          <cell r="P268">
            <v>100</v>
          </cell>
          <cell r="Q268">
            <v>20</v>
          </cell>
        </row>
        <row r="269">
          <cell r="B269">
            <v>622032</v>
          </cell>
          <cell r="C269" t="str">
            <v>330381199010072211</v>
          </cell>
          <cell r="D269" t="str">
            <v>住院医师-本院</v>
          </cell>
          <cell r="E269" t="str">
            <v>骨科</v>
          </cell>
          <cell r="F269" t="str">
            <v>2022年</v>
          </cell>
        </row>
        <row r="269">
          <cell r="H269">
            <v>100</v>
          </cell>
          <cell r="I269">
            <v>100</v>
          </cell>
          <cell r="J269">
            <v>150</v>
          </cell>
          <cell r="K269">
            <v>150</v>
          </cell>
          <cell r="L269">
            <v>100</v>
          </cell>
          <cell r="M269">
            <v>100</v>
          </cell>
        </row>
        <row r="269">
          <cell r="P269">
            <v>100</v>
          </cell>
          <cell r="Q269">
            <v>20</v>
          </cell>
        </row>
        <row r="270">
          <cell r="B270">
            <v>121033</v>
          </cell>
          <cell r="C270" t="str">
            <v>330304199502273914</v>
          </cell>
          <cell r="D270" t="str">
            <v>住院医师-本院</v>
          </cell>
          <cell r="E270" t="str">
            <v>骨科</v>
          </cell>
          <cell r="F270" t="str">
            <v>2021年</v>
          </cell>
        </row>
        <row r="270">
          <cell r="H270">
            <v>100</v>
          </cell>
          <cell r="I270">
            <v>100</v>
          </cell>
          <cell r="J270">
            <v>150</v>
          </cell>
          <cell r="K270">
            <v>150</v>
          </cell>
          <cell r="L270">
            <v>100</v>
          </cell>
          <cell r="M270">
            <v>100</v>
          </cell>
        </row>
        <row r="270">
          <cell r="P270">
            <v>100</v>
          </cell>
          <cell r="Q270">
            <v>20</v>
          </cell>
        </row>
        <row r="271">
          <cell r="B271" t="str">
            <v>730L36</v>
          </cell>
          <cell r="C271" t="str">
            <v>330381199604012216</v>
          </cell>
          <cell r="D271" t="str">
            <v>住院医师-外院</v>
          </cell>
          <cell r="E271" t="str">
            <v>骨科</v>
          </cell>
          <cell r="F271" t="str">
            <v>2022年</v>
          </cell>
        </row>
        <row r="271">
          <cell r="H271">
            <v>100</v>
          </cell>
          <cell r="I271">
            <v>100</v>
          </cell>
          <cell r="J271">
            <v>150</v>
          </cell>
          <cell r="K271">
            <v>150</v>
          </cell>
          <cell r="L271">
            <v>0</v>
          </cell>
          <cell r="M271">
            <v>0</v>
          </cell>
        </row>
        <row r="271">
          <cell r="P271">
            <v>100</v>
          </cell>
          <cell r="Q271">
            <v>20</v>
          </cell>
        </row>
        <row r="272">
          <cell r="B272" t="str">
            <v>7AO017</v>
          </cell>
          <cell r="C272" t="str">
            <v>330281199901260413</v>
          </cell>
          <cell r="D272" t="str">
            <v>规培研究生</v>
          </cell>
          <cell r="E272" t="str">
            <v>骨科</v>
          </cell>
          <cell r="F272" t="str">
            <v>2022年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2">
          <cell r="P272">
            <v>100</v>
          </cell>
          <cell r="Q272">
            <v>20</v>
          </cell>
        </row>
        <row r="273">
          <cell r="B273" t="str">
            <v>7AM353</v>
          </cell>
          <cell r="C273" t="str">
            <v>330302199712046514</v>
          </cell>
          <cell r="D273" t="str">
            <v>规培研究生</v>
          </cell>
          <cell r="E273" t="str">
            <v>外科</v>
          </cell>
          <cell r="F273" t="str">
            <v>2021年</v>
          </cell>
        </row>
        <row r="273">
          <cell r="H273">
            <v>100</v>
          </cell>
          <cell r="I273">
            <v>100</v>
          </cell>
          <cell r="J273">
            <v>150</v>
          </cell>
          <cell r="K273">
            <v>150</v>
          </cell>
          <cell r="L273">
            <v>100</v>
          </cell>
          <cell r="M273">
            <v>100</v>
          </cell>
        </row>
        <row r="273">
          <cell r="P273">
            <v>100</v>
          </cell>
          <cell r="Q273">
            <v>20</v>
          </cell>
        </row>
        <row r="274">
          <cell r="B274" t="str">
            <v>733L43</v>
          </cell>
          <cell r="C274" t="str">
            <v>330327199812151730</v>
          </cell>
          <cell r="D274" t="str">
            <v>住院医师-社会人</v>
          </cell>
          <cell r="E274" t="str">
            <v>外科</v>
          </cell>
          <cell r="F274" t="str">
            <v>2023年</v>
          </cell>
        </row>
        <row r="274">
          <cell r="H274">
            <v>0</v>
          </cell>
          <cell r="I274" t="e">
            <v>#N/A</v>
          </cell>
          <cell r="J274">
            <v>0</v>
          </cell>
          <cell r="K274" t="e">
            <v>#N/A</v>
          </cell>
          <cell r="L274">
            <v>0</v>
          </cell>
          <cell r="M274" t="e">
            <v>#N/A</v>
          </cell>
        </row>
        <row r="274">
          <cell r="P274">
            <v>100</v>
          </cell>
          <cell r="Q274">
            <v>20</v>
          </cell>
        </row>
        <row r="275">
          <cell r="B275" t="str">
            <v>7AM410</v>
          </cell>
          <cell r="C275" t="str">
            <v>421083199901064214</v>
          </cell>
          <cell r="D275" t="str">
            <v>规培研究生</v>
          </cell>
          <cell r="E275" t="str">
            <v>骨科</v>
          </cell>
          <cell r="F275" t="str">
            <v>2022年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</row>
        <row r="275">
          <cell r="P275">
            <v>100</v>
          </cell>
          <cell r="Q275">
            <v>20</v>
          </cell>
        </row>
        <row r="276">
          <cell r="B276" t="str">
            <v>7AO337</v>
          </cell>
          <cell r="C276" t="str">
            <v>332501199809184418</v>
          </cell>
          <cell r="D276" t="str">
            <v>规培研究生</v>
          </cell>
          <cell r="E276" t="str">
            <v>骨科</v>
          </cell>
          <cell r="F276" t="str">
            <v>2022年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6">
          <cell r="P276">
            <v>100</v>
          </cell>
          <cell r="Q276">
            <v>20</v>
          </cell>
        </row>
        <row r="277">
          <cell r="B277" t="str">
            <v>731L06</v>
          </cell>
          <cell r="C277" t="str">
            <v>330326198509030038</v>
          </cell>
          <cell r="D277" t="str">
            <v>住院医师-外院</v>
          </cell>
          <cell r="E277" t="str">
            <v>骨科</v>
          </cell>
          <cell r="F277" t="str">
            <v>2022年</v>
          </cell>
        </row>
        <row r="277">
          <cell r="H277">
            <v>100</v>
          </cell>
          <cell r="I277">
            <v>100</v>
          </cell>
          <cell r="J277">
            <v>150</v>
          </cell>
          <cell r="K277">
            <v>150</v>
          </cell>
          <cell r="L277">
            <v>100</v>
          </cell>
          <cell r="M277">
            <v>100</v>
          </cell>
        </row>
        <row r="277">
          <cell r="P277">
            <v>100</v>
          </cell>
          <cell r="Q277">
            <v>20</v>
          </cell>
        </row>
        <row r="278">
          <cell r="B278" t="str">
            <v>7AM262</v>
          </cell>
          <cell r="C278" t="str">
            <v>330226199709206711</v>
          </cell>
          <cell r="D278" t="str">
            <v>规培研究生</v>
          </cell>
          <cell r="E278" t="str">
            <v>外科</v>
          </cell>
          <cell r="F278" t="str">
            <v>2021年</v>
          </cell>
        </row>
        <row r="278">
          <cell r="H278">
            <v>100</v>
          </cell>
          <cell r="I278">
            <v>100</v>
          </cell>
          <cell r="J278">
            <v>150</v>
          </cell>
          <cell r="K278">
            <v>150</v>
          </cell>
          <cell r="L278">
            <v>100</v>
          </cell>
          <cell r="M278">
            <v>100</v>
          </cell>
        </row>
        <row r="278">
          <cell r="P278">
            <v>100</v>
          </cell>
          <cell r="Q278">
            <v>20</v>
          </cell>
        </row>
        <row r="279">
          <cell r="B279">
            <v>122080</v>
          </cell>
          <cell r="C279" t="str">
            <v>330381199405281210</v>
          </cell>
          <cell r="D279" t="str">
            <v>住院医师-本院</v>
          </cell>
          <cell r="E279" t="str">
            <v>外科</v>
          </cell>
          <cell r="F279" t="str">
            <v>2022年</v>
          </cell>
        </row>
        <row r="279">
          <cell r="H279">
            <v>100</v>
          </cell>
          <cell r="I279">
            <v>100</v>
          </cell>
          <cell r="J279">
            <v>150</v>
          </cell>
          <cell r="K279">
            <v>150</v>
          </cell>
          <cell r="L279">
            <v>100</v>
          </cell>
          <cell r="M279">
            <v>100</v>
          </cell>
        </row>
        <row r="279">
          <cell r="P279">
            <v>100</v>
          </cell>
          <cell r="Q279">
            <v>20</v>
          </cell>
        </row>
        <row r="280">
          <cell r="B280" t="str">
            <v>7AO001</v>
          </cell>
          <cell r="C280" t="str">
            <v>330322199910024813</v>
          </cell>
          <cell r="D280" t="str">
            <v>规培研究生</v>
          </cell>
          <cell r="E280" t="str">
            <v>外科</v>
          </cell>
          <cell r="F280" t="str">
            <v>2022年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0">
          <cell r="P280">
            <v>100</v>
          </cell>
          <cell r="Q280">
            <v>20</v>
          </cell>
        </row>
        <row r="281">
          <cell r="B281" t="str">
            <v>7AO338</v>
          </cell>
          <cell r="C281" t="str">
            <v>332624199905110910</v>
          </cell>
          <cell r="D281" t="str">
            <v>规培研究生</v>
          </cell>
          <cell r="E281" t="str">
            <v>骨科</v>
          </cell>
          <cell r="F281" t="str">
            <v>2022年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</row>
        <row r="281">
          <cell r="P281">
            <v>100</v>
          </cell>
          <cell r="Q281">
            <v>20</v>
          </cell>
        </row>
        <row r="282">
          <cell r="B282" t="str">
            <v>7AO009</v>
          </cell>
          <cell r="C282" t="str">
            <v>330302199910256811</v>
          </cell>
          <cell r="D282" t="str">
            <v>规培研究生</v>
          </cell>
          <cell r="E282" t="str">
            <v>骨科</v>
          </cell>
          <cell r="F282" t="str">
            <v>2022年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2">
          <cell r="P282">
            <v>100</v>
          </cell>
          <cell r="Q282">
            <v>20</v>
          </cell>
        </row>
        <row r="283">
          <cell r="B283" t="str">
            <v>7AM398</v>
          </cell>
          <cell r="C283" t="str">
            <v>330722199809264558</v>
          </cell>
          <cell r="D283" t="str">
            <v>规培研究生</v>
          </cell>
          <cell r="E283" t="str">
            <v>内科</v>
          </cell>
          <cell r="F283" t="str">
            <v>2021年</v>
          </cell>
        </row>
        <row r="283">
          <cell r="H283">
            <v>100</v>
          </cell>
          <cell r="I283">
            <v>100</v>
          </cell>
          <cell r="J283">
            <v>150</v>
          </cell>
          <cell r="K283">
            <v>150</v>
          </cell>
          <cell r="L283">
            <v>100</v>
          </cell>
          <cell r="M283">
            <v>100</v>
          </cell>
        </row>
        <row r="283">
          <cell r="P283">
            <v>100</v>
          </cell>
          <cell r="Q283">
            <v>20</v>
          </cell>
        </row>
        <row r="284">
          <cell r="B284" t="str">
            <v>7AO051</v>
          </cell>
          <cell r="C284" t="str">
            <v>330421199905262824</v>
          </cell>
          <cell r="D284" t="str">
            <v>规培研究生</v>
          </cell>
          <cell r="E284" t="str">
            <v>内科</v>
          </cell>
          <cell r="F284" t="str">
            <v>2022年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4">
          <cell r="P284">
            <v>100</v>
          </cell>
          <cell r="Q284">
            <v>20</v>
          </cell>
        </row>
        <row r="285">
          <cell r="B285" t="str">
            <v>7AO229</v>
          </cell>
          <cell r="C285" t="str">
            <v>330481199909282626</v>
          </cell>
          <cell r="D285" t="str">
            <v>规培研究生</v>
          </cell>
          <cell r="E285" t="str">
            <v>内科</v>
          </cell>
          <cell r="F285" t="str">
            <v>2022年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</row>
        <row r="285">
          <cell r="P285">
            <v>100</v>
          </cell>
          <cell r="Q285">
            <v>20</v>
          </cell>
        </row>
        <row r="286">
          <cell r="B286" t="str">
            <v>732L47</v>
          </cell>
          <cell r="C286" t="str">
            <v>330329199910190023</v>
          </cell>
          <cell r="D286" t="str">
            <v>住院医师-外院</v>
          </cell>
          <cell r="E286" t="str">
            <v>放射科</v>
          </cell>
          <cell r="F286" t="str">
            <v>2023年</v>
          </cell>
        </row>
        <row r="286">
          <cell r="H286">
            <v>0</v>
          </cell>
          <cell r="I286" t="e">
            <v>#N/A</v>
          </cell>
          <cell r="J286">
            <v>0</v>
          </cell>
          <cell r="K286" t="e">
            <v>#N/A</v>
          </cell>
          <cell r="L286">
            <v>0</v>
          </cell>
          <cell r="M286" t="e">
            <v>#N/A</v>
          </cell>
        </row>
        <row r="286">
          <cell r="P286">
            <v>100</v>
          </cell>
          <cell r="Q286">
            <v>20</v>
          </cell>
        </row>
        <row r="287">
          <cell r="B287" t="str">
            <v>732L53</v>
          </cell>
          <cell r="C287" t="str">
            <v>331021200002102488</v>
          </cell>
          <cell r="D287" t="str">
            <v>住院医师-外院</v>
          </cell>
          <cell r="E287" t="str">
            <v>放射科</v>
          </cell>
          <cell r="F287" t="str">
            <v>2023年</v>
          </cell>
        </row>
        <row r="287">
          <cell r="H287">
            <v>0</v>
          </cell>
          <cell r="I287" t="e">
            <v>#N/A</v>
          </cell>
          <cell r="J287">
            <v>0</v>
          </cell>
          <cell r="K287" t="e">
            <v>#N/A</v>
          </cell>
          <cell r="L287">
            <v>0</v>
          </cell>
          <cell r="M287" t="e">
            <v>#N/A</v>
          </cell>
        </row>
        <row r="287">
          <cell r="P287">
            <v>100</v>
          </cell>
          <cell r="Q287">
            <v>20</v>
          </cell>
        </row>
        <row r="288">
          <cell r="B288" t="str">
            <v>732L82</v>
          </cell>
          <cell r="C288" t="str">
            <v>330382198903137125</v>
          </cell>
          <cell r="D288" t="str">
            <v>住院医师-外院</v>
          </cell>
          <cell r="E288" t="str">
            <v>放射科</v>
          </cell>
          <cell r="F288" t="str">
            <v>2023年</v>
          </cell>
        </row>
        <row r="288">
          <cell r="H288">
            <v>100</v>
          </cell>
          <cell r="I288" t="e">
            <v>#N/A</v>
          </cell>
          <cell r="J288">
            <v>0</v>
          </cell>
          <cell r="K288" t="e">
            <v>#N/A</v>
          </cell>
          <cell r="L288">
            <v>0</v>
          </cell>
          <cell r="M288" t="e">
            <v>#N/A</v>
          </cell>
        </row>
        <row r="288">
          <cell r="O288">
            <v>16</v>
          </cell>
          <cell r="P288">
            <v>20</v>
          </cell>
          <cell r="Q288">
            <v>4</v>
          </cell>
        </row>
        <row r="289">
          <cell r="B289" t="str">
            <v>733L16</v>
          </cell>
          <cell r="C289" t="str">
            <v>330381200003102246</v>
          </cell>
          <cell r="D289" t="str">
            <v>住院医师-外院</v>
          </cell>
          <cell r="E289" t="str">
            <v>放射科</v>
          </cell>
          <cell r="F289" t="str">
            <v>2023年</v>
          </cell>
        </row>
        <row r="289">
          <cell r="H289">
            <v>0</v>
          </cell>
          <cell r="I289" t="e">
            <v>#N/A</v>
          </cell>
          <cell r="J289">
            <v>0</v>
          </cell>
          <cell r="K289" t="e">
            <v>#N/A</v>
          </cell>
          <cell r="L289">
            <v>0</v>
          </cell>
          <cell r="M289" t="e">
            <v>#N/A</v>
          </cell>
        </row>
        <row r="289">
          <cell r="P289">
            <v>100</v>
          </cell>
          <cell r="Q289">
            <v>20</v>
          </cell>
        </row>
        <row r="290">
          <cell r="B290" t="str">
            <v>7AM486</v>
          </cell>
          <cell r="C290" t="str">
            <v>510321199606170047</v>
          </cell>
          <cell r="D290" t="str">
            <v>规培研究生</v>
          </cell>
          <cell r="E290" t="str">
            <v>核医学科</v>
          </cell>
          <cell r="F290" t="str">
            <v>2021年</v>
          </cell>
        </row>
        <row r="290">
          <cell r="H290">
            <v>100</v>
          </cell>
          <cell r="I290">
            <v>100</v>
          </cell>
          <cell r="J290">
            <v>150</v>
          </cell>
          <cell r="K290">
            <v>150</v>
          </cell>
          <cell r="L290">
            <v>0</v>
          </cell>
          <cell r="M290">
            <v>0</v>
          </cell>
        </row>
        <row r="290">
          <cell r="P290">
            <v>100</v>
          </cell>
          <cell r="Q290">
            <v>20</v>
          </cell>
        </row>
        <row r="291">
          <cell r="B291" t="str">
            <v>732L26</v>
          </cell>
          <cell r="C291" t="str">
            <v>54232519980406001X</v>
          </cell>
          <cell r="D291" t="str">
            <v>住院医师-外院-西藏</v>
          </cell>
          <cell r="E291" t="str">
            <v>全科医学科</v>
          </cell>
          <cell r="F291" t="str">
            <v>2022年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</row>
        <row r="291">
          <cell r="P291">
            <v>100</v>
          </cell>
          <cell r="Q291">
            <v>20</v>
          </cell>
        </row>
        <row r="292">
          <cell r="B292">
            <v>623004</v>
          </cell>
          <cell r="C292" t="str">
            <v>330382199203067175</v>
          </cell>
          <cell r="D292" t="str">
            <v>住院医师-本院</v>
          </cell>
          <cell r="E292" t="str">
            <v>内科</v>
          </cell>
          <cell r="F292" t="str">
            <v>2022年</v>
          </cell>
        </row>
        <row r="292">
          <cell r="H292">
            <v>100</v>
          </cell>
          <cell r="I292">
            <v>100</v>
          </cell>
          <cell r="J292">
            <v>150</v>
          </cell>
          <cell r="K292">
            <v>150</v>
          </cell>
          <cell r="L292">
            <v>100</v>
          </cell>
          <cell r="M292">
            <v>100</v>
          </cell>
        </row>
        <row r="292">
          <cell r="P292">
            <v>100</v>
          </cell>
          <cell r="Q292">
            <v>20</v>
          </cell>
        </row>
        <row r="293">
          <cell r="B293">
            <v>121006</v>
          </cell>
          <cell r="C293" t="str">
            <v>330304199503314546</v>
          </cell>
          <cell r="D293" t="str">
            <v>住院医师-本院</v>
          </cell>
          <cell r="E293" t="str">
            <v>内科</v>
          </cell>
          <cell r="F293" t="str">
            <v>2021年</v>
          </cell>
        </row>
        <row r="293">
          <cell r="H293">
            <v>100</v>
          </cell>
          <cell r="I293">
            <v>100</v>
          </cell>
          <cell r="J293">
            <v>150</v>
          </cell>
          <cell r="K293">
            <v>150</v>
          </cell>
          <cell r="L293">
            <v>100</v>
          </cell>
          <cell r="M293">
            <v>100</v>
          </cell>
        </row>
        <row r="293">
          <cell r="P293">
            <v>100</v>
          </cell>
          <cell r="Q293">
            <v>20</v>
          </cell>
        </row>
        <row r="294">
          <cell r="B294" t="str">
            <v>733L49</v>
          </cell>
          <cell r="C294" t="str">
            <v>330304199608140343</v>
          </cell>
          <cell r="D294" t="str">
            <v>住院医师-外院</v>
          </cell>
          <cell r="E294" t="str">
            <v>全科医学科</v>
          </cell>
          <cell r="F294" t="str">
            <v>2023年</v>
          </cell>
        </row>
        <row r="294">
          <cell r="H294">
            <v>100</v>
          </cell>
          <cell r="I294" t="e">
            <v>#N/A</v>
          </cell>
          <cell r="J294">
            <v>0</v>
          </cell>
          <cell r="K294" t="e">
            <v>#N/A</v>
          </cell>
          <cell r="L294">
            <v>0</v>
          </cell>
          <cell r="M294" t="e">
            <v>#N/A</v>
          </cell>
        </row>
        <row r="294">
          <cell r="P294">
            <v>100</v>
          </cell>
          <cell r="Q294">
            <v>20</v>
          </cell>
        </row>
        <row r="295">
          <cell r="B295" t="str">
            <v>730L80</v>
          </cell>
          <cell r="C295" t="str">
            <v>33032419981002371x</v>
          </cell>
          <cell r="D295" t="str">
            <v>住院医师-外院</v>
          </cell>
          <cell r="E295" t="str">
            <v>全科医学科</v>
          </cell>
          <cell r="F295" t="str">
            <v>2022年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5">
          <cell r="P295">
            <v>100</v>
          </cell>
          <cell r="Q295">
            <v>20</v>
          </cell>
        </row>
        <row r="296">
          <cell r="B296" t="str">
            <v>732L43</v>
          </cell>
          <cell r="C296" t="str">
            <v>331021199908162035</v>
          </cell>
          <cell r="D296" t="str">
            <v>住院医师-外院</v>
          </cell>
          <cell r="E296" t="str">
            <v>放射科</v>
          </cell>
          <cell r="F296" t="str">
            <v>2023年</v>
          </cell>
        </row>
        <row r="296">
          <cell r="H296">
            <v>0</v>
          </cell>
          <cell r="I296" t="e">
            <v>#N/A</v>
          </cell>
          <cell r="J296">
            <v>0</v>
          </cell>
          <cell r="K296" t="e">
            <v>#N/A</v>
          </cell>
          <cell r="L296">
            <v>0</v>
          </cell>
          <cell r="M296" t="e">
            <v>#N/A</v>
          </cell>
        </row>
        <row r="296">
          <cell r="P296">
            <v>100</v>
          </cell>
          <cell r="Q296">
            <v>20</v>
          </cell>
        </row>
        <row r="297">
          <cell r="B297" t="str">
            <v>732L51</v>
          </cell>
          <cell r="C297" t="str">
            <v>360428199411103727</v>
          </cell>
          <cell r="D297" t="str">
            <v>住院医师-外院</v>
          </cell>
          <cell r="E297" t="str">
            <v>全科医学科</v>
          </cell>
          <cell r="F297" t="str">
            <v>2023年</v>
          </cell>
        </row>
        <row r="297">
          <cell r="H297">
            <v>100</v>
          </cell>
          <cell r="I297" t="e">
            <v>#N/A</v>
          </cell>
          <cell r="J297">
            <v>0</v>
          </cell>
          <cell r="K297" t="e">
            <v>#N/A</v>
          </cell>
          <cell r="L297">
            <v>0</v>
          </cell>
          <cell r="M297" t="e">
            <v>#N/A</v>
          </cell>
        </row>
        <row r="297">
          <cell r="O297">
            <v>10</v>
          </cell>
          <cell r="P297">
            <v>50</v>
          </cell>
          <cell r="Q297">
            <v>10</v>
          </cell>
        </row>
        <row r="298">
          <cell r="B298" t="str">
            <v>732L24</v>
          </cell>
          <cell r="C298" t="str">
            <v>542222199703050029</v>
          </cell>
          <cell r="D298" t="str">
            <v>住院医师-外院-西藏</v>
          </cell>
          <cell r="E298" t="str">
            <v>全科医学科</v>
          </cell>
          <cell r="F298" t="str">
            <v>2022年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8">
          <cell r="P298">
            <v>100</v>
          </cell>
          <cell r="Q298">
            <v>20</v>
          </cell>
        </row>
        <row r="299">
          <cell r="B299">
            <v>622020</v>
          </cell>
          <cell r="C299" t="str">
            <v>330324199610071047</v>
          </cell>
          <cell r="D299" t="str">
            <v>住院医师-本院</v>
          </cell>
          <cell r="E299" t="str">
            <v>内科</v>
          </cell>
          <cell r="F299" t="str">
            <v>2022年</v>
          </cell>
        </row>
        <row r="299">
          <cell r="H299">
            <v>100</v>
          </cell>
          <cell r="I299">
            <v>100</v>
          </cell>
          <cell r="J299">
            <v>150</v>
          </cell>
          <cell r="K299">
            <v>150</v>
          </cell>
          <cell r="L299">
            <v>100</v>
          </cell>
          <cell r="M299">
            <v>100</v>
          </cell>
        </row>
        <row r="299">
          <cell r="P299">
            <v>100</v>
          </cell>
          <cell r="Q299">
            <v>20</v>
          </cell>
        </row>
        <row r="300">
          <cell r="B300" t="str">
            <v>7AO218</v>
          </cell>
          <cell r="C300" t="str">
            <v>330302199910317629</v>
          </cell>
          <cell r="D300" t="str">
            <v>规培研究生</v>
          </cell>
          <cell r="E300" t="str">
            <v>内科</v>
          </cell>
          <cell r="F300" t="str">
            <v>2022年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0">
          <cell r="P300">
            <v>100</v>
          </cell>
          <cell r="Q300">
            <v>20</v>
          </cell>
        </row>
        <row r="301">
          <cell r="B301" t="str">
            <v>7AO219</v>
          </cell>
          <cell r="C301" t="str">
            <v>330821199805033620</v>
          </cell>
          <cell r="D301" t="str">
            <v>规培研究生</v>
          </cell>
          <cell r="E301" t="str">
            <v>内科</v>
          </cell>
          <cell r="F301" t="str">
            <v>2022年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1">
          <cell r="P301">
            <v>100</v>
          </cell>
          <cell r="Q301">
            <v>20</v>
          </cell>
        </row>
        <row r="302">
          <cell r="B302" t="str">
            <v>7AO220</v>
          </cell>
          <cell r="C302" t="str">
            <v>360481199610061824</v>
          </cell>
          <cell r="D302" t="str">
            <v>规培研究生</v>
          </cell>
          <cell r="E302" t="str">
            <v>内科</v>
          </cell>
          <cell r="F302" t="str">
            <v>2022年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2">
          <cell r="P302">
            <v>100</v>
          </cell>
          <cell r="Q302">
            <v>20</v>
          </cell>
        </row>
        <row r="303">
          <cell r="B303" t="str">
            <v>729L87</v>
          </cell>
          <cell r="C303" t="str">
            <v>510802199301270926</v>
          </cell>
          <cell r="D303" t="str">
            <v>住院医师-外院</v>
          </cell>
          <cell r="E303" t="str">
            <v>内科</v>
          </cell>
          <cell r="F303" t="str">
            <v>2022年</v>
          </cell>
          <cell r="G303">
            <v>90</v>
          </cell>
          <cell r="H303">
            <v>100</v>
          </cell>
          <cell r="I303">
            <v>100</v>
          </cell>
          <cell r="J303">
            <v>150</v>
          </cell>
          <cell r="K303">
            <v>150</v>
          </cell>
          <cell r="L303">
            <v>100</v>
          </cell>
          <cell r="M303">
            <v>100</v>
          </cell>
        </row>
        <row r="303">
          <cell r="P303">
            <v>100</v>
          </cell>
          <cell r="Q303">
            <v>20</v>
          </cell>
        </row>
        <row r="304">
          <cell r="B304" t="str">
            <v>7AM169</v>
          </cell>
          <cell r="C304" t="str">
            <v>332624199806063725</v>
          </cell>
          <cell r="D304" t="str">
            <v>规培研究生</v>
          </cell>
          <cell r="E304" t="str">
            <v>内科</v>
          </cell>
          <cell r="F304" t="str">
            <v>2021年</v>
          </cell>
        </row>
        <row r="304">
          <cell r="H304">
            <v>100</v>
          </cell>
          <cell r="I304">
            <v>100</v>
          </cell>
          <cell r="J304">
            <v>150</v>
          </cell>
          <cell r="K304">
            <v>150</v>
          </cell>
          <cell r="L304">
            <v>100</v>
          </cell>
          <cell r="M304">
            <v>100</v>
          </cell>
        </row>
        <row r="304">
          <cell r="P304">
            <v>100</v>
          </cell>
          <cell r="Q304">
            <v>20</v>
          </cell>
        </row>
        <row r="305">
          <cell r="B305" t="str">
            <v>7AO379</v>
          </cell>
          <cell r="C305" t="str">
            <v>33108119990519672X</v>
          </cell>
          <cell r="D305" t="str">
            <v>规培研究生</v>
          </cell>
          <cell r="E305" t="str">
            <v>内科</v>
          </cell>
          <cell r="F305" t="str">
            <v>2022年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5">
          <cell r="P305">
            <v>100</v>
          </cell>
          <cell r="Q305">
            <v>20</v>
          </cell>
        </row>
        <row r="306">
          <cell r="B306" t="str">
            <v>729L98</v>
          </cell>
          <cell r="C306" t="str">
            <v>330329199906013446</v>
          </cell>
          <cell r="D306" t="str">
            <v>住院医师-外院</v>
          </cell>
          <cell r="E306" t="str">
            <v>内科</v>
          </cell>
          <cell r="F306" t="str">
            <v>2022年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</row>
        <row r="306">
          <cell r="P306">
            <v>100</v>
          </cell>
          <cell r="Q306">
            <v>20</v>
          </cell>
        </row>
        <row r="307">
          <cell r="B307" t="str">
            <v>732L79</v>
          </cell>
          <cell r="C307" t="str">
            <v>330304199912221527</v>
          </cell>
          <cell r="D307" t="str">
            <v>住院医师-外院</v>
          </cell>
          <cell r="E307" t="str">
            <v>全科医学科</v>
          </cell>
          <cell r="F307" t="str">
            <v>2023年</v>
          </cell>
        </row>
        <row r="307">
          <cell r="H307">
            <v>0</v>
          </cell>
          <cell r="I307" t="e">
            <v>#N/A</v>
          </cell>
          <cell r="J307">
            <v>0</v>
          </cell>
          <cell r="K307" t="e">
            <v>#N/A</v>
          </cell>
          <cell r="L307">
            <v>0</v>
          </cell>
          <cell r="M307" t="e">
            <v>#N/A</v>
          </cell>
        </row>
        <row r="307">
          <cell r="P307">
            <v>100</v>
          </cell>
          <cell r="Q307">
            <v>20</v>
          </cell>
        </row>
        <row r="308">
          <cell r="B308" t="str">
            <v>7AO282</v>
          </cell>
          <cell r="C308" t="str">
            <v>362321199904188310</v>
          </cell>
          <cell r="D308" t="str">
            <v>规培研究生</v>
          </cell>
          <cell r="E308" t="str">
            <v>急诊科</v>
          </cell>
          <cell r="F308" t="str">
            <v>2022年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8">
          <cell r="P308">
            <v>100</v>
          </cell>
          <cell r="Q308">
            <v>20</v>
          </cell>
        </row>
        <row r="309">
          <cell r="B309" t="str">
            <v>7AO263</v>
          </cell>
          <cell r="C309" t="str">
            <v>330602199906171045</v>
          </cell>
          <cell r="D309" t="str">
            <v>规培研究生</v>
          </cell>
          <cell r="E309" t="str">
            <v>内科</v>
          </cell>
          <cell r="F309" t="str">
            <v>2022年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09">
          <cell r="P309">
            <v>100</v>
          </cell>
          <cell r="Q309">
            <v>20</v>
          </cell>
        </row>
        <row r="310">
          <cell r="B310" t="str">
            <v>7AO237</v>
          </cell>
          <cell r="C310" t="str">
            <v>339005199809271612</v>
          </cell>
          <cell r="D310" t="str">
            <v>规培研究生</v>
          </cell>
          <cell r="E310" t="str">
            <v>内科</v>
          </cell>
          <cell r="F310" t="str">
            <v>2022年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0">
          <cell r="P310">
            <v>100</v>
          </cell>
          <cell r="Q310">
            <v>20</v>
          </cell>
        </row>
        <row r="311">
          <cell r="B311">
            <v>123001</v>
          </cell>
          <cell r="C311" t="str">
            <v>330302199710202042</v>
          </cell>
          <cell r="D311" t="str">
            <v>住院医师-本院</v>
          </cell>
          <cell r="E311" t="str">
            <v>重症医学科</v>
          </cell>
          <cell r="F311" t="str">
            <v>2023年</v>
          </cell>
        </row>
        <row r="311">
          <cell r="H311">
            <v>100</v>
          </cell>
          <cell r="I311" t="e">
            <v>#N/A</v>
          </cell>
          <cell r="J311">
            <v>0</v>
          </cell>
          <cell r="K311" t="e">
            <v>#N/A</v>
          </cell>
          <cell r="L311">
            <v>0</v>
          </cell>
          <cell r="M311" t="e">
            <v>#N/A</v>
          </cell>
        </row>
        <row r="311">
          <cell r="P311">
            <v>100</v>
          </cell>
          <cell r="Q311">
            <v>20</v>
          </cell>
        </row>
        <row r="312">
          <cell r="B312" t="str">
            <v>7AO283</v>
          </cell>
          <cell r="C312" t="str">
            <v>320821199803085716</v>
          </cell>
          <cell r="D312" t="str">
            <v>规培研究生</v>
          </cell>
          <cell r="E312" t="str">
            <v>急诊科</v>
          </cell>
          <cell r="F312" t="str">
            <v>2022年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</row>
        <row r="312">
          <cell r="P312">
            <v>100</v>
          </cell>
          <cell r="Q312">
            <v>20</v>
          </cell>
        </row>
        <row r="313">
          <cell r="B313" t="str">
            <v>7AO381</v>
          </cell>
          <cell r="C313" t="str">
            <v>431081199809057141</v>
          </cell>
          <cell r="D313" t="str">
            <v>规培研究生</v>
          </cell>
          <cell r="E313" t="str">
            <v>内科</v>
          </cell>
          <cell r="F313" t="str">
            <v>2022年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</row>
        <row r="313">
          <cell r="P313">
            <v>100</v>
          </cell>
          <cell r="Q313">
            <v>20</v>
          </cell>
        </row>
        <row r="314">
          <cell r="B314" t="str">
            <v>728L01</v>
          </cell>
          <cell r="C314" t="str">
            <v>330329199803071184</v>
          </cell>
          <cell r="D314" t="str">
            <v>住院医师-外院</v>
          </cell>
          <cell r="E314" t="str">
            <v>全科医学科</v>
          </cell>
          <cell r="F314" t="str">
            <v>2021年</v>
          </cell>
          <cell r="G314">
            <v>100</v>
          </cell>
          <cell r="H314">
            <v>100</v>
          </cell>
          <cell r="I314">
            <v>100</v>
          </cell>
          <cell r="J314">
            <v>150</v>
          </cell>
          <cell r="K314">
            <v>150</v>
          </cell>
          <cell r="L314">
            <v>100</v>
          </cell>
          <cell r="M314">
            <v>100</v>
          </cell>
        </row>
        <row r="314">
          <cell r="P314">
            <v>100</v>
          </cell>
          <cell r="Q314">
            <v>20</v>
          </cell>
        </row>
        <row r="315">
          <cell r="B315" t="str">
            <v>7AO239</v>
          </cell>
          <cell r="C315" t="str">
            <v>610428199706284520</v>
          </cell>
          <cell r="D315" t="str">
            <v>规培研究生</v>
          </cell>
          <cell r="E315" t="str">
            <v>内科</v>
          </cell>
          <cell r="F315" t="str">
            <v>2022年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5">
          <cell r="P315">
            <v>100</v>
          </cell>
          <cell r="Q315">
            <v>20</v>
          </cell>
        </row>
        <row r="316">
          <cell r="B316" t="str">
            <v>7AO240</v>
          </cell>
          <cell r="C316" t="str">
            <v>330282199906197579</v>
          </cell>
          <cell r="D316" t="str">
            <v>规培研究生</v>
          </cell>
          <cell r="E316" t="str">
            <v>内科</v>
          </cell>
          <cell r="F316" t="str">
            <v>2022年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</row>
        <row r="316">
          <cell r="P316">
            <v>100</v>
          </cell>
          <cell r="Q316">
            <v>20</v>
          </cell>
        </row>
        <row r="317">
          <cell r="B317" t="str">
            <v>733L42</v>
          </cell>
          <cell r="C317" t="str">
            <v>330327199701090445</v>
          </cell>
          <cell r="D317" t="str">
            <v>住院医师-社会人</v>
          </cell>
          <cell r="E317" t="str">
            <v>全科医学科</v>
          </cell>
          <cell r="F317" t="str">
            <v>2023年</v>
          </cell>
        </row>
        <row r="317">
          <cell r="H317">
            <v>0</v>
          </cell>
          <cell r="I317" t="e">
            <v>#N/A</v>
          </cell>
          <cell r="J317">
            <v>0</v>
          </cell>
          <cell r="K317" t="e">
            <v>#N/A</v>
          </cell>
          <cell r="L317">
            <v>0</v>
          </cell>
          <cell r="M317" t="e">
            <v>#N/A</v>
          </cell>
          <cell r="N317" t="str">
            <v>733L42</v>
          </cell>
        </row>
        <row r="317">
          <cell r="P317">
            <v>100</v>
          </cell>
          <cell r="Q317">
            <v>20</v>
          </cell>
        </row>
        <row r="318">
          <cell r="B318" t="str">
            <v>733L50</v>
          </cell>
          <cell r="C318" t="str">
            <v>331021200007010048</v>
          </cell>
          <cell r="D318" t="str">
            <v>住院医师-外院</v>
          </cell>
          <cell r="E318" t="str">
            <v>全科医学科</v>
          </cell>
          <cell r="F318" t="str">
            <v>2023年</v>
          </cell>
        </row>
        <row r="318">
          <cell r="H318">
            <v>0</v>
          </cell>
          <cell r="I318" t="e">
            <v>#N/A</v>
          </cell>
          <cell r="J318">
            <v>0</v>
          </cell>
          <cell r="K318" t="e">
            <v>#N/A</v>
          </cell>
          <cell r="L318">
            <v>0</v>
          </cell>
          <cell r="M318" t="e">
            <v>#N/A</v>
          </cell>
        </row>
        <row r="318">
          <cell r="P318">
            <v>100</v>
          </cell>
          <cell r="Q318">
            <v>20</v>
          </cell>
        </row>
        <row r="319">
          <cell r="B319" t="str">
            <v>732L95</v>
          </cell>
          <cell r="C319" t="str">
            <v>330328199808293417</v>
          </cell>
          <cell r="D319" t="str">
            <v>住院医师-外院</v>
          </cell>
          <cell r="E319" t="str">
            <v>内科</v>
          </cell>
          <cell r="F319" t="str">
            <v>2023年</v>
          </cell>
        </row>
        <row r="319">
          <cell r="H319">
            <v>0</v>
          </cell>
          <cell r="I319" t="e">
            <v>#N/A</v>
          </cell>
          <cell r="J319">
            <v>0</v>
          </cell>
          <cell r="K319" t="e">
            <v>#N/A</v>
          </cell>
          <cell r="L319">
            <v>0</v>
          </cell>
          <cell r="M319" t="e">
            <v>#N/A</v>
          </cell>
        </row>
        <row r="319">
          <cell r="P319">
            <v>100</v>
          </cell>
          <cell r="Q319">
            <v>20</v>
          </cell>
        </row>
        <row r="320">
          <cell r="B320" t="str">
            <v>7AO251</v>
          </cell>
          <cell r="C320" t="str">
            <v>330381199810281716</v>
          </cell>
          <cell r="D320" t="str">
            <v>规培研究生</v>
          </cell>
          <cell r="E320" t="str">
            <v>内科</v>
          </cell>
          <cell r="F320" t="str">
            <v>2022年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0">
          <cell r="P320">
            <v>100</v>
          </cell>
          <cell r="Q320">
            <v>20</v>
          </cell>
        </row>
        <row r="321">
          <cell r="B321" t="str">
            <v>733L18</v>
          </cell>
          <cell r="C321" t="str">
            <v>332502200001210064</v>
          </cell>
          <cell r="D321" t="str">
            <v>住院医师-外院</v>
          </cell>
          <cell r="E321" t="str">
            <v>重症医学科</v>
          </cell>
          <cell r="F321" t="str">
            <v>2023年</v>
          </cell>
        </row>
        <row r="321">
          <cell r="H321">
            <v>0</v>
          </cell>
          <cell r="I321" t="e">
            <v>#N/A</v>
          </cell>
          <cell r="J321">
            <v>0</v>
          </cell>
          <cell r="K321" t="e">
            <v>#N/A</v>
          </cell>
          <cell r="L321">
            <v>0</v>
          </cell>
          <cell r="M321" t="e">
            <v>#N/A</v>
          </cell>
        </row>
        <row r="321">
          <cell r="P321">
            <v>100</v>
          </cell>
          <cell r="Q321">
            <v>20</v>
          </cell>
        </row>
        <row r="322">
          <cell r="B322" t="str">
            <v>7AO276</v>
          </cell>
          <cell r="C322" t="str">
            <v>410527199909259749</v>
          </cell>
          <cell r="D322" t="str">
            <v>规培研究生</v>
          </cell>
          <cell r="E322" t="str">
            <v>神经内科</v>
          </cell>
          <cell r="F322" t="str">
            <v>2022年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2">
          <cell r="P322">
            <v>100</v>
          </cell>
          <cell r="Q322">
            <v>20</v>
          </cell>
        </row>
        <row r="323">
          <cell r="B323" t="str">
            <v>7AO454</v>
          </cell>
          <cell r="C323" t="str">
            <v>450211199901181625</v>
          </cell>
          <cell r="D323" t="str">
            <v>规培研究生</v>
          </cell>
          <cell r="E323" t="str">
            <v>神经内科</v>
          </cell>
          <cell r="F323" t="str">
            <v>2022年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3">
          <cell r="P323">
            <v>100</v>
          </cell>
          <cell r="Q323">
            <v>20</v>
          </cell>
        </row>
        <row r="324">
          <cell r="B324">
            <v>121007</v>
          </cell>
          <cell r="C324" t="str">
            <v>330382199509083143</v>
          </cell>
          <cell r="D324" t="str">
            <v>住院医师-本院</v>
          </cell>
          <cell r="E324" t="str">
            <v>内科</v>
          </cell>
          <cell r="F324" t="str">
            <v>2021年</v>
          </cell>
        </row>
        <row r="324">
          <cell r="H324">
            <v>100</v>
          </cell>
          <cell r="I324">
            <v>100</v>
          </cell>
          <cell r="J324">
            <v>150</v>
          </cell>
          <cell r="K324">
            <v>150</v>
          </cell>
          <cell r="L324">
            <v>100</v>
          </cell>
          <cell r="M324">
            <v>100</v>
          </cell>
        </row>
        <row r="324">
          <cell r="P324">
            <v>100</v>
          </cell>
          <cell r="Q324">
            <v>20</v>
          </cell>
        </row>
        <row r="325">
          <cell r="B325" t="str">
            <v>727L95</v>
          </cell>
          <cell r="C325" t="str">
            <v>330327199809150649</v>
          </cell>
          <cell r="D325" t="str">
            <v>住院医师-外院</v>
          </cell>
          <cell r="E325" t="str">
            <v>全科医学科</v>
          </cell>
          <cell r="F325" t="str">
            <v>2021年</v>
          </cell>
        </row>
        <row r="325">
          <cell r="H325">
            <v>100</v>
          </cell>
          <cell r="I325">
            <v>100</v>
          </cell>
          <cell r="J325">
            <v>150</v>
          </cell>
          <cell r="K325">
            <v>150</v>
          </cell>
          <cell r="L325">
            <v>100</v>
          </cell>
          <cell r="M325">
            <v>100</v>
          </cell>
        </row>
        <row r="325">
          <cell r="P325">
            <v>100</v>
          </cell>
          <cell r="Q325">
            <v>20</v>
          </cell>
        </row>
        <row r="326">
          <cell r="B326" t="str">
            <v>727L96</v>
          </cell>
          <cell r="C326" t="str">
            <v>330327199901151732</v>
          </cell>
          <cell r="D326" t="str">
            <v>住院医师-外院</v>
          </cell>
          <cell r="E326" t="str">
            <v>全科医学科</v>
          </cell>
          <cell r="F326" t="str">
            <v>2021年</v>
          </cell>
          <cell r="G326">
            <v>30</v>
          </cell>
          <cell r="H326">
            <v>100</v>
          </cell>
          <cell r="I326">
            <v>100</v>
          </cell>
          <cell r="J326">
            <v>150</v>
          </cell>
          <cell r="K326">
            <v>150</v>
          </cell>
          <cell r="L326">
            <v>100</v>
          </cell>
          <cell r="M326">
            <v>100</v>
          </cell>
        </row>
        <row r="326">
          <cell r="P326">
            <v>100</v>
          </cell>
          <cell r="Q326">
            <v>20</v>
          </cell>
        </row>
        <row r="327">
          <cell r="B327" t="str">
            <v>727L98</v>
          </cell>
          <cell r="C327" t="str">
            <v>330327199812214404</v>
          </cell>
          <cell r="D327" t="str">
            <v>住院医师-外院</v>
          </cell>
          <cell r="E327" t="str">
            <v>全科医学科</v>
          </cell>
          <cell r="F327" t="str">
            <v>2021年</v>
          </cell>
        </row>
        <row r="327">
          <cell r="H327">
            <v>100</v>
          </cell>
          <cell r="I327">
            <v>100</v>
          </cell>
          <cell r="J327">
            <v>150</v>
          </cell>
          <cell r="K327">
            <v>150</v>
          </cell>
          <cell r="L327">
            <v>100</v>
          </cell>
          <cell r="M327">
            <v>100</v>
          </cell>
        </row>
        <row r="327">
          <cell r="P327">
            <v>100</v>
          </cell>
          <cell r="Q327">
            <v>20</v>
          </cell>
        </row>
        <row r="328">
          <cell r="B328" t="str">
            <v>727L99</v>
          </cell>
          <cell r="C328" t="str">
            <v>33032719980820174x</v>
          </cell>
          <cell r="D328" t="str">
            <v>住院医师-外院</v>
          </cell>
          <cell r="E328" t="str">
            <v>全科医学科</v>
          </cell>
          <cell r="F328" t="str">
            <v>2021年</v>
          </cell>
        </row>
        <row r="328">
          <cell r="H328">
            <v>100</v>
          </cell>
          <cell r="I328">
            <v>100</v>
          </cell>
          <cell r="J328">
            <v>150</v>
          </cell>
          <cell r="K328">
            <v>150</v>
          </cell>
          <cell r="L328">
            <v>100</v>
          </cell>
          <cell r="M328">
            <v>100</v>
          </cell>
        </row>
        <row r="328">
          <cell r="P328">
            <v>100</v>
          </cell>
          <cell r="Q328">
            <v>20</v>
          </cell>
        </row>
        <row r="329">
          <cell r="B329" t="str">
            <v>730L05</v>
          </cell>
          <cell r="C329" t="str">
            <v>320902199902262024</v>
          </cell>
          <cell r="D329" t="str">
            <v>住院医师-外院</v>
          </cell>
          <cell r="E329" t="str">
            <v>急诊科</v>
          </cell>
          <cell r="F329" t="str">
            <v>2022年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</row>
        <row r="329">
          <cell r="P329">
            <v>100</v>
          </cell>
          <cell r="Q329">
            <v>20</v>
          </cell>
        </row>
        <row r="330">
          <cell r="B330" t="str">
            <v>729L62</v>
          </cell>
          <cell r="C330" t="str">
            <v>330304199701060014</v>
          </cell>
          <cell r="D330" t="str">
            <v>住院医师-外院</v>
          </cell>
          <cell r="E330" t="str">
            <v>内科</v>
          </cell>
          <cell r="F330" t="str">
            <v>2022年</v>
          </cell>
        </row>
        <row r="330">
          <cell r="H330">
            <v>100</v>
          </cell>
          <cell r="I330">
            <v>100</v>
          </cell>
          <cell r="J330">
            <v>150</v>
          </cell>
          <cell r="K330">
            <v>150</v>
          </cell>
          <cell r="L330">
            <v>100</v>
          </cell>
          <cell r="M330">
            <v>100</v>
          </cell>
        </row>
        <row r="330">
          <cell r="P330">
            <v>100</v>
          </cell>
          <cell r="Q330">
            <v>20</v>
          </cell>
        </row>
        <row r="331">
          <cell r="B331" t="str">
            <v>730L15</v>
          </cell>
          <cell r="C331" t="str">
            <v>330326199311060711</v>
          </cell>
          <cell r="D331" t="str">
            <v>住院医师-外院</v>
          </cell>
          <cell r="E331" t="str">
            <v>内科</v>
          </cell>
          <cell r="F331" t="str">
            <v>2022年</v>
          </cell>
        </row>
        <row r="331">
          <cell r="H331">
            <v>100</v>
          </cell>
          <cell r="I331">
            <v>100</v>
          </cell>
          <cell r="J331">
            <v>150</v>
          </cell>
          <cell r="K331">
            <v>150</v>
          </cell>
          <cell r="L331">
            <v>100</v>
          </cell>
          <cell r="M331">
            <v>100</v>
          </cell>
        </row>
        <row r="331">
          <cell r="P331">
            <v>100</v>
          </cell>
          <cell r="Q331">
            <v>20</v>
          </cell>
        </row>
        <row r="332">
          <cell r="B332" t="str">
            <v>7AM387</v>
          </cell>
          <cell r="C332" t="str">
            <v>330726199801280321</v>
          </cell>
          <cell r="D332" t="str">
            <v>规培研究生</v>
          </cell>
          <cell r="E332" t="str">
            <v>内科</v>
          </cell>
          <cell r="F332" t="str">
            <v>2021年</v>
          </cell>
        </row>
        <row r="332">
          <cell r="H332">
            <v>100</v>
          </cell>
          <cell r="I332">
            <v>100</v>
          </cell>
          <cell r="J332">
            <v>150</v>
          </cell>
          <cell r="K332">
            <v>150</v>
          </cell>
          <cell r="L332">
            <v>100</v>
          </cell>
          <cell r="M332">
            <v>100</v>
          </cell>
        </row>
        <row r="332">
          <cell r="P332">
            <v>100</v>
          </cell>
          <cell r="Q332">
            <v>20</v>
          </cell>
        </row>
        <row r="333">
          <cell r="B333" t="str">
            <v>7AM402</v>
          </cell>
          <cell r="C333" t="str">
            <v>330682199711264411</v>
          </cell>
          <cell r="D333" t="str">
            <v>规培研究生</v>
          </cell>
          <cell r="E333" t="str">
            <v>内科</v>
          </cell>
          <cell r="F333" t="str">
            <v>2021年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3">
          <cell r="P333">
            <v>100</v>
          </cell>
          <cell r="Q333">
            <v>20</v>
          </cell>
        </row>
        <row r="334">
          <cell r="B334" t="str">
            <v>7AM407</v>
          </cell>
          <cell r="C334" t="str">
            <v>532329199710310026</v>
          </cell>
          <cell r="D334" t="str">
            <v>规培研究生</v>
          </cell>
          <cell r="E334" t="str">
            <v>内科</v>
          </cell>
          <cell r="F334" t="str">
            <v>2021年</v>
          </cell>
        </row>
        <row r="334">
          <cell r="H334">
            <v>100</v>
          </cell>
          <cell r="I334">
            <v>100</v>
          </cell>
          <cell r="J334">
            <v>150</v>
          </cell>
          <cell r="K334">
            <v>150</v>
          </cell>
          <cell r="L334">
            <v>100</v>
          </cell>
          <cell r="M334">
            <v>100</v>
          </cell>
        </row>
        <row r="334">
          <cell r="P334">
            <v>100</v>
          </cell>
          <cell r="Q334">
            <v>20</v>
          </cell>
        </row>
        <row r="335">
          <cell r="B335" t="str">
            <v>7AM165</v>
          </cell>
          <cell r="C335" t="str">
            <v>330282199709080021</v>
          </cell>
          <cell r="D335" t="str">
            <v>规培研究生</v>
          </cell>
          <cell r="E335" t="str">
            <v>内科</v>
          </cell>
          <cell r="F335" t="str">
            <v>2021年</v>
          </cell>
        </row>
        <row r="335">
          <cell r="H335">
            <v>100</v>
          </cell>
          <cell r="I335">
            <v>100</v>
          </cell>
          <cell r="J335">
            <v>150</v>
          </cell>
          <cell r="K335">
            <v>150</v>
          </cell>
          <cell r="L335">
            <v>100</v>
          </cell>
          <cell r="M335">
            <v>100</v>
          </cell>
        </row>
        <row r="335">
          <cell r="P335">
            <v>100</v>
          </cell>
          <cell r="Q335">
            <v>20</v>
          </cell>
        </row>
        <row r="336">
          <cell r="B336" t="str">
            <v>7AM171</v>
          </cell>
          <cell r="C336" t="str">
            <v>330724199804180729</v>
          </cell>
          <cell r="D336" t="str">
            <v>规培研究生</v>
          </cell>
          <cell r="E336" t="str">
            <v>内科</v>
          </cell>
          <cell r="F336" t="str">
            <v>2021年</v>
          </cell>
        </row>
        <row r="336">
          <cell r="H336">
            <v>100</v>
          </cell>
          <cell r="I336">
            <v>100</v>
          </cell>
          <cell r="J336">
            <v>150</v>
          </cell>
          <cell r="K336">
            <v>150</v>
          </cell>
          <cell r="L336">
            <v>100</v>
          </cell>
          <cell r="M336">
            <v>100</v>
          </cell>
        </row>
        <row r="336">
          <cell r="P336">
            <v>100</v>
          </cell>
          <cell r="Q336">
            <v>20</v>
          </cell>
        </row>
        <row r="337">
          <cell r="B337" t="str">
            <v>7AM173</v>
          </cell>
          <cell r="C337" t="str">
            <v>330481199706045620</v>
          </cell>
          <cell r="D337" t="str">
            <v>规培研究生</v>
          </cell>
          <cell r="E337" t="str">
            <v>内科</v>
          </cell>
          <cell r="F337" t="str">
            <v>2021年</v>
          </cell>
        </row>
        <row r="337">
          <cell r="H337">
            <v>100</v>
          </cell>
          <cell r="I337">
            <v>100</v>
          </cell>
          <cell r="J337">
            <v>150</v>
          </cell>
          <cell r="K337">
            <v>150</v>
          </cell>
          <cell r="L337">
            <v>100</v>
          </cell>
          <cell r="M337">
            <v>100</v>
          </cell>
        </row>
        <row r="337">
          <cell r="P337">
            <v>100</v>
          </cell>
          <cell r="Q337">
            <v>20</v>
          </cell>
        </row>
        <row r="338">
          <cell r="B338" t="str">
            <v>7AM182</v>
          </cell>
          <cell r="C338" t="str">
            <v>330327199710310964</v>
          </cell>
          <cell r="D338" t="str">
            <v>规培研究生</v>
          </cell>
          <cell r="E338" t="str">
            <v>内科</v>
          </cell>
          <cell r="F338" t="str">
            <v>2021年</v>
          </cell>
        </row>
        <row r="338">
          <cell r="H338">
            <v>100</v>
          </cell>
          <cell r="I338">
            <v>100</v>
          </cell>
          <cell r="J338">
            <v>150</v>
          </cell>
          <cell r="K338">
            <v>150</v>
          </cell>
          <cell r="L338">
            <v>100</v>
          </cell>
          <cell r="M338">
            <v>100</v>
          </cell>
        </row>
        <row r="338">
          <cell r="P338">
            <v>100</v>
          </cell>
          <cell r="Q338">
            <v>20</v>
          </cell>
        </row>
        <row r="339">
          <cell r="B339" t="str">
            <v>7AM187</v>
          </cell>
          <cell r="C339" t="str">
            <v>332624199811083261</v>
          </cell>
          <cell r="D339" t="str">
            <v>规培研究生</v>
          </cell>
          <cell r="E339" t="str">
            <v>内科</v>
          </cell>
          <cell r="F339" t="str">
            <v>2021年</v>
          </cell>
        </row>
        <row r="339">
          <cell r="H339">
            <v>100</v>
          </cell>
          <cell r="I339">
            <v>100</v>
          </cell>
          <cell r="J339">
            <v>150</v>
          </cell>
          <cell r="K339">
            <v>150</v>
          </cell>
          <cell r="L339">
            <v>100</v>
          </cell>
          <cell r="M339">
            <v>100</v>
          </cell>
        </row>
        <row r="339">
          <cell r="P339">
            <v>100</v>
          </cell>
          <cell r="Q339">
            <v>20</v>
          </cell>
        </row>
        <row r="340">
          <cell r="B340" t="str">
            <v>7AM188</v>
          </cell>
          <cell r="C340" t="str">
            <v>330781199804235942</v>
          </cell>
          <cell r="D340" t="str">
            <v>规培研究生</v>
          </cell>
          <cell r="E340" t="str">
            <v>内科</v>
          </cell>
          <cell r="F340" t="str">
            <v>2021年</v>
          </cell>
        </row>
        <row r="340">
          <cell r="H340">
            <v>100</v>
          </cell>
          <cell r="I340">
            <v>100</v>
          </cell>
          <cell r="J340">
            <v>150</v>
          </cell>
          <cell r="K340">
            <v>150</v>
          </cell>
          <cell r="L340">
            <v>100</v>
          </cell>
          <cell r="M340">
            <v>100</v>
          </cell>
        </row>
        <row r="340">
          <cell r="P340">
            <v>100</v>
          </cell>
          <cell r="Q340">
            <v>20</v>
          </cell>
        </row>
        <row r="341">
          <cell r="B341" t="str">
            <v>7AM189</v>
          </cell>
          <cell r="C341" t="str">
            <v>360782199712183526</v>
          </cell>
          <cell r="D341" t="str">
            <v>规培研究生</v>
          </cell>
          <cell r="E341" t="str">
            <v>内科</v>
          </cell>
          <cell r="F341" t="str">
            <v>2021年</v>
          </cell>
        </row>
        <row r="341">
          <cell r="H341">
            <v>100</v>
          </cell>
          <cell r="I341">
            <v>100</v>
          </cell>
          <cell r="J341">
            <v>150</v>
          </cell>
          <cell r="K341">
            <v>150</v>
          </cell>
          <cell r="L341">
            <v>100</v>
          </cell>
          <cell r="M341">
            <v>100</v>
          </cell>
        </row>
        <row r="341">
          <cell r="P341">
            <v>100</v>
          </cell>
          <cell r="Q341">
            <v>20</v>
          </cell>
        </row>
        <row r="342">
          <cell r="B342" t="str">
            <v>7AM193</v>
          </cell>
          <cell r="C342" t="str">
            <v>331022199806060026</v>
          </cell>
          <cell r="D342" t="str">
            <v>规培研究生</v>
          </cell>
          <cell r="E342" t="str">
            <v>内科</v>
          </cell>
          <cell r="F342" t="str">
            <v>2021年</v>
          </cell>
        </row>
        <row r="342">
          <cell r="H342">
            <v>100</v>
          </cell>
          <cell r="I342">
            <v>100</v>
          </cell>
          <cell r="J342">
            <v>150</v>
          </cell>
          <cell r="K342">
            <v>150</v>
          </cell>
          <cell r="L342">
            <v>100</v>
          </cell>
          <cell r="M342">
            <v>100</v>
          </cell>
        </row>
        <row r="342">
          <cell r="P342">
            <v>100</v>
          </cell>
          <cell r="Q342">
            <v>20</v>
          </cell>
        </row>
        <row r="343">
          <cell r="B343" t="str">
            <v>7AM194</v>
          </cell>
          <cell r="C343" t="str">
            <v>330727199711012215</v>
          </cell>
          <cell r="D343" t="str">
            <v>规培研究生</v>
          </cell>
          <cell r="E343" t="str">
            <v>内科</v>
          </cell>
          <cell r="F343" t="str">
            <v>2021年</v>
          </cell>
        </row>
        <row r="343">
          <cell r="H343">
            <v>100</v>
          </cell>
          <cell r="I343">
            <v>100</v>
          </cell>
          <cell r="J343">
            <v>150</v>
          </cell>
          <cell r="K343">
            <v>150</v>
          </cell>
          <cell r="L343">
            <v>100</v>
          </cell>
          <cell r="M343">
            <v>100</v>
          </cell>
        </row>
        <row r="343">
          <cell r="P343">
            <v>100</v>
          </cell>
          <cell r="Q343">
            <v>20</v>
          </cell>
        </row>
        <row r="344">
          <cell r="B344" t="str">
            <v>7AM198</v>
          </cell>
          <cell r="C344" t="str">
            <v>330724199802037646</v>
          </cell>
          <cell r="D344" t="str">
            <v>规培研究生</v>
          </cell>
          <cell r="E344" t="str">
            <v>内科</v>
          </cell>
          <cell r="F344" t="str">
            <v>2021年</v>
          </cell>
        </row>
        <row r="344">
          <cell r="H344">
            <v>100</v>
          </cell>
          <cell r="I344">
            <v>100</v>
          </cell>
          <cell r="J344">
            <v>150</v>
          </cell>
          <cell r="K344">
            <v>150</v>
          </cell>
          <cell r="L344">
            <v>100</v>
          </cell>
          <cell r="M344">
            <v>100</v>
          </cell>
        </row>
        <row r="344">
          <cell r="P344">
            <v>100</v>
          </cell>
          <cell r="Q344">
            <v>20</v>
          </cell>
        </row>
        <row r="345">
          <cell r="B345" t="str">
            <v>7AM208</v>
          </cell>
          <cell r="C345" t="str">
            <v>330304199809196925</v>
          </cell>
          <cell r="D345" t="str">
            <v>规培研究生</v>
          </cell>
          <cell r="E345" t="str">
            <v>内科</v>
          </cell>
          <cell r="F345" t="str">
            <v>2021年</v>
          </cell>
        </row>
        <row r="345">
          <cell r="H345">
            <v>100</v>
          </cell>
          <cell r="I345">
            <v>100</v>
          </cell>
          <cell r="J345">
            <v>150</v>
          </cell>
          <cell r="K345">
            <v>150</v>
          </cell>
          <cell r="L345">
            <v>100</v>
          </cell>
          <cell r="M345">
            <v>100</v>
          </cell>
        </row>
        <row r="345">
          <cell r="P345">
            <v>100</v>
          </cell>
          <cell r="Q345">
            <v>20</v>
          </cell>
        </row>
        <row r="346">
          <cell r="B346" t="str">
            <v>7AM237</v>
          </cell>
          <cell r="C346" t="str">
            <v>332526199709252521</v>
          </cell>
          <cell r="D346" t="str">
            <v>规培研究生</v>
          </cell>
          <cell r="E346" t="str">
            <v>急诊科</v>
          </cell>
          <cell r="F346" t="str">
            <v>2021年</v>
          </cell>
        </row>
        <row r="346">
          <cell r="H346">
            <v>100</v>
          </cell>
          <cell r="I346">
            <v>100</v>
          </cell>
          <cell r="J346">
            <v>150</v>
          </cell>
          <cell r="K346">
            <v>150</v>
          </cell>
          <cell r="L346">
            <v>100</v>
          </cell>
          <cell r="M346">
            <v>100</v>
          </cell>
        </row>
        <row r="346">
          <cell r="P346">
            <v>100</v>
          </cell>
          <cell r="Q346">
            <v>20</v>
          </cell>
        </row>
        <row r="347">
          <cell r="B347" t="str">
            <v>7AM238</v>
          </cell>
          <cell r="C347" t="str">
            <v>330621199712141197</v>
          </cell>
          <cell r="D347" t="str">
            <v>规培研究生</v>
          </cell>
          <cell r="E347" t="str">
            <v>急诊科</v>
          </cell>
          <cell r="F347" t="str">
            <v>2021年</v>
          </cell>
        </row>
        <row r="347">
          <cell r="H347">
            <v>100</v>
          </cell>
          <cell r="I347">
            <v>100</v>
          </cell>
          <cell r="J347">
            <v>150</v>
          </cell>
          <cell r="K347">
            <v>150</v>
          </cell>
          <cell r="L347">
            <v>100</v>
          </cell>
          <cell r="M347">
            <v>100</v>
          </cell>
        </row>
        <row r="347">
          <cell r="P347">
            <v>100</v>
          </cell>
          <cell r="Q347">
            <v>20</v>
          </cell>
        </row>
        <row r="348">
          <cell r="B348" t="str">
            <v>7AM239</v>
          </cell>
          <cell r="C348" t="str">
            <v>500242198910116889</v>
          </cell>
          <cell r="D348" t="str">
            <v>规培研究生</v>
          </cell>
          <cell r="E348" t="str">
            <v>急诊科</v>
          </cell>
          <cell r="F348" t="str">
            <v>2021年</v>
          </cell>
        </row>
        <row r="348">
          <cell r="H348">
            <v>100</v>
          </cell>
          <cell r="I348">
            <v>100</v>
          </cell>
          <cell r="J348">
            <v>150</v>
          </cell>
          <cell r="K348">
            <v>150</v>
          </cell>
          <cell r="L348">
            <v>100</v>
          </cell>
          <cell r="M348">
            <v>100</v>
          </cell>
        </row>
        <row r="348">
          <cell r="P348">
            <v>100</v>
          </cell>
          <cell r="Q348">
            <v>20</v>
          </cell>
        </row>
        <row r="349">
          <cell r="B349" t="str">
            <v>7AM241</v>
          </cell>
          <cell r="C349" t="str">
            <v>33038119980408103X</v>
          </cell>
          <cell r="D349" t="str">
            <v>规培研究生</v>
          </cell>
          <cell r="E349" t="str">
            <v>急诊科</v>
          </cell>
          <cell r="F349" t="str">
            <v>2021年</v>
          </cell>
        </row>
        <row r="349">
          <cell r="H349">
            <v>100</v>
          </cell>
          <cell r="I349">
            <v>100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49">
          <cell r="P349">
            <v>100</v>
          </cell>
          <cell r="Q349">
            <v>20</v>
          </cell>
        </row>
        <row r="350">
          <cell r="B350" t="str">
            <v>7AM323</v>
          </cell>
          <cell r="C350" t="str">
            <v>330327199807040219</v>
          </cell>
          <cell r="D350" t="str">
            <v>规培研究生</v>
          </cell>
          <cell r="E350" t="str">
            <v>外科</v>
          </cell>
          <cell r="F350" t="str">
            <v>2021年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</row>
        <row r="350">
          <cell r="P350">
            <v>100</v>
          </cell>
          <cell r="Q350">
            <v>20</v>
          </cell>
        </row>
        <row r="351">
          <cell r="B351" t="str">
            <v>7AO280</v>
          </cell>
          <cell r="C351" t="str">
            <v>330127199810150012</v>
          </cell>
          <cell r="D351" t="str">
            <v>规培研究生</v>
          </cell>
          <cell r="E351" t="str">
            <v>急诊科</v>
          </cell>
          <cell r="F351" t="str">
            <v>2022年</v>
          </cell>
        </row>
        <row r="351"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1">
          <cell r="P351">
            <v>100</v>
          </cell>
          <cell r="Q351">
            <v>20</v>
          </cell>
        </row>
        <row r="352">
          <cell r="B352" t="str">
            <v>7AO284</v>
          </cell>
          <cell r="C352" t="str">
            <v>332522199906120012</v>
          </cell>
          <cell r="D352" t="str">
            <v>规培研究生</v>
          </cell>
          <cell r="E352" t="str">
            <v>急诊科</v>
          </cell>
          <cell r="F352" t="str">
            <v>2022年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</row>
        <row r="352">
          <cell r="P352">
            <v>100</v>
          </cell>
          <cell r="Q352">
            <v>20</v>
          </cell>
        </row>
        <row r="353">
          <cell r="B353" t="str">
            <v>7AO285</v>
          </cell>
          <cell r="C353" t="str">
            <v>330624199809091674</v>
          </cell>
          <cell r="D353" t="str">
            <v>规培研究生</v>
          </cell>
          <cell r="E353" t="str">
            <v>急诊科</v>
          </cell>
          <cell r="F353" t="str">
            <v>2022年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</row>
        <row r="353">
          <cell r="P353">
            <v>100</v>
          </cell>
          <cell r="Q353">
            <v>20</v>
          </cell>
        </row>
        <row r="354">
          <cell r="B354" t="str">
            <v>7AO007</v>
          </cell>
          <cell r="C354" t="str">
            <v>330483199901150525</v>
          </cell>
          <cell r="D354" t="str">
            <v>规培研究生</v>
          </cell>
          <cell r="E354" t="str">
            <v>内科</v>
          </cell>
          <cell r="F354" t="str">
            <v>2022年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</row>
        <row r="354">
          <cell r="P354">
            <v>100</v>
          </cell>
          <cell r="Q354">
            <v>20</v>
          </cell>
        </row>
        <row r="355">
          <cell r="B355" t="str">
            <v>7AO014</v>
          </cell>
          <cell r="C355" t="str">
            <v>332525199810051525</v>
          </cell>
          <cell r="D355" t="str">
            <v>规培研究生</v>
          </cell>
          <cell r="E355" t="str">
            <v>内科</v>
          </cell>
          <cell r="F355" t="str">
            <v>2022年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5">
          <cell r="P355">
            <v>100</v>
          </cell>
          <cell r="Q355">
            <v>20</v>
          </cell>
        </row>
        <row r="356">
          <cell r="B356" t="str">
            <v>7AO015</v>
          </cell>
          <cell r="C356" t="str">
            <v>331082199804299064</v>
          </cell>
          <cell r="D356" t="str">
            <v>规培研究生</v>
          </cell>
          <cell r="E356" t="str">
            <v>内科</v>
          </cell>
          <cell r="F356" t="str">
            <v>2022年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</row>
        <row r="356">
          <cell r="P356">
            <v>100</v>
          </cell>
          <cell r="Q356">
            <v>20</v>
          </cell>
        </row>
        <row r="357">
          <cell r="B357" t="str">
            <v>7AO211</v>
          </cell>
          <cell r="C357" t="str">
            <v>330326199912196323</v>
          </cell>
          <cell r="D357" t="str">
            <v>规培研究生</v>
          </cell>
          <cell r="E357" t="str">
            <v>内科</v>
          </cell>
          <cell r="F357" t="str">
            <v>2022年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</row>
        <row r="357">
          <cell r="P357">
            <v>100</v>
          </cell>
          <cell r="Q357">
            <v>20</v>
          </cell>
        </row>
        <row r="358">
          <cell r="B358" t="str">
            <v>7AO212</v>
          </cell>
          <cell r="C358" t="str">
            <v>330681199906182946</v>
          </cell>
          <cell r="D358" t="str">
            <v>规培研究生</v>
          </cell>
          <cell r="E358" t="str">
            <v>内科</v>
          </cell>
          <cell r="F358" t="str">
            <v>2022年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8">
          <cell r="P358">
            <v>100</v>
          </cell>
          <cell r="Q358">
            <v>20</v>
          </cell>
        </row>
        <row r="359">
          <cell r="B359" t="str">
            <v>7AO213</v>
          </cell>
          <cell r="C359" t="str">
            <v>37142519980416732X</v>
          </cell>
          <cell r="D359" t="str">
            <v>规培研究生</v>
          </cell>
          <cell r="E359" t="str">
            <v>内科</v>
          </cell>
          <cell r="F359" t="str">
            <v>2022年</v>
          </cell>
        </row>
        <row r="359"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59">
          <cell r="P359">
            <v>100</v>
          </cell>
          <cell r="Q359">
            <v>20</v>
          </cell>
        </row>
        <row r="360">
          <cell r="B360" t="str">
            <v>7AO232</v>
          </cell>
          <cell r="C360" t="str">
            <v>330481199902024229</v>
          </cell>
          <cell r="D360" t="str">
            <v>规培研究生</v>
          </cell>
          <cell r="E360" t="str">
            <v>内科</v>
          </cell>
          <cell r="F360" t="str">
            <v>2022年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</row>
        <row r="360">
          <cell r="P360">
            <v>100</v>
          </cell>
          <cell r="Q360">
            <v>20</v>
          </cell>
        </row>
        <row r="361">
          <cell r="B361" t="str">
            <v>7AO233</v>
          </cell>
          <cell r="C361" t="str">
            <v>33028119980922572X</v>
          </cell>
          <cell r="D361" t="str">
            <v>规培研究生</v>
          </cell>
          <cell r="E361" t="str">
            <v>内科</v>
          </cell>
          <cell r="F361" t="str">
            <v>2022年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</row>
        <row r="361">
          <cell r="P361">
            <v>100</v>
          </cell>
          <cell r="Q361">
            <v>20</v>
          </cell>
        </row>
        <row r="362">
          <cell r="B362" t="str">
            <v>7AO234</v>
          </cell>
          <cell r="C362" t="str">
            <v>211004199803160320</v>
          </cell>
          <cell r="D362" t="str">
            <v>规培研究生</v>
          </cell>
          <cell r="E362" t="str">
            <v>内科</v>
          </cell>
          <cell r="F362" t="str">
            <v>2022年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</row>
        <row r="362">
          <cell r="P362">
            <v>100</v>
          </cell>
          <cell r="Q362">
            <v>20</v>
          </cell>
        </row>
        <row r="363">
          <cell r="B363" t="str">
            <v>7AO253</v>
          </cell>
          <cell r="C363" t="str">
            <v>330682199810055025</v>
          </cell>
          <cell r="D363" t="str">
            <v>规培研究生</v>
          </cell>
          <cell r="E363" t="str">
            <v>内科</v>
          </cell>
          <cell r="F363" t="str">
            <v>2022年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3">
          <cell r="P363">
            <v>100</v>
          </cell>
          <cell r="Q363">
            <v>20</v>
          </cell>
        </row>
        <row r="364">
          <cell r="B364" t="str">
            <v>7AO254</v>
          </cell>
          <cell r="C364" t="str">
            <v>330727199905052928</v>
          </cell>
          <cell r="D364" t="str">
            <v>规培研究生</v>
          </cell>
          <cell r="E364" t="str">
            <v>内科</v>
          </cell>
          <cell r="F364" t="str">
            <v>2022年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</row>
        <row r="364">
          <cell r="P364">
            <v>100</v>
          </cell>
          <cell r="Q364">
            <v>20</v>
          </cell>
        </row>
        <row r="365">
          <cell r="B365" t="str">
            <v>7AO255</v>
          </cell>
          <cell r="C365" t="str">
            <v>330381199801104662</v>
          </cell>
          <cell r="D365" t="str">
            <v>规培研究生</v>
          </cell>
          <cell r="E365" t="str">
            <v>内科</v>
          </cell>
          <cell r="F365" t="str">
            <v>2022年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5">
          <cell r="P365">
            <v>100</v>
          </cell>
          <cell r="Q365">
            <v>20</v>
          </cell>
        </row>
        <row r="366">
          <cell r="B366" t="str">
            <v>7AM289</v>
          </cell>
          <cell r="C366" t="str">
            <v>330621199709058392</v>
          </cell>
          <cell r="D366" t="str">
            <v>规培研究生</v>
          </cell>
          <cell r="E366" t="str">
            <v>骨科</v>
          </cell>
          <cell r="F366" t="str">
            <v>2021年</v>
          </cell>
        </row>
        <row r="366">
          <cell r="H366">
            <v>100</v>
          </cell>
          <cell r="I366">
            <v>100</v>
          </cell>
          <cell r="J366">
            <v>150</v>
          </cell>
          <cell r="K366">
            <v>150</v>
          </cell>
          <cell r="L366">
            <v>100</v>
          </cell>
          <cell r="M366">
            <v>100</v>
          </cell>
        </row>
        <row r="366">
          <cell r="P366">
            <v>100</v>
          </cell>
          <cell r="Q366">
            <v>20</v>
          </cell>
        </row>
        <row r="367">
          <cell r="B367" t="str">
            <v>732L39</v>
          </cell>
          <cell r="C367" t="str">
            <v>330329200005286055</v>
          </cell>
          <cell r="D367" t="str">
            <v>住院医师-外院</v>
          </cell>
          <cell r="E367" t="str">
            <v>外科</v>
          </cell>
          <cell r="F367" t="str">
            <v>2023年</v>
          </cell>
        </row>
        <row r="367">
          <cell r="H367">
            <v>0</v>
          </cell>
          <cell r="I367" t="e">
            <v>#N/A</v>
          </cell>
          <cell r="J367">
            <v>0</v>
          </cell>
          <cell r="K367" t="e">
            <v>#N/A</v>
          </cell>
          <cell r="L367">
            <v>0</v>
          </cell>
          <cell r="M367" t="e">
            <v>#N/A</v>
          </cell>
        </row>
        <row r="367">
          <cell r="P367">
            <v>100</v>
          </cell>
          <cell r="Q367">
            <v>20</v>
          </cell>
        </row>
        <row r="368">
          <cell r="B368">
            <v>623032</v>
          </cell>
          <cell r="C368" t="str">
            <v>33032419941121210X</v>
          </cell>
          <cell r="D368" t="str">
            <v>住院医师-本院</v>
          </cell>
          <cell r="E368" t="str">
            <v>外科</v>
          </cell>
          <cell r="F368" t="str">
            <v>2023年</v>
          </cell>
        </row>
        <row r="368">
          <cell r="H368">
            <v>100</v>
          </cell>
          <cell r="I368" t="e">
            <v>#N/A</v>
          </cell>
          <cell r="J368">
            <v>0</v>
          </cell>
          <cell r="K368" t="e">
            <v>#N/A</v>
          </cell>
          <cell r="L368">
            <v>0</v>
          </cell>
          <cell r="M368" t="e">
            <v>#N/A</v>
          </cell>
        </row>
        <row r="368">
          <cell r="P368">
            <v>100</v>
          </cell>
          <cell r="Q368">
            <v>20</v>
          </cell>
        </row>
        <row r="369">
          <cell r="B369" t="str">
            <v>7AM383</v>
          </cell>
          <cell r="C369" t="str">
            <v>412702199708308116</v>
          </cell>
          <cell r="D369" t="str">
            <v>规培研究生</v>
          </cell>
          <cell r="E369" t="str">
            <v>外科</v>
          </cell>
          <cell r="F369" t="str">
            <v>2021年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</row>
        <row r="369">
          <cell r="P369">
            <v>100</v>
          </cell>
          <cell r="Q369">
            <v>20</v>
          </cell>
        </row>
        <row r="370">
          <cell r="B370" t="str">
            <v>7AM326</v>
          </cell>
          <cell r="C370" t="str">
            <v>330702199712305020</v>
          </cell>
          <cell r="D370" t="str">
            <v>规培研究生</v>
          </cell>
          <cell r="E370" t="str">
            <v>放射肿瘤科</v>
          </cell>
          <cell r="F370" t="str">
            <v>2021年</v>
          </cell>
        </row>
        <row r="370">
          <cell r="H370">
            <v>100</v>
          </cell>
          <cell r="I370">
            <v>100</v>
          </cell>
          <cell r="J370">
            <v>150</v>
          </cell>
          <cell r="K370">
            <v>150</v>
          </cell>
          <cell r="L370">
            <v>100</v>
          </cell>
          <cell r="M370">
            <v>100</v>
          </cell>
        </row>
        <row r="370">
          <cell r="P370">
            <v>100</v>
          </cell>
          <cell r="Q370">
            <v>20</v>
          </cell>
        </row>
        <row r="371">
          <cell r="B371" t="str">
            <v>7AM330</v>
          </cell>
          <cell r="C371" t="str">
            <v>330702199811266020</v>
          </cell>
          <cell r="D371" t="str">
            <v>规培研究生</v>
          </cell>
          <cell r="E371" t="str">
            <v>放射肿瘤科</v>
          </cell>
          <cell r="F371" t="str">
            <v>2021年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</row>
        <row r="371">
          <cell r="P371">
            <v>100</v>
          </cell>
          <cell r="Q371">
            <v>20</v>
          </cell>
        </row>
        <row r="372">
          <cell r="B372" t="str">
            <v>733L36</v>
          </cell>
          <cell r="C372" t="str">
            <v>320831199711010226</v>
          </cell>
          <cell r="D372" t="str">
            <v>住院医师-社会人</v>
          </cell>
          <cell r="E372" t="str">
            <v>外科</v>
          </cell>
          <cell r="F372" t="str">
            <v>2023年</v>
          </cell>
        </row>
        <row r="372">
          <cell r="H372">
            <v>100</v>
          </cell>
          <cell r="I372" t="e">
            <v>#N/A</v>
          </cell>
          <cell r="J372">
            <v>0</v>
          </cell>
          <cell r="K372" t="e">
            <v>#N/A</v>
          </cell>
          <cell r="L372">
            <v>0</v>
          </cell>
          <cell r="M372" t="e">
            <v>#N/A</v>
          </cell>
          <cell r="N372" t="str">
            <v>733L36</v>
          </cell>
        </row>
        <row r="372">
          <cell r="P372">
            <v>100</v>
          </cell>
          <cell r="Q372">
            <v>20</v>
          </cell>
        </row>
        <row r="373">
          <cell r="B373" t="str">
            <v>7AO370</v>
          </cell>
          <cell r="C373" t="str">
            <v>610302199908260026</v>
          </cell>
          <cell r="D373" t="str">
            <v>规培研究生</v>
          </cell>
          <cell r="E373" t="str">
            <v>检验医学科</v>
          </cell>
          <cell r="F373" t="str">
            <v>2022年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</row>
        <row r="373">
          <cell r="P373">
            <v>100</v>
          </cell>
          <cell r="Q373">
            <v>20</v>
          </cell>
        </row>
        <row r="374">
          <cell r="B374" t="str">
            <v>7AO374</v>
          </cell>
          <cell r="C374" t="str">
            <v>371202199903200038</v>
          </cell>
          <cell r="D374" t="str">
            <v>规培研究生</v>
          </cell>
          <cell r="E374" t="str">
            <v>检验医学科</v>
          </cell>
          <cell r="F374" t="str">
            <v>2022年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4">
          <cell r="P374">
            <v>100</v>
          </cell>
          <cell r="Q374">
            <v>20</v>
          </cell>
        </row>
        <row r="375">
          <cell r="B375" t="str">
            <v>7AM320</v>
          </cell>
          <cell r="C375" t="str">
            <v>513822199801207665</v>
          </cell>
          <cell r="D375" t="str">
            <v>规培研究生</v>
          </cell>
          <cell r="E375" t="str">
            <v>检验医学科</v>
          </cell>
          <cell r="F375" t="str">
            <v>2021年</v>
          </cell>
        </row>
        <row r="375">
          <cell r="H375">
            <v>100</v>
          </cell>
          <cell r="I375">
            <v>100</v>
          </cell>
          <cell r="J375">
            <v>150</v>
          </cell>
          <cell r="K375">
            <v>150</v>
          </cell>
          <cell r="L375">
            <v>0</v>
          </cell>
          <cell r="M375">
            <v>0</v>
          </cell>
        </row>
        <row r="375">
          <cell r="P375">
            <v>100</v>
          </cell>
          <cell r="Q375">
            <v>20</v>
          </cell>
        </row>
        <row r="376">
          <cell r="B376" t="str">
            <v>7AO371</v>
          </cell>
          <cell r="C376" t="str">
            <v>330602199810013544</v>
          </cell>
          <cell r="D376" t="str">
            <v>规培研究生</v>
          </cell>
          <cell r="E376" t="str">
            <v>检验医学科</v>
          </cell>
          <cell r="F376" t="str">
            <v>2022年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</row>
        <row r="376">
          <cell r="P376">
            <v>100</v>
          </cell>
          <cell r="Q376">
            <v>20</v>
          </cell>
        </row>
        <row r="377">
          <cell r="B377" t="str">
            <v>7AO372</v>
          </cell>
          <cell r="C377" t="str">
            <v>610624199609294220</v>
          </cell>
          <cell r="D377" t="str">
            <v>规培研究生</v>
          </cell>
          <cell r="E377" t="str">
            <v>检验医学科</v>
          </cell>
          <cell r="F377" t="str">
            <v>2022年</v>
          </cell>
        </row>
        <row r="377"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</row>
        <row r="377">
          <cell r="P377">
            <v>100</v>
          </cell>
          <cell r="Q377">
            <v>20</v>
          </cell>
        </row>
        <row r="378">
          <cell r="B378" t="str">
            <v>7AM321</v>
          </cell>
          <cell r="C378" t="str">
            <v>330326199608316845</v>
          </cell>
          <cell r="D378" t="str">
            <v>规培研究生</v>
          </cell>
          <cell r="E378" t="str">
            <v>检验医学科</v>
          </cell>
          <cell r="F378" t="str">
            <v>2021年</v>
          </cell>
        </row>
        <row r="378">
          <cell r="H378">
            <v>100</v>
          </cell>
          <cell r="I378">
            <v>100</v>
          </cell>
          <cell r="J378">
            <v>150</v>
          </cell>
          <cell r="K378">
            <v>150</v>
          </cell>
          <cell r="L378">
            <v>0</v>
          </cell>
          <cell r="M378">
            <v>0</v>
          </cell>
        </row>
        <row r="378">
          <cell r="P378">
            <v>100</v>
          </cell>
          <cell r="Q378">
            <v>20</v>
          </cell>
        </row>
        <row r="379">
          <cell r="B379" t="str">
            <v>7AM317</v>
          </cell>
          <cell r="C379" t="str">
            <v>410108199709290046</v>
          </cell>
          <cell r="D379" t="str">
            <v>规培研究生</v>
          </cell>
          <cell r="E379" t="str">
            <v>检验医学科</v>
          </cell>
          <cell r="F379" t="str">
            <v>2021年</v>
          </cell>
        </row>
        <row r="379">
          <cell r="H379">
            <v>100</v>
          </cell>
          <cell r="I379">
            <v>100</v>
          </cell>
          <cell r="J379">
            <v>150</v>
          </cell>
          <cell r="K379">
            <v>150</v>
          </cell>
          <cell r="L379">
            <v>0</v>
          </cell>
          <cell r="M379">
            <v>0</v>
          </cell>
        </row>
        <row r="379">
          <cell r="P379">
            <v>100</v>
          </cell>
          <cell r="Q379">
            <v>20</v>
          </cell>
        </row>
        <row r="380">
          <cell r="B380" t="str">
            <v>7AM318</v>
          </cell>
          <cell r="C380" t="str">
            <v>342623199704165312</v>
          </cell>
          <cell r="D380" t="str">
            <v>规培研究生</v>
          </cell>
          <cell r="E380" t="str">
            <v>检验医学科</v>
          </cell>
          <cell r="F380" t="str">
            <v>2021年</v>
          </cell>
        </row>
        <row r="380">
          <cell r="H380">
            <v>100</v>
          </cell>
          <cell r="I380">
            <v>100</v>
          </cell>
          <cell r="J380">
            <v>150</v>
          </cell>
          <cell r="K380">
            <v>150</v>
          </cell>
          <cell r="L380">
            <v>0</v>
          </cell>
          <cell r="M380">
            <v>0</v>
          </cell>
        </row>
        <row r="380">
          <cell r="P380">
            <v>100</v>
          </cell>
          <cell r="Q380">
            <v>20</v>
          </cell>
        </row>
        <row r="381">
          <cell r="B381" t="str">
            <v>7AM315</v>
          </cell>
          <cell r="C381" t="str">
            <v>210302199706012126</v>
          </cell>
          <cell r="D381" t="str">
            <v>规培研究生</v>
          </cell>
          <cell r="E381" t="str">
            <v>检验医学科</v>
          </cell>
          <cell r="F381" t="str">
            <v>2021年</v>
          </cell>
        </row>
        <row r="381">
          <cell r="H381">
            <v>100</v>
          </cell>
          <cell r="I381">
            <v>100</v>
          </cell>
          <cell r="J381">
            <v>150</v>
          </cell>
          <cell r="K381">
            <v>150</v>
          </cell>
          <cell r="L381">
            <v>0</v>
          </cell>
          <cell r="M381">
            <v>0</v>
          </cell>
        </row>
        <row r="381">
          <cell r="P381">
            <v>100</v>
          </cell>
          <cell r="Q381">
            <v>20</v>
          </cell>
        </row>
        <row r="382">
          <cell r="B382" t="str">
            <v>7AO373</v>
          </cell>
          <cell r="C382" t="str">
            <v>320311199912266129</v>
          </cell>
          <cell r="D382" t="str">
            <v>规培研究生</v>
          </cell>
          <cell r="E382" t="str">
            <v>检验医学科</v>
          </cell>
          <cell r="F382" t="str">
            <v>2022年</v>
          </cell>
        </row>
        <row r="382"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2">
          <cell r="P382">
            <v>100</v>
          </cell>
          <cell r="Q382">
            <v>20</v>
          </cell>
        </row>
        <row r="383">
          <cell r="B383" t="str">
            <v>7AO375</v>
          </cell>
          <cell r="C383" t="str">
            <v>110102199702190422</v>
          </cell>
          <cell r="D383" t="str">
            <v>规培研究生</v>
          </cell>
          <cell r="E383" t="str">
            <v>检验医学科</v>
          </cell>
          <cell r="F383" t="str">
            <v>2022年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3">
          <cell r="P383">
            <v>100</v>
          </cell>
          <cell r="Q383">
            <v>20</v>
          </cell>
        </row>
        <row r="384">
          <cell r="B384" t="str">
            <v>7AM319</v>
          </cell>
          <cell r="C384" t="str">
            <v>430821199811060047</v>
          </cell>
          <cell r="D384" t="str">
            <v>规培研究生</v>
          </cell>
          <cell r="E384" t="str">
            <v>检验医学科</v>
          </cell>
          <cell r="F384" t="str">
            <v>2021年</v>
          </cell>
        </row>
        <row r="384">
          <cell r="H384">
            <v>100</v>
          </cell>
          <cell r="I384">
            <v>100</v>
          </cell>
          <cell r="J384">
            <v>150</v>
          </cell>
          <cell r="K384">
            <v>150</v>
          </cell>
          <cell r="L384">
            <v>0</v>
          </cell>
          <cell r="M384">
            <v>0</v>
          </cell>
        </row>
        <row r="384">
          <cell r="P384">
            <v>100</v>
          </cell>
          <cell r="Q384">
            <v>20</v>
          </cell>
        </row>
        <row r="385">
          <cell r="B385" t="str">
            <v>7AO376</v>
          </cell>
          <cell r="C385" t="str">
            <v>530328199610261820</v>
          </cell>
          <cell r="D385" t="str">
            <v>规培研究生</v>
          </cell>
          <cell r="E385" t="str">
            <v>检验医学科</v>
          </cell>
          <cell r="F385" t="str">
            <v>2022年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5">
          <cell r="P385">
            <v>100</v>
          </cell>
          <cell r="Q385">
            <v>20</v>
          </cell>
        </row>
        <row r="386">
          <cell r="B386" t="str">
            <v>7AO377</v>
          </cell>
          <cell r="C386" t="str">
            <v>350924199803190049</v>
          </cell>
          <cell r="D386" t="str">
            <v>规培研究生</v>
          </cell>
          <cell r="E386" t="str">
            <v>检验医学科</v>
          </cell>
          <cell r="F386" t="str">
            <v>2022年</v>
          </cell>
        </row>
        <row r="386"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6">
          <cell r="P386">
            <v>100</v>
          </cell>
          <cell r="Q386">
            <v>20</v>
          </cell>
        </row>
        <row r="387">
          <cell r="B387" t="str">
            <v>7AM316</v>
          </cell>
          <cell r="C387" t="str">
            <v>441283199801285364</v>
          </cell>
          <cell r="D387" t="str">
            <v>规培研究生</v>
          </cell>
          <cell r="E387" t="str">
            <v>检验医学科</v>
          </cell>
          <cell r="F387" t="str">
            <v>2021年</v>
          </cell>
        </row>
        <row r="387">
          <cell r="H387">
            <v>100</v>
          </cell>
          <cell r="I387">
            <v>100</v>
          </cell>
          <cell r="J387">
            <v>150</v>
          </cell>
          <cell r="K387">
            <v>150</v>
          </cell>
          <cell r="L387">
            <v>0</v>
          </cell>
          <cell r="M387">
            <v>0</v>
          </cell>
        </row>
        <row r="387">
          <cell r="P387">
            <v>100</v>
          </cell>
          <cell r="Q387">
            <v>20</v>
          </cell>
        </row>
        <row r="388">
          <cell r="B388" t="str">
            <v>7AM314</v>
          </cell>
          <cell r="C388" t="str">
            <v>53042219980202064X</v>
          </cell>
          <cell r="D388" t="str">
            <v>规培研究生</v>
          </cell>
          <cell r="E388" t="str">
            <v>检验医学科</v>
          </cell>
          <cell r="F388" t="str">
            <v>2021年</v>
          </cell>
        </row>
        <row r="388">
          <cell r="H388">
            <v>100</v>
          </cell>
          <cell r="I388">
            <v>100</v>
          </cell>
          <cell r="J388">
            <v>150</v>
          </cell>
          <cell r="K388">
            <v>150</v>
          </cell>
          <cell r="L388">
            <v>0</v>
          </cell>
          <cell r="M388">
            <v>0</v>
          </cell>
        </row>
        <row r="388">
          <cell r="P388">
            <v>100</v>
          </cell>
          <cell r="Q388">
            <v>20</v>
          </cell>
        </row>
        <row r="389">
          <cell r="B389" t="str">
            <v>7AO378</v>
          </cell>
          <cell r="C389" t="str">
            <v>620403199304300027</v>
          </cell>
          <cell r="D389" t="str">
            <v>规培研究生</v>
          </cell>
          <cell r="E389" t="str">
            <v>检验医学科</v>
          </cell>
          <cell r="F389" t="str">
            <v>2022年</v>
          </cell>
        </row>
        <row r="389">
          <cell r="H389">
            <v>100</v>
          </cell>
          <cell r="I389">
            <v>100</v>
          </cell>
          <cell r="J389">
            <v>150</v>
          </cell>
          <cell r="K389">
            <v>150</v>
          </cell>
          <cell r="L389">
            <v>100</v>
          </cell>
          <cell r="M389">
            <v>0</v>
          </cell>
        </row>
        <row r="389">
          <cell r="P389">
            <v>100</v>
          </cell>
          <cell r="Q389">
            <v>20</v>
          </cell>
        </row>
        <row r="390">
          <cell r="B390" t="str">
            <v>7AM322</v>
          </cell>
          <cell r="C390" t="str">
            <v>50010819980324614X</v>
          </cell>
          <cell r="D390" t="str">
            <v>规培研究生</v>
          </cell>
          <cell r="E390" t="str">
            <v>检验医学科</v>
          </cell>
          <cell r="F390" t="str">
            <v>2021年</v>
          </cell>
        </row>
        <row r="390">
          <cell r="H390">
            <v>100</v>
          </cell>
          <cell r="I390">
            <v>100</v>
          </cell>
          <cell r="J390">
            <v>150</v>
          </cell>
          <cell r="K390">
            <v>150</v>
          </cell>
          <cell r="L390">
            <v>0</v>
          </cell>
          <cell r="M390">
            <v>0</v>
          </cell>
        </row>
        <row r="390">
          <cell r="P390">
            <v>100</v>
          </cell>
          <cell r="Q390">
            <v>20</v>
          </cell>
        </row>
        <row r="391">
          <cell r="B391" t="str">
            <v>7AO050</v>
          </cell>
          <cell r="C391" t="str">
            <v>330726199906275326</v>
          </cell>
          <cell r="D391" t="str">
            <v>规培研究生</v>
          </cell>
          <cell r="E391" t="str">
            <v>外科</v>
          </cell>
          <cell r="F391" t="str">
            <v>2022年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 t="str">
            <v>7AO050</v>
          </cell>
        </row>
        <row r="391">
          <cell r="P391">
            <v>100</v>
          </cell>
          <cell r="Q391">
            <v>20</v>
          </cell>
        </row>
        <row r="392">
          <cell r="B392" t="str">
            <v>7AO312</v>
          </cell>
          <cell r="C392" t="str">
            <v>330382199811057835</v>
          </cell>
          <cell r="D392" t="str">
            <v>规培研究生</v>
          </cell>
          <cell r="E392" t="str">
            <v>外科</v>
          </cell>
          <cell r="F392" t="str">
            <v>2022年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 t="str">
            <v>7AO312</v>
          </cell>
        </row>
        <row r="392">
          <cell r="P392">
            <v>100</v>
          </cell>
          <cell r="Q392">
            <v>20</v>
          </cell>
        </row>
        <row r="393">
          <cell r="B393" t="str">
            <v>7AO298</v>
          </cell>
          <cell r="C393" t="str">
            <v>330328199906010636</v>
          </cell>
          <cell r="D393" t="str">
            <v>规培研究生</v>
          </cell>
          <cell r="E393" t="str">
            <v>外科</v>
          </cell>
          <cell r="F393" t="str">
            <v>2022年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3">
          <cell r="P393">
            <v>100</v>
          </cell>
          <cell r="Q393">
            <v>20</v>
          </cell>
        </row>
        <row r="394">
          <cell r="B394">
            <v>623025</v>
          </cell>
          <cell r="C394" t="str">
            <v>330302199210083235</v>
          </cell>
          <cell r="D394" t="str">
            <v>住院医师-本院</v>
          </cell>
          <cell r="E394" t="str">
            <v>外科</v>
          </cell>
          <cell r="F394" t="str">
            <v>2023年</v>
          </cell>
        </row>
        <row r="394">
          <cell r="H394">
            <v>100</v>
          </cell>
          <cell r="I394" t="e">
            <v>#N/A</v>
          </cell>
          <cell r="J394">
            <v>0</v>
          </cell>
          <cell r="K394" t="e">
            <v>#N/A</v>
          </cell>
          <cell r="L394">
            <v>0</v>
          </cell>
          <cell r="M394" t="e">
            <v>#N/A</v>
          </cell>
        </row>
        <row r="394">
          <cell r="P394">
            <v>100</v>
          </cell>
          <cell r="Q394">
            <v>20</v>
          </cell>
        </row>
        <row r="395">
          <cell r="B395">
            <v>622031</v>
          </cell>
          <cell r="C395" t="str">
            <v>330302199108112810</v>
          </cell>
          <cell r="D395" t="str">
            <v>住院医师-本院</v>
          </cell>
          <cell r="E395" t="str">
            <v>外科</v>
          </cell>
          <cell r="F395" t="str">
            <v>2023年</v>
          </cell>
        </row>
        <row r="395">
          <cell r="H395">
            <v>100</v>
          </cell>
          <cell r="I395" t="e">
            <v>#N/A</v>
          </cell>
          <cell r="J395">
            <v>150</v>
          </cell>
          <cell r="K395" t="e">
            <v>#N/A</v>
          </cell>
          <cell r="L395">
            <v>100</v>
          </cell>
          <cell r="M395" t="e">
            <v>#N/A</v>
          </cell>
        </row>
        <row r="395">
          <cell r="P395">
            <v>100</v>
          </cell>
          <cell r="Q395">
            <v>20</v>
          </cell>
        </row>
        <row r="396">
          <cell r="B396" t="str">
            <v>733L34</v>
          </cell>
          <cell r="C396" t="str">
            <v>330324199511280193</v>
          </cell>
          <cell r="D396" t="str">
            <v>住院医师-外院</v>
          </cell>
          <cell r="E396" t="str">
            <v>急诊科</v>
          </cell>
          <cell r="F396" t="str">
            <v>2023年</v>
          </cell>
        </row>
        <row r="396">
          <cell r="H396">
            <v>100</v>
          </cell>
          <cell r="I396" t="e">
            <v>#N/A</v>
          </cell>
          <cell r="J396">
            <v>0</v>
          </cell>
          <cell r="K396" t="e">
            <v>#N/A</v>
          </cell>
          <cell r="L396">
            <v>0</v>
          </cell>
          <cell r="M396" t="e">
            <v>#N/A</v>
          </cell>
        </row>
        <row r="396">
          <cell r="P396">
            <v>100</v>
          </cell>
          <cell r="Q396">
            <v>20</v>
          </cell>
        </row>
        <row r="397">
          <cell r="B397" t="str">
            <v>732L92</v>
          </cell>
          <cell r="C397" t="str">
            <v>330326199608043218</v>
          </cell>
          <cell r="D397" t="str">
            <v>住院医师-外院</v>
          </cell>
          <cell r="E397" t="str">
            <v>外科</v>
          </cell>
          <cell r="F397" t="str">
            <v>2023年</v>
          </cell>
        </row>
        <row r="397">
          <cell r="H397">
            <v>0</v>
          </cell>
          <cell r="I397" t="e">
            <v>#N/A</v>
          </cell>
          <cell r="J397">
            <v>0</v>
          </cell>
          <cell r="K397" t="e">
            <v>#N/A</v>
          </cell>
          <cell r="L397">
            <v>0</v>
          </cell>
          <cell r="M397" t="e">
            <v>#N/A</v>
          </cell>
        </row>
        <row r="397">
          <cell r="P397">
            <v>100</v>
          </cell>
          <cell r="Q397">
            <v>20</v>
          </cell>
        </row>
        <row r="398">
          <cell r="B398" t="str">
            <v>733L01</v>
          </cell>
          <cell r="C398" t="str">
            <v>331004200009190031</v>
          </cell>
          <cell r="D398" t="str">
            <v>住院医师-外院</v>
          </cell>
          <cell r="E398" t="str">
            <v>外科</v>
          </cell>
          <cell r="F398" t="str">
            <v>2023年</v>
          </cell>
        </row>
        <row r="398">
          <cell r="H398">
            <v>0</v>
          </cell>
          <cell r="I398" t="e">
            <v>#N/A</v>
          </cell>
          <cell r="J398">
            <v>0</v>
          </cell>
          <cell r="K398" t="e">
            <v>#N/A</v>
          </cell>
          <cell r="L398">
            <v>0</v>
          </cell>
          <cell r="M398" t="e">
            <v>#N/A</v>
          </cell>
        </row>
        <row r="398">
          <cell r="P398">
            <v>100</v>
          </cell>
          <cell r="Q398">
            <v>20</v>
          </cell>
        </row>
        <row r="399">
          <cell r="B399" t="str">
            <v>727L59</v>
          </cell>
          <cell r="C399" t="str">
            <v>33032419980308002x</v>
          </cell>
          <cell r="D399" t="str">
            <v>住院医师-外院</v>
          </cell>
          <cell r="E399" t="str">
            <v>放射科</v>
          </cell>
          <cell r="F399" t="str">
            <v>2021年</v>
          </cell>
        </row>
        <row r="399"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</row>
        <row r="399">
          <cell r="P399">
            <v>100</v>
          </cell>
          <cell r="Q399">
            <v>20</v>
          </cell>
        </row>
        <row r="400">
          <cell r="B400" t="str">
            <v>7AM339</v>
          </cell>
          <cell r="C400" t="str">
            <v>330381199811301133</v>
          </cell>
          <cell r="D400" t="str">
            <v>规培研究生</v>
          </cell>
          <cell r="E400" t="str">
            <v>放射科</v>
          </cell>
          <cell r="F400" t="str">
            <v>2021年</v>
          </cell>
        </row>
        <row r="400">
          <cell r="H400">
            <v>100</v>
          </cell>
          <cell r="I400">
            <v>100</v>
          </cell>
          <cell r="J400">
            <v>150</v>
          </cell>
          <cell r="K400">
            <v>150</v>
          </cell>
          <cell r="L400">
            <v>0</v>
          </cell>
          <cell r="M400">
            <v>0</v>
          </cell>
        </row>
        <row r="400">
          <cell r="P400">
            <v>100</v>
          </cell>
          <cell r="Q400">
            <v>20</v>
          </cell>
        </row>
        <row r="401">
          <cell r="B401" t="str">
            <v>727L66</v>
          </cell>
          <cell r="C401" t="str">
            <v>342901199808185615</v>
          </cell>
          <cell r="D401" t="str">
            <v>住院医师-外院</v>
          </cell>
          <cell r="E401" t="str">
            <v>精神科</v>
          </cell>
          <cell r="F401" t="str">
            <v>2021年</v>
          </cell>
        </row>
        <row r="401"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</row>
        <row r="401">
          <cell r="P401">
            <v>100</v>
          </cell>
          <cell r="Q401">
            <v>20</v>
          </cell>
        </row>
        <row r="402">
          <cell r="B402" t="str">
            <v>727L68</v>
          </cell>
          <cell r="C402" t="str">
            <v>342622199806176817</v>
          </cell>
          <cell r="D402" t="str">
            <v>住院医师-外院</v>
          </cell>
          <cell r="E402" t="str">
            <v>精神科</v>
          </cell>
          <cell r="F402" t="str">
            <v>2021年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2">
          <cell r="P402">
            <v>100</v>
          </cell>
          <cell r="Q402">
            <v>20</v>
          </cell>
        </row>
        <row r="403">
          <cell r="B403" t="str">
            <v>727L67</v>
          </cell>
          <cell r="C403" t="str">
            <v>330328199503090029</v>
          </cell>
          <cell r="D403" t="str">
            <v>住院医师-外院</v>
          </cell>
          <cell r="E403" t="str">
            <v>精神科</v>
          </cell>
          <cell r="F403" t="str">
            <v>2021年</v>
          </cell>
        </row>
        <row r="403">
          <cell r="H403">
            <v>100</v>
          </cell>
          <cell r="I403">
            <v>100</v>
          </cell>
          <cell r="J403">
            <v>150</v>
          </cell>
          <cell r="K403">
            <v>150</v>
          </cell>
          <cell r="L403">
            <v>0</v>
          </cell>
          <cell r="M403">
            <v>0</v>
          </cell>
        </row>
        <row r="403">
          <cell r="P403">
            <v>100</v>
          </cell>
          <cell r="Q403">
            <v>20</v>
          </cell>
        </row>
        <row r="404">
          <cell r="B404" t="str">
            <v>727L69</v>
          </cell>
          <cell r="C404" t="str">
            <v>330304199408185424</v>
          </cell>
          <cell r="D404" t="str">
            <v>住院医师-外院</v>
          </cell>
          <cell r="E404" t="str">
            <v>精神科</v>
          </cell>
          <cell r="F404" t="str">
            <v>2021年</v>
          </cell>
        </row>
        <row r="404">
          <cell r="H404">
            <v>100</v>
          </cell>
          <cell r="I404">
            <v>100</v>
          </cell>
          <cell r="J404">
            <v>150</v>
          </cell>
          <cell r="K404">
            <v>150</v>
          </cell>
          <cell r="L404">
            <v>100</v>
          </cell>
          <cell r="M404">
            <v>100</v>
          </cell>
        </row>
        <row r="404">
          <cell r="P404">
            <v>100</v>
          </cell>
          <cell r="Q404">
            <v>20</v>
          </cell>
        </row>
        <row r="405">
          <cell r="B405" t="str">
            <v>727L65</v>
          </cell>
          <cell r="C405" t="str">
            <v>330327198411060630</v>
          </cell>
          <cell r="D405" t="str">
            <v>住院医师-外院</v>
          </cell>
          <cell r="E405" t="str">
            <v>精神科</v>
          </cell>
          <cell r="F405" t="str">
            <v>2021年</v>
          </cell>
        </row>
        <row r="405">
          <cell r="H405">
            <v>100</v>
          </cell>
          <cell r="I405">
            <v>100</v>
          </cell>
          <cell r="J405">
            <v>150</v>
          </cell>
          <cell r="K405">
            <v>150</v>
          </cell>
          <cell r="L405">
            <v>100</v>
          </cell>
          <cell r="M405">
            <v>100</v>
          </cell>
        </row>
        <row r="405">
          <cell r="P405">
            <v>100</v>
          </cell>
          <cell r="Q405">
            <v>20</v>
          </cell>
        </row>
        <row r="406">
          <cell r="B406" t="str">
            <v>729L78</v>
          </cell>
          <cell r="C406" t="str">
            <v>340703199501244043</v>
          </cell>
          <cell r="D406" t="str">
            <v>住院医师-外院</v>
          </cell>
          <cell r="E406" t="str">
            <v>精神科</v>
          </cell>
          <cell r="F406" t="str">
            <v>2022年</v>
          </cell>
        </row>
        <row r="406">
          <cell r="H406">
            <v>100</v>
          </cell>
          <cell r="I406">
            <v>100</v>
          </cell>
          <cell r="J406">
            <v>150</v>
          </cell>
          <cell r="K406">
            <v>150</v>
          </cell>
          <cell r="L406">
            <v>100</v>
          </cell>
          <cell r="M406">
            <v>100</v>
          </cell>
          <cell r="N406" t="str">
            <v>729L78</v>
          </cell>
        </row>
        <row r="406">
          <cell r="P406">
            <v>100</v>
          </cell>
          <cell r="Q406">
            <v>20</v>
          </cell>
        </row>
        <row r="407">
          <cell r="B407" t="str">
            <v>729L30</v>
          </cell>
          <cell r="C407" t="str">
            <v>540102199512031527</v>
          </cell>
          <cell r="D407" t="str">
            <v>住院医师-外院-西藏</v>
          </cell>
          <cell r="E407" t="str">
            <v>全科医学科</v>
          </cell>
          <cell r="F407" t="str">
            <v>2021年</v>
          </cell>
        </row>
        <row r="407"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</row>
        <row r="407">
          <cell r="P407">
            <v>100</v>
          </cell>
          <cell r="Q407">
            <v>20</v>
          </cell>
        </row>
        <row r="408">
          <cell r="B408" t="str">
            <v>729L31</v>
          </cell>
          <cell r="C408" t="str">
            <v>542223199707010020</v>
          </cell>
          <cell r="D408" t="str">
            <v>住院医师-外院-西藏</v>
          </cell>
          <cell r="E408" t="str">
            <v>全科医学科</v>
          </cell>
          <cell r="F408" t="str">
            <v>2021年</v>
          </cell>
        </row>
        <row r="408">
          <cell r="H408">
            <v>100</v>
          </cell>
          <cell r="I408">
            <v>100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</row>
        <row r="408">
          <cell r="P408">
            <v>100</v>
          </cell>
          <cell r="Q408">
            <v>20</v>
          </cell>
        </row>
        <row r="409">
          <cell r="B409" t="str">
            <v>7AM245</v>
          </cell>
          <cell r="C409" t="str">
            <v>330481199802100642</v>
          </cell>
          <cell r="D409" t="str">
            <v>规培研究生</v>
          </cell>
          <cell r="E409" t="str">
            <v>全科医学科</v>
          </cell>
          <cell r="F409" t="str">
            <v>2021年</v>
          </cell>
        </row>
        <row r="409">
          <cell r="H409">
            <v>100</v>
          </cell>
          <cell r="I409">
            <v>100</v>
          </cell>
          <cell r="J409">
            <v>150</v>
          </cell>
          <cell r="K409">
            <v>150</v>
          </cell>
          <cell r="L409">
            <v>100</v>
          </cell>
          <cell r="M409">
            <v>100</v>
          </cell>
        </row>
        <row r="409">
          <cell r="P409">
            <v>100</v>
          </cell>
          <cell r="Q409">
            <v>20</v>
          </cell>
        </row>
        <row r="410">
          <cell r="B410" t="str">
            <v>7AM483</v>
          </cell>
          <cell r="C410" t="str">
            <v>331004199711012926</v>
          </cell>
          <cell r="D410" t="str">
            <v>规培研究生</v>
          </cell>
          <cell r="E410" t="str">
            <v>精神科</v>
          </cell>
          <cell r="F410" t="str">
            <v>2021年</v>
          </cell>
        </row>
        <row r="410">
          <cell r="H410">
            <v>100</v>
          </cell>
          <cell r="I410">
            <v>100</v>
          </cell>
          <cell r="J410">
            <v>150</v>
          </cell>
          <cell r="K410">
            <v>150</v>
          </cell>
          <cell r="L410">
            <v>100</v>
          </cell>
          <cell r="M410">
            <v>100</v>
          </cell>
          <cell r="N410" t="str">
            <v>7AM483</v>
          </cell>
        </row>
        <row r="410">
          <cell r="P410">
            <v>100</v>
          </cell>
          <cell r="Q410">
            <v>20</v>
          </cell>
        </row>
        <row r="411">
          <cell r="B411" t="str">
            <v>7AM484</v>
          </cell>
          <cell r="C411" t="str">
            <v>342222199703246024</v>
          </cell>
          <cell r="D411" t="str">
            <v>规培研究生</v>
          </cell>
          <cell r="E411" t="str">
            <v>精神科</v>
          </cell>
          <cell r="F411" t="str">
            <v>2021年</v>
          </cell>
        </row>
        <row r="411">
          <cell r="H411">
            <v>100</v>
          </cell>
          <cell r="I411">
            <v>100</v>
          </cell>
          <cell r="J411">
            <v>150</v>
          </cell>
          <cell r="K411">
            <v>150</v>
          </cell>
          <cell r="L411">
            <v>100</v>
          </cell>
          <cell r="M411">
            <v>100</v>
          </cell>
        </row>
        <row r="411">
          <cell r="P411">
            <v>100</v>
          </cell>
          <cell r="Q411">
            <v>20</v>
          </cell>
        </row>
        <row r="412">
          <cell r="B412" t="str">
            <v>7AO448</v>
          </cell>
          <cell r="C412" t="str">
            <v>33072119990101482X</v>
          </cell>
          <cell r="D412" t="str">
            <v>规培研究生</v>
          </cell>
          <cell r="E412" t="str">
            <v>精神科</v>
          </cell>
          <cell r="F412" t="str">
            <v>2022年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</row>
        <row r="412">
          <cell r="P412">
            <v>100</v>
          </cell>
          <cell r="Q412">
            <v>20</v>
          </cell>
        </row>
        <row r="413">
          <cell r="B413" t="str">
            <v>7AO445</v>
          </cell>
          <cell r="C413" t="str">
            <v>37030219981021112X</v>
          </cell>
          <cell r="D413" t="str">
            <v>规培研究生</v>
          </cell>
          <cell r="E413" t="str">
            <v>精神科</v>
          </cell>
          <cell r="F413" t="str">
            <v>2022年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</row>
        <row r="413">
          <cell r="P413">
            <v>100</v>
          </cell>
          <cell r="Q413">
            <v>20</v>
          </cell>
        </row>
        <row r="414">
          <cell r="B414" t="str">
            <v>7AO447</v>
          </cell>
          <cell r="C414" t="str">
            <v>330903199810302517</v>
          </cell>
          <cell r="D414" t="str">
            <v>规培研究生</v>
          </cell>
          <cell r="E414" t="str">
            <v>精神科</v>
          </cell>
          <cell r="F414" t="str">
            <v>2022年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4">
          <cell r="P414">
            <v>100</v>
          </cell>
          <cell r="Q414">
            <v>20</v>
          </cell>
        </row>
        <row r="415">
          <cell r="B415" t="str">
            <v>7AM363</v>
          </cell>
          <cell r="C415" t="str">
            <v>330302199712296521</v>
          </cell>
          <cell r="D415" t="str">
            <v>规培研究生</v>
          </cell>
          <cell r="E415" t="str">
            <v>康复医学科</v>
          </cell>
          <cell r="F415" t="str">
            <v>2021年</v>
          </cell>
        </row>
        <row r="415">
          <cell r="H415">
            <v>100</v>
          </cell>
          <cell r="I415">
            <v>100</v>
          </cell>
          <cell r="J415">
            <v>150</v>
          </cell>
          <cell r="K415">
            <v>150</v>
          </cell>
          <cell r="L415">
            <v>100</v>
          </cell>
          <cell r="M415">
            <v>100</v>
          </cell>
        </row>
        <row r="415">
          <cell r="P415">
            <v>100</v>
          </cell>
          <cell r="Q415">
            <v>20</v>
          </cell>
        </row>
        <row r="416">
          <cell r="B416" t="str">
            <v>7AM247</v>
          </cell>
          <cell r="C416" t="str">
            <v>342401199801224274</v>
          </cell>
          <cell r="D416" t="str">
            <v>规培研究生</v>
          </cell>
          <cell r="E416" t="str">
            <v>康复医学科</v>
          </cell>
          <cell r="F416" t="str">
            <v>2021年</v>
          </cell>
        </row>
        <row r="416">
          <cell r="H416">
            <v>100</v>
          </cell>
          <cell r="I416">
            <v>100</v>
          </cell>
          <cell r="J416">
            <v>150</v>
          </cell>
          <cell r="K416">
            <v>150</v>
          </cell>
          <cell r="L416">
            <v>100</v>
          </cell>
          <cell r="M416">
            <v>100</v>
          </cell>
        </row>
        <row r="416">
          <cell r="P416">
            <v>100</v>
          </cell>
          <cell r="Q416">
            <v>20</v>
          </cell>
        </row>
        <row r="417">
          <cell r="B417" t="str">
            <v>7AM248</v>
          </cell>
          <cell r="C417" t="str">
            <v>340221199709281017</v>
          </cell>
          <cell r="D417" t="str">
            <v>规培研究生</v>
          </cell>
          <cell r="E417" t="str">
            <v>康复医学科</v>
          </cell>
          <cell r="F417" t="str">
            <v>2021年</v>
          </cell>
        </row>
        <row r="417">
          <cell r="H417">
            <v>100</v>
          </cell>
          <cell r="I417">
            <v>100</v>
          </cell>
          <cell r="J417">
            <v>150</v>
          </cell>
          <cell r="K417">
            <v>150</v>
          </cell>
          <cell r="L417">
            <v>100</v>
          </cell>
          <cell r="M417">
            <v>100</v>
          </cell>
        </row>
        <row r="417">
          <cell r="P417">
            <v>100</v>
          </cell>
          <cell r="Q417">
            <v>20</v>
          </cell>
        </row>
        <row r="418">
          <cell r="B418" t="str">
            <v>7AM249</v>
          </cell>
          <cell r="C418" t="str">
            <v>330482199803120027</v>
          </cell>
          <cell r="D418" t="str">
            <v>规培研究生</v>
          </cell>
          <cell r="E418" t="str">
            <v>康复医学科</v>
          </cell>
          <cell r="F418" t="str">
            <v>2021年</v>
          </cell>
        </row>
        <row r="418">
          <cell r="H418">
            <v>100</v>
          </cell>
          <cell r="I418">
            <v>100</v>
          </cell>
          <cell r="J418">
            <v>150</v>
          </cell>
          <cell r="K418">
            <v>150</v>
          </cell>
          <cell r="L418">
            <v>0</v>
          </cell>
          <cell r="M418">
            <v>0</v>
          </cell>
        </row>
        <row r="418">
          <cell r="P418">
            <v>100</v>
          </cell>
          <cell r="Q418">
            <v>20</v>
          </cell>
        </row>
        <row r="419">
          <cell r="B419" t="str">
            <v>7AM250</v>
          </cell>
          <cell r="C419" t="str">
            <v>330824199810140024</v>
          </cell>
          <cell r="D419" t="str">
            <v>规培研究生</v>
          </cell>
          <cell r="E419" t="str">
            <v>康复医学科</v>
          </cell>
          <cell r="F419" t="str">
            <v>2021年</v>
          </cell>
        </row>
        <row r="419">
          <cell r="H419">
            <v>100</v>
          </cell>
          <cell r="I419">
            <v>100</v>
          </cell>
          <cell r="J419">
            <v>150</v>
          </cell>
          <cell r="K419">
            <v>150</v>
          </cell>
          <cell r="L419">
            <v>100</v>
          </cell>
          <cell r="M419">
            <v>100</v>
          </cell>
        </row>
        <row r="419">
          <cell r="P419">
            <v>100</v>
          </cell>
          <cell r="Q419">
            <v>20</v>
          </cell>
        </row>
        <row r="420">
          <cell r="B420" t="str">
            <v>7AO291</v>
          </cell>
          <cell r="C420" t="str">
            <v>142303199808173617</v>
          </cell>
          <cell r="D420" t="str">
            <v>规培研究生</v>
          </cell>
          <cell r="E420" t="str">
            <v>康复医学科</v>
          </cell>
          <cell r="F420" t="str">
            <v>2022年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0">
          <cell r="P420">
            <v>100</v>
          </cell>
          <cell r="Q420">
            <v>20</v>
          </cell>
        </row>
        <row r="421">
          <cell r="B421" t="str">
            <v>7AO292</v>
          </cell>
          <cell r="C421" t="str">
            <v>330681199711226267</v>
          </cell>
          <cell r="D421" t="str">
            <v>规培研究生</v>
          </cell>
          <cell r="E421" t="str">
            <v>康复医学科</v>
          </cell>
          <cell r="F421" t="str">
            <v>2022年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</row>
        <row r="421">
          <cell r="P421">
            <v>100</v>
          </cell>
          <cell r="Q421">
            <v>20</v>
          </cell>
        </row>
        <row r="422">
          <cell r="B422" t="str">
            <v>7AO293</v>
          </cell>
          <cell r="C422" t="str">
            <v>320623199810146267</v>
          </cell>
          <cell r="D422" t="str">
            <v>规培研究生</v>
          </cell>
          <cell r="E422" t="str">
            <v>康复医学科</v>
          </cell>
          <cell r="F422" t="str">
            <v>2022年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</row>
        <row r="422">
          <cell r="P422">
            <v>100</v>
          </cell>
          <cell r="Q422">
            <v>20</v>
          </cell>
        </row>
        <row r="423">
          <cell r="B423" t="str">
            <v>7AM342</v>
          </cell>
          <cell r="C423" t="str">
            <v>362331199810042129</v>
          </cell>
          <cell r="D423" t="str">
            <v>规培研究生</v>
          </cell>
          <cell r="E423" t="str">
            <v>口腔全科</v>
          </cell>
          <cell r="F423" t="str">
            <v>2021年</v>
          </cell>
        </row>
        <row r="423">
          <cell r="H423">
            <v>100</v>
          </cell>
          <cell r="I423">
            <v>100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</row>
        <row r="423">
          <cell r="P423">
            <v>100</v>
          </cell>
          <cell r="Q423">
            <v>20</v>
          </cell>
        </row>
        <row r="424">
          <cell r="B424" t="str">
            <v>7AM345</v>
          </cell>
          <cell r="C424" t="str">
            <v>330781199801240025</v>
          </cell>
          <cell r="D424" t="str">
            <v>规培研究生</v>
          </cell>
          <cell r="E424" t="str">
            <v>口腔全科</v>
          </cell>
          <cell r="F424" t="str">
            <v>2021年</v>
          </cell>
        </row>
        <row r="424">
          <cell r="H424">
            <v>100</v>
          </cell>
          <cell r="I424">
            <v>100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4">
          <cell r="P424">
            <v>100</v>
          </cell>
          <cell r="Q424">
            <v>20</v>
          </cell>
        </row>
        <row r="425">
          <cell r="B425" t="str">
            <v>7AM341</v>
          </cell>
          <cell r="C425" t="str">
            <v>43010319970619152X</v>
          </cell>
          <cell r="D425" t="str">
            <v>规培研究生</v>
          </cell>
          <cell r="E425" t="str">
            <v>口腔全科</v>
          </cell>
          <cell r="F425" t="str">
            <v>2021年</v>
          </cell>
        </row>
        <row r="425">
          <cell r="H425">
            <v>100</v>
          </cell>
          <cell r="I425">
            <v>100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5">
          <cell r="P425">
            <v>100</v>
          </cell>
          <cell r="Q425">
            <v>20</v>
          </cell>
        </row>
        <row r="426">
          <cell r="B426" t="str">
            <v>7AM344</v>
          </cell>
          <cell r="C426" t="str">
            <v>61232619970428212X</v>
          </cell>
          <cell r="D426" t="str">
            <v>规培研究生</v>
          </cell>
          <cell r="E426" t="str">
            <v>口腔全科</v>
          </cell>
          <cell r="F426" t="str">
            <v>2021年</v>
          </cell>
        </row>
        <row r="426">
          <cell r="H426">
            <v>100</v>
          </cell>
          <cell r="I426">
            <v>100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</row>
        <row r="426">
          <cell r="P426">
            <v>100</v>
          </cell>
          <cell r="Q426">
            <v>20</v>
          </cell>
        </row>
        <row r="427">
          <cell r="B427" t="str">
            <v>7AM346</v>
          </cell>
          <cell r="C427" t="str">
            <v>33078219970326082X</v>
          </cell>
          <cell r="D427" t="str">
            <v>规培研究生</v>
          </cell>
          <cell r="E427" t="str">
            <v>口腔全科</v>
          </cell>
          <cell r="F427" t="str">
            <v>2021年</v>
          </cell>
        </row>
        <row r="427">
          <cell r="H427">
            <v>100</v>
          </cell>
          <cell r="I427">
            <v>100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</row>
        <row r="427">
          <cell r="P427">
            <v>100</v>
          </cell>
          <cell r="Q427">
            <v>20</v>
          </cell>
        </row>
        <row r="428">
          <cell r="B428" t="str">
            <v>7AM343</v>
          </cell>
          <cell r="C428" t="str">
            <v>350524199801122518</v>
          </cell>
          <cell r="D428" t="str">
            <v>规培研究生</v>
          </cell>
          <cell r="E428" t="str">
            <v>口腔全科</v>
          </cell>
          <cell r="F428" t="str">
            <v>2021年</v>
          </cell>
        </row>
        <row r="428">
          <cell r="H428">
            <v>100</v>
          </cell>
          <cell r="I428">
            <v>100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8">
          <cell r="P428">
            <v>100</v>
          </cell>
          <cell r="Q428">
            <v>20</v>
          </cell>
        </row>
        <row r="429">
          <cell r="B429" t="str">
            <v>727L71</v>
          </cell>
          <cell r="C429" t="str">
            <v>330304199808014528</v>
          </cell>
          <cell r="D429" t="str">
            <v>住院医师-外院</v>
          </cell>
          <cell r="E429" t="str">
            <v>口腔全科</v>
          </cell>
          <cell r="F429" t="str">
            <v>2021年</v>
          </cell>
        </row>
        <row r="429">
          <cell r="H429">
            <v>100</v>
          </cell>
          <cell r="I429">
            <v>100</v>
          </cell>
          <cell r="J429">
            <v>150</v>
          </cell>
          <cell r="K429">
            <v>150</v>
          </cell>
          <cell r="L429">
            <v>0</v>
          </cell>
          <cell r="M429">
            <v>0</v>
          </cell>
        </row>
        <row r="429">
          <cell r="P429">
            <v>100</v>
          </cell>
          <cell r="Q429">
            <v>20</v>
          </cell>
        </row>
        <row r="430">
          <cell r="B430" t="str">
            <v>727L70</v>
          </cell>
          <cell r="C430" t="str">
            <v>330381199801012522</v>
          </cell>
          <cell r="D430" t="str">
            <v>住院医师-外院</v>
          </cell>
          <cell r="E430" t="str">
            <v>口腔全科</v>
          </cell>
          <cell r="F430" t="str">
            <v>2021年</v>
          </cell>
        </row>
        <row r="430">
          <cell r="H430">
            <v>100</v>
          </cell>
          <cell r="I430">
            <v>100</v>
          </cell>
          <cell r="J430">
            <v>150</v>
          </cell>
          <cell r="K430">
            <v>150</v>
          </cell>
          <cell r="L430">
            <v>0</v>
          </cell>
          <cell r="M430">
            <v>0</v>
          </cell>
        </row>
        <row r="430">
          <cell r="P430">
            <v>100</v>
          </cell>
          <cell r="Q430">
            <v>20</v>
          </cell>
        </row>
        <row r="431">
          <cell r="B431" t="str">
            <v>727L72</v>
          </cell>
          <cell r="C431" t="str">
            <v>330328199607050021</v>
          </cell>
          <cell r="D431" t="str">
            <v>住院医师-外院</v>
          </cell>
          <cell r="E431" t="str">
            <v>口腔全科</v>
          </cell>
          <cell r="F431" t="str">
            <v>2021年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</row>
        <row r="431">
          <cell r="P431">
            <v>100</v>
          </cell>
          <cell r="Q431">
            <v>20</v>
          </cell>
        </row>
        <row r="432">
          <cell r="B432" t="str">
            <v>729L69</v>
          </cell>
          <cell r="C432" t="str">
            <v>331021199508061657</v>
          </cell>
          <cell r="D432" t="str">
            <v>住院医师-外院</v>
          </cell>
          <cell r="E432" t="str">
            <v>口腔全科</v>
          </cell>
          <cell r="F432" t="str">
            <v>2022年</v>
          </cell>
        </row>
        <row r="432">
          <cell r="H432">
            <v>100</v>
          </cell>
          <cell r="I432">
            <v>100</v>
          </cell>
          <cell r="J432">
            <v>150</v>
          </cell>
          <cell r="K432">
            <v>150</v>
          </cell>
          <cell r="L432">
            <v>0</v>
          </cell>
          <cell r="M432">
            <v>0</v>
          </cell>
        </row>
        <row r="432">
          <cell r="P432">
            <v>100</v>
          </cell>
          <cell r="Q432">
            <v>20</v>
          </cell>
        </row>
        <row r="433">
          <cell r="B433" t="str">
            <v>729L92</v>
          </cell>
          <cell r="C433" t="str">
            <v>330327199611192376</v>
          </cell>
          <cell r="D433" t="str">
            <v>住院医师-外院</v>
          </cell>
          <cell r="E433" t="str">
            <v>口腔全科</v>
          </cell>
          <cell r="F433" t="str">
            <v>2022年</v>
          </cell>
        </row>
        <row r="433">
          <cell r="H433">
            <v>100</v>
          </cell>
          <cell r="I433">
            <v>100</v>
          </cell>
          <cell r="J433">
            <v>150</v>
          </cell>
          <cell r="K433">
            <v>150</v>
          </cell>
          <cell r="L433">
            <v>0</v>
          </cell>
          <cell r="M433">
            <v>0</v>
          </cell>
        </row>
        <row r="433">
          <cell r="P433">
            <v>100</v>
          </cell>
          <cell r="Q433">
            <v>20</v>
          </cell>
        </row>
        <row r="434">
          <cell r="B434" t="str">
            <v>729L94</v>
          </cell>
          <cell r="C434" t="str">
            <v>33102119970624004x</v>
          </cell>
          <cell r="D434" t="str">
            <v>住院医师-外院</v>
          </cell>
          <cell r="E434" t="str">
            <v>口腔全科</v>
          </cell>
          <cell r="F434" t="str">
            <v>2022年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4">
          <cell r="P434">
            <v>100</v>
          </cell>
          <cell r="Q434">
            <v>20</v>
          </cell>
        </row>
        <row r="435">
          <cell r="B435" t="str">
            <v>730L01</v>
          </cell>
          <cell r="C435" t="str">
            <v>330328199804283422</v>
          </cell>
          <cell r="D435" t="str">
            <v>住院医师-外院</v>
          </cell>
          <cell r="E435" t="str">
            <v>口腔全科</v>
          </cell>
          <cell r="F435" t="str">
            <v>2022年</v>
          </cell>
        </row>
        <row r="435"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5">
          <cell r="P435">
            <v>100</v>
          </cell>
          <cell r="Q435">
            <v>20</v>
          </cell>
        </row>
        <row r="436">
          <cell r="B436" t="str">
            <v>730L24</v>
          </cell>
          <cell r="C436" t="str">
            <v>330327199402101722</v>
          </cell>
          <cell r="D436" t="str">
            <v>住院医师-外院</v>
          </cell>
          <cell r="E436" t="str">
            <v>口腔全科</v>
          </cell>
          <cell r="F436" t="str">
            <v>2022年</v>
          </cell>
        </row>
        <row r="436">
          <cell r="H436">
            <v>100</v>
          </cell>
          <cell r="I436">
            <v>100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</row>
        <row r="436">
          <cell r="P436">
            <v>100</v>
          </cell>
          <cell r="Q436">
            <v>20</v>
          </cell>
        </row>
        <row r="437">
          <cell r="B437" t="str">
            <v>730L35</v>
          </cell>
          <cell r="C437" t="str">
            <v>330326200001071875</v>
          </cell>
          <cell r="D437" t="str">
            <v>住院医师-外院</v>
          </cell>
          <cell r="E437" t="str">
            <v>口腔全科</v>
          </cell>
          <cell r="F437" t="str">
            <v>2022年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7">
          <cell r="P437">
            <v>100</v>
          </cell>
          <cell r="Q437">
            <v>20</v>
          </cell>
        </row>
        <row r="438">
          <cell r="B438" t="str">
            <v>730L38</v>
          </cell>
          <cell r="C438" t="str">
            <v>330381199802097513</v>
          </cell>
          <cell r="D438" t="str">
            <v>住院医师-外院</v>
          </cell>
          <cell r="E438" t="str">
            <v>口腔全科</v>
          </cell>
          <cell r="F438" t="str">
            <v>2022年</v>
          </cell>
        </row>
        <row r="438">
          <cell r="H438">
            <v>100</v>
          </cell>
          <cell r="I438">
            <v>100</v>
          </cell>
          <cell r="J438">
            <v>150</v>
          </cell>
          <cell r="K438">
            <v>150</v>
          </cell>
          <cell r="L438">
            <v>0</v>
          </cell>
          <cell r="M438">
            <v>0</v>
          </cell>
        </row>
        <row r="438">
          <cell r="P438">
            <v>100</v>
          </cell>
          <cell r="Q438">
            <v>20</v>
          </cell>
        </row>
        <row r="439">
          <cell r="B439" t="str">
            <v>730L59</v>
          </cell>
          <cell r="C439" t="str">
            <v>330382198804038324</v>
          </cell>
          <cell r="D439" t="str">
            <v>住院医师-外院</v>
          </cell>
          <cell r="E439" t="str">
            <v>口腔全科</v>
          </cell>
          <cell r="F439" t="str">
            <v>2022年</v>
          </cell>
        </row>
        <row r="439">
          <cell r="H439">
            <v>100</v>
          </cell>
          <cell r="I439">
            <v>100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</row>
        <row r="439">
          <cell r="P439">
            <v>100</v>
          </cell>
          <cell r="Q439">
            <v>20</v>
          </cell>
        </row>
        <row r="440">
          <cell r="B440" t="str">
            <v>730L69</v>
          </cell>
          <cell r="C440" t="str">
            <v>330302199602157627</v>
          </cell>
          <cell r="D440" t="str">
            <v>住院医师-外院</v>
          </cell>
          <cell r="E440" t="str">
            <v>口腔全科</v>
          </cell>
          <cell r="F440" t="str">
            <v>2022年</v>
          </cell>
        </row>
        <row r="440">
          <cell r="H440">
            <v>100</v>
          </cell>
          <cell r="I440">
            <v>100</v>
          </cell>
          <cell r="J440">
            <v>150</v>
          </cell>
          <cell r="K440">
            <v>150</v>
          </cell>
          <cell r="L440">
            <v>0</v>
          </cell>
          <cell r="M440">
            <v>0</v>
          </cell>
        </row>
        <row r="440">
          <cell r="P440">
            <v>100</v>
          </cell>
          <cell r="Q440">
            <v>20</v>
          </cell>
        </row>
        <row r="441">
          <cell r="B441" t="str">
            <v>7AO392</v>
          </cell>
          <cell r="C441" t="str">
            <v>330381199512275916</v>
          </cell>
          <cell r="D441" t="str">
            <v>规培研究生</v>
          </cell>
          <cell r="E441" t="str">
            <v>口腔全科</v>
          </cell>
          <cell r="F441" t="str">
            <v>2022年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</row>
        <row r="441">
          <cell r="P441">
            <v>100</v>
          </cell>
          <cell r="Q441">
            <v>20</v>
          </cell>
        </row>
        <row r="442">
          <cell r="B442" t="str">
            <v>7AO393</v>
          </cell>
          <cell r="C442" t="str">
            <v>330381199902252226</v>
          </cell>
          <cell r="D442" t="str">
            <v>规培研究生</v>
          </cell>
          <cell r="E442" t="str">
            <v>口腔全科</v>
          </cell>
          <cell r="F442" t="str">
            <v>2022年</v>
          </cell>
        </row>
        <row r="442"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</row>
        <row r="442">
          <cell r="P442">
            <v>100</v>
          </cell>
          <cell r="Q442">
            <v>20</v>
          </cell>
        </row>
        <row r="443">
          <cell r="B443" t="str">
            <v>7AO394</v>
          </cell>
          <cell r="C443" t="str">
            <v>37080219991011122X</v>
          </cell>
          <cell r="D443" t="str">
            <v>规培研究生</v>
          </cell>
          <cell r="E443" t="str">
            <v>口腔全科</v>
          </cell>
          <cell r="F443" t="str">
            <v>2022年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</row>
        <row r="443">
          <cell r="P443">
            <v>100</v>
          </cell>
          <cell r="Q443">
            <v>20</v>
          </cell>
        </row>
        <row r="444">
          <cell r="B444" t="str">
            <v>732L35</v>
          </cell>
          <cell r="C444" t="str">
            <v>330324199301126841</v>
          </cell>
          <cell r="D444" t="str">
            <v>住院医师-外院</v>
          </cell>
          <cell r="E444" t="str">
            <v>口腔全科</v>
          </cell>
          <cell r="F444" t="str">
            <v>2023年</v>
          </cell>
        </row>
        <row r="444">
          <cell r="H444">
            <v>100</v>
          </cell>
          <cell r="I444" t="e">
            <v>#N/A</v>
          </cell>
          <cell r="J444">
            <v>0</v>
          </cell>
          <cell r="K444" t="e">
            <v>#N/A</v>
          </cell>
          <cell r="L444">
            <v>0</v>
          </cell>
          <cell r="M444" t="e">
            <v>#N/A</v>
          </cell>
        </row>
        <row r="444">
          <cell r="P444">
            <v>100</v>
          </cell>
          <cell r="Q444">
            <v>20</v>
          </cell>
        </row>
        <row r="445">
          <cell r="B445" t="str">
            <v>732L41</v>
          </cell>
          <cell r="C445" t="str">
            <v>330302199811204426</v>
          </cell>
          <cell r="D445" t="str">
            <v>住院医师-外院</v>
          </cell>
          <cell r="E445" t="str">
            <v>口腔全科</v>
          </cell>
          <cell r="F445" t="str">
            <v>2023年</v>
          </cell>
        </row>
        <row r="445">
          <cell r="H445">
            <v>0</v>
          </cell>
          <cell r="I445" t="e">
            <v>#N/A</v>
          </cell>
          <cell r="J445">
            <v>0</v>
          </cell>
          <cell r="K445" t="e">
            <v>#N/A</v>
          </cell>
          <cell r="L445">
            <v>0</v>
          </cell>
          <cell r="M445" t="e">
            <v>#N/A</v>
          </cell>
        </row>
        <row r="445">
          <cell r="P445">
            <v>100</v>
          </cell>
          <cell r="Q445">
            <v>20</v>
          </cell>
        </row>
        <row r="446">
          <cell r="B446" t="str">
            <v>732L44</v>
          </cell>
          <cell r="C446" t="str">
            <v>330324199011245850</v>
          </cell>
          <cell r="D446" t="str">
            <v>住院医师-外院</v>
          </cell>
          <cell r="E446" t="str">
            <v>口腔全科</v>
          </cell>
          <cell r="F446" t="str">
            <v>2023年</v>
          </cell>
        </row>
        <row r="446">
          <cell r="H446">
            <v>100</v>
          </cell>
          <cell r="I446" t="e">
            <v>#N/A</v>
          </cell>
          <cell r="J446">
            <v>0</v>
          </cell>
          <cell r="K446" t="e">
            <v>#N/A</v>
          </cell>
          <cell r="L446">
            <v>0</v>
          </cell>
          <cell r="M446" t="e">
            <v>#N/A</v>
          </cell>
        </row>
        <row r="446">
          <cell r="P446">
            <v>100</v>
          </cell>
          <cell r="Q446">
            <v>20</v>
          </cell>
        </row>
        <row r="447">
          <cell r="B447" t="str">
            <v>732L46</v>
          </cell>
          <cell r="C447" t="str">
            <v>330329199907042847</v>
          </cell>
          <cell r="D447" t="str">
            <v>住院医师-外院</v>
          </cell>
          <cell r="E447" t="str">
            <v>口腔全科</v>
          </cell>
          <cell r="F447" t="str">
            <v>2023年</v>
          </cell>
        </row>
        <row r="447">
          <cell r="H447">
            <v>0</v>
          </cell>
          <cell r="I447" t="e">
            <v>#N/A</v>
          </cell>
          <cell r="J447">
            <v>0</v>
          </cell>
          <cell r="K447" t="e">
            <v>#N/A</v>
          </cell>
          <cell r="L447">
            <v>0</v>
          </cell>
          <cell r="M447" t="e">
            <v>#N/A</v>
          </cell>
        </row>
        <row r="447">
          <cell r="P447">
            <v>100</v>
          </cell>
          <cell r="Q447">
            <v>20</v>
          </cell>
        </row>
        <row r="448">
          <cell r="B448" t="str">
            <v>732L49</v>
          </cell>
          <cell r="C448" t="str">
            <v>331021199512041261</v>
          </cell>
          <cell r="D448" t="str">
            <v>住院医师-外院</v>
          </cell>
          <cell r="E448" t="str">
            <v>口腔全科</v>
          </cell>
          <cell r="F448" t="str">
            <v>2023年</v>
          </cell>
        </row>
        <row r="448">
          <cell r="H448">
            <v>100</v>
          </cell>
          <cell r="I448" t="e">
            <v>#N/A</v>
          </cell>
          <cell r="J448">
            <v>0</v>
          </cell>
          <cell r="K448" t="e">
            <v>#N/A</v>
          </cell>
          <cell r="L448">
            <v>0</v>
          </cell>
          <cell r="M448" t="e">
            <v>#N/A</v>
          </cell>
        </row>
        <row r="448">
          <cell r="P448">
            <v>100</v>
          </cell>
          <cell r="Q448">
            <v>20</v>
          </cell>
        </row>
        <row r="449">
          <cell r="B449">
            <v>923088</v>
          </cell>
          <cell r="C449" t="str">
            <v>332522199605230023</v>
          </cell>
          <cell r="D449" t="str">
            <v>住院医师-本院</v>
          </cell>
          <cell r="E449" t="str">
            <v>口腔全科</v>
          </cell>
          <cell r="F449" t="str">
            <v>2023年</v>
          </cell>
        </row>
        <row r="449">
          <cell r="H449">
            <v>100</v>
          </cell>
          <cell r="I449" t="e">
            <v>#N/A</v>
          </cell>
          <cell r="J449">
            <v>0</v>
          </cell>
          <cell r="K449" t="e">
            <v>#N/A</v>
          </cell>
          <cell r="L449">
            <v>0</v>
          </cell>
          <cell r="M449" t="e">
            <v>#N/A</v>
          </cell>
        </row>
        <row r="449">
          <cell r="P449">
            <v>100</v>
          </cell>
          <cell r="Q449">
            <v>20</v>
          </cell>
        </row>
        <row r="450">
          <cell r="B450" t="str">
            <v>732L77</v>
          </cell>
          <cell r="C450" t="str">
            <v>330304200007206357</v>
          </cell>
          <cell r="D450" t="str">
            <v>住院医师-外院</v>
          </cell>
          <cell r="E450" t="str">
            <v>口腔全科</v>
          </cell>
          <cell r="F450" t="str">
            <v>2023年</v>
          </cell>
        </row>
        <row r="450">
          <cell r="H450">
            <v>0</v>
          </cell>
          <cell r="I450" t="e">
            <v>#N/A</v>
          </cell>
          <cell r="J450">
            <v>0</v>
          </cell>
          <cell r="K450" t="e">
            <v>#N/A</v>
          </cell>
          <cell r="L450">
            <v>0</v>
          </cell>
          <cell r="M450" t="e">
            <v>#N/A</v>
          </cell>
        </row>
        <row r="450">
          <cell r="P450">
            <v>100</v>
          </cell>
          <cell r="Q450">
            <v>20</v>
          </cell>
        </row>
        <row r="451">
          <cell r="B451" t="str">
            <v>732L81</v>
          </cell>
          <cell r="C451" t="str">
            <v>330381200007014139</v>
          </cell>
          <cell r="D451" t="str">
            <v>住院医师-外院</v>
          </cell>
          <cell r="E451" t="str">
            <v>口腔全科</v>
          </cell>
          <cell r="F451" t="str">
            <v>2023年</v>
          </cell>
        </row>
        <row r="451">
          <cell r="H451">
            <v>0</v>
          </cell>
          <cell r="I451" t="e">
            <v>#N/A</v>
          </cell>
          <cell r="J451">
            <v>0</v>
          </cell>
          <cell r="K451" t="e">
            <v>#N/A</v>
          </cell>
          <cell r="L451">
            <v>0</v>
          </cell>
          <cell r="M451" t="e">
            <v>#N/A</v>
          </cell>
        </row>
        <row r="451">
          <cell r="P451">
            <v>100</v>
          </cell>
          <cell r="Q451">
            <v>20</v>
          </cell>
        </row>
        <row r="452">
          <cell r="B452" t="str">
            <v>732L93</v>
          </cell>
          <cell r="C452" t="str">
            <v>331021200009071661</v>
          </cell>
          <cell r="D452" t="str">
            <v>住院医师-外院</v>
          </cell>
          <cell r="E452" t="str">
            <v>口腔全科</v>
          </cell>
          <cell r="F452" t="str">
            <v>2023年</v>
          </cell>
        </row>
        <row r="452">
          <cell r="H452">
            <v>0</v>
          </cell>
          <cell r="I452" t="e">
            <v>#N/A</v>
          </cell>
          <cell r="J452">
            <v>0</v>
          </cell>
          <cell r="K452" t="e">
            <v>#N/A</v>
          </cell>
          <cell r="L452">
            <v>0</v>
          </cell>
          <cell r="M452" t="e">
            <v>#N/A</v>
          </cell>
        </row>
        <row r="452">
          <cell r="P452">
            <v>100</v>
          </cell>
          <cell r="Q452">
            <v>20</v>
          </cell>
        </row>
        <row r="453">
          <cell r="B453" t="str">
            <v>733L06</v>
          </cell>
          <cell r="C453" t="str">
            <v>330324200008222274</v>
          </cell>
          <cell r="D453" t="str">
            <v>住院医师-外院</v>
          </cell>
          <cell r="E453" t="str">
            <v>口腔全科</v>
          </cell>
          <cell r="F453" t="str">
            <v>2023年</v>
          </cell>
        </row>
        <row r="453">
          <cell r="H453">
            <v>0</v>
          </cell>
          <cell r="I453" t="e">
            <v>#N/A</v>
          </cell>
          <cell r="J453">
            <v>0</v>
          </cell>
          <cell r="K453" t="e">
            <v>#N/A</v>
          </cell>
          <cell r="L453">
            <v>0</v>
          </cell>
          <cell r="M453" t="e">
            <v>#N/A</v>
          </cell>
        </row>
        <row r="453">
          <cell r="P453">
            <v>100</v>
          </cell>
          <cell r="Q453">
            <v>20</v>
          </cell>
        </row>
        <row r="454">
          <cell r="B454" t="str">
            <v>733L15</v>
          </cell>
          <cell r="C454" t="str">
            <v>330282199709170051</v>
          </cell>
          <cell r="D454" t="str">
            <v>住院医师-外院</v>
          </cell>
          <cell r="E454" t="str">
            <v>口腔全科</v>
          </cell>
          <cell r="F454" t="str">
            <v>2023年</v>
          </cell>
        </row>
        <row r="454">
          <cell r="H454">
            <v>0</v>
          </cell>
          <cell r="I454" t="e">
            <v>#N/A</v>
          </cell>
          <cell r="J454">
            <v>0</v>
          </cell>
          <cell r="K454" t="e">
            <v>#N/A</v>
          </cell>
          <cell r="L454">
            <v>0</v>
          </cell>
          <cell r="M454" t="e">
            <v>#N/A</v>
          </cell>
        </row>
        <row r="454">
          <cell r="P454">
            <v>100</v>
          </cell>
          <cell r="Q454">
            <v>20</v>
          </cell>
        </row>
        <row r="455">
          <cell r="B455" t="str">
            <v>733L17</v>
          </cell>
          <cell r="C455" t="str">
            <v>330326200002162218</v>
          </cell>
          <cell r="D455" t="str">
            <v>住院医师-外院</v>
          </cell>
          <cell r="E455" t="str">
            <v>口腔全科</v>
          </cell>
          <cell r="F455" t="str">
            <v>2023年</v>
          </cell>
        </row>
        <row r="455">
          <cell r="H455">
            <v>0</v>
          </cell>
          <cell r="I455" t="e">
            <v>#N/A</v>
          </cell>
          <cell r="J455">
            <v>0</v>
          </cell>
          <cell r="K455" t="e">
            <v>#N/A</v>
          </cell>
          <cell r="L455">
            <v>0</v>
          </cell>
          <cell r="M455" t="e">
            <v>#N/A</v>
          </cell>
        </row>
        <row r="455">
          <cell r="P455">
            <v>100</v>
          </cell>
          <cell r="Q455">
            <v>20</v>
          </cell>
        </row>
        <row r="456">
          <cell r="B456" t="str">
            <v>733L21</v>
          </cell>
          <cell r="C456" t="str">
            <v>331021199608220037</v>
          </cell>
          <cell r="D456" t="str">
            <v>住院医师-外院</v>
          </cell>
          <cell r="E456" t="str">
            <v>口腔全科</v>
          </cell>
          <cell r="F456" t="str">
            <v>2023年</v>
          </cell>
        </row>
        <row r="456">
          <cell r="H456">
            <v>100</v>
          </cell>
          <cell r="I456" t="e">
            <v>#N/A</v>
          </cell>
          <cell r="J456">
            <v>0</v>
          </cell>
          <cell r="K456" t="e">
            <v>#N/A</v>
          </cell>
          <cell r="L456">
            <v>0</v>
          </cell>
          <cell r="M456" t="e">
            <v>#N/A</v>
          </cell>
        </row>
        <row r="456">
          <cell r="P456">
            <v>100</v>
          </cell>
          <cell r="Q456">
            <v>20</v>
          </cell>
        </row>
        <row r="457">
          <cell r="B457" t="str">
            <v>733L24</v>
          </cell>
          <cell r="C457" t="str">
            <v>330324200005244945</v>
          </cell>
          <cell r="D457" t="str">
            <v>住院医师-外院</v>
          </cell>
          <cell r="E457" t="str">
            <v>口腔全科</v>
          </cell>
          <cell r="F457" t="str">
            <v>2023年</v>
          </cell>
        </row>
        <row r="457">
          <cell r="H457">
            <v>0</v>
          </cell>
          <cell r="I457" t="e">
            <v>#N/A</v>
          </cell>
          <cell r="J457">
            <v>0</v>
          </cell>
          <cell r="K457" t="e">
            <v>#N/A</v>
          </cell>
          <cell r="L457">
            <v>0</v>
          </cell>
          <cell r="M457" t="e">
            <v>#N/A</v>
          </cell>
        </row>
        <row r="457">
          <cell r="P457">
            <v>100</v>
          </cell>
          <cell r="Q457">
            <v>20</v>
          </cell>
        </row>
        <row r="458">
          <cell r="B458" t="str">
            <v>733L31</v>
          </cell>
          <cell r="C458" t="str">
            <v>330204199711176023</v>
          </cell>
          <cell r="D458" t="str">
            <v>住院医师-外院</v>
          </cell>
          <cell r="E458" t="str">
            <v>口腔全科</v>
          </cell>
          <cell r="F458" t="str">
            <v>2023年</v>
          </cell>
        </row>
        <row r="458">
          <cell r="H458">
            <v>0</v>
          </cell>
          <cell r="I458" t="e">
            <v>#N/A</v>
          </cell>
          <cell r="J458">
            <v>0</v>
          </cell>
          <cell r="K458" t="e">
            <v>#N/A</v>
          </cell>
          <cell r="L458">
            <v>0</v>
          </cell>
          <cell r="M458" t="e">
            <v>#N/A</v>
          </cell>
        </row>
        <row r="458">
          <cell r="P458">
            <v>100</v>
          </cell>
          <cell r="Q458">
            <v>20</v>
          </cell>
        </row>
        <row r="459">
          <cell r="B459" t="str">
            <v>733L35</v>
          </cell>
          <cell r="C459" t="str">
            <v>330381199509134629</v>
          </cell>
          <cell r="D459" t="str">
            <v>住院医师-外院</v>
          </cell>
          <cell r="E459" t="str">
            <v>口腔全科</v>
          </cell>
          <cell r="F459" t="str">
            <v>2023年</v>
          </cell>
        </row>
        <row r="459">
          <cell r="H459">
            <v>100</v>
          </cell>
          <cell r="I459" t="e">
            <v>#N/A</v>
          </cell>
          <cell r="J459">
            <v>0</v>
          </cell>
          <cell r="K459" t="e">
            <v>#N/A</v>
          </cell>
          <cell r="L459">
            <v>0</v>
          </cell>
          <cell r="M459" t="e">
            <v>#N/A</v>
          </cell>
        </row>
        <row r="459">
          <cell r="P459">
            <v>100</v>
          </cell>
          <cell r="Q459">
            <v>20</v>
          </cell>
        </row>
        <row r="460">
          <cell r="B460" t="str">
            <v>7AM166</v>
          </cell>
          <cell r="C460" t="str">
            <v>330184199806141612</v>
          </cell>
          <cell r="D460" t="str">
            <v>规培研究生</v>
          </cell>
          <cell r="E460" t="str">
            <v>内科</v>
          </cell>
          <cell r="F460" t="str">
            <v>2021年</v>
          </cell>
        </row>
        <row r="460">
          <cell r="H460">
            <v>100</v>
          </cell>
          <cell r="I460">
            <v>100</v>
          </cell>
          <cell r="J460">
            <v>150</v>
          </cell>
          <cell r="K460">
            <v>150</v>
          </cell>
          <cell r="L460">
            <v>100</v>
          </cell>
          <cell r="M460">
            <v>100</v>
          </cell>
        </row>
        <row r="460">
          <cell r="O460">
            <v>3</v>
          </cell>
          <cell r="P460">
            <v>85</v>
          </cell>
          <cell r="Q460">
            <v>17</v>
          </cell>
        </row>
        <row r="461">
          <cell r="B461" t="str">
            <v>7AM167</v>
          </cell>
          <cell r="C461" t="str">
            <v>330324199810127682</v>
          </cell>
          <cell r="D461" t="str">
            <v>规培研究生</v>
          </cell>
          <cell r="E461" t="str">
            <v>内科</v>
          </cell>
          <cell r="F461" t="str">
            <v>2021年</v>
          </cell>
        </row>
        <row r="461">
          <cell r="H461">
            <v>100</v>
          </cell>
          <cell r="I461">
            <v>100</v>
          </cell>
          <cell r="J461">
            <v>150</v>
          </cell>
          <cell r="K461">
            <v>150</v>
          </cell>
          <cell r="L461">
            <v>100</v>
          </cell>
          <cell r="M461">
            <v>100</v>
          </cell>
        </row>
        <row r="461">
          <cell r="P461">
            <v>100</v>
          </cell>
          <cell r="Q461">
            <v>20</v>
          </cell>
        </row>
        <row r="462">
          <cell r="B462" t="str">
            <v>7AM178</v>
          </cell>
          <cell r="C462" t="str">
            <v>330481199803045817</v>
          </cell>
          <cell r="D462" t="str">
            <v>规培研究生</v>
          </cell>
          <cell r="E462" t="str">
            <v>内科</v>
          </cell>
          <cell r="F462" t="str">
            <v>2021年</v>
          </cell>
        </row>
        <row r="462">
          <cell r="H462">
            <v>100</v>
          </cell>
          <cell r="I462">
            <v>100</v>
          </cell>
          <cell r="J462">
            <v>150</v>
          </cell>
          <cell r="K462">
            <v>150</v>
          </cell>
          <cell r="L462">
            <v>100</v>
          </cell>
          <cell r="M462">
            <v>100</v>
          </cell>
        </row>
        <row r="462">
          <cell r="P462">
            <v>100</v>
          </cell>
          <cell r="Q462">
            <v>20</v>
          </cell>
        </row>
        <row r="463">
          <cell r="B463">
            <v>623009</v>
          </cell>
          <cell r="C463" t="str">
            <v>330324199510106003</v>
          </cell>
          <cell r="D463" t="str">
            <v>住院医师-本院</v>
          </cell>
          <cell r="E463" t="str">
            <v>内科</v>
          </cell>
          <cell r="F463" t="str">
            <v>2023年</v>
          </cell>
        </row>
        <row r="463">
          <cell r="H463">
            <v>100</v>
          </cell>
          <cell r="I463" t="e">
            <v>#N/A</v>
          </cell>
          <cell r="J463">
            <v>0</v>
          </cell>
          <cell r="K463" t="e">
            <v>#N/A</v>
          </cell>
          <cell r="L463">
            <v>0</v>
          </cell>
          <cell r="M463" t="e">
            <v>#N/A</v>
          </cell>
        </row>
        <row r="463">
          <cell r="P463">
            <v>100</v>
          </cell>
          <cell r="Q463">
            <v>20</v>
          </cell>
        </row>
        <row r="464">
          <cell r="B464">
            <v>623010</v>
          </cell>
          <cell r="C464" t="str">
            <v>330327199505030410</v>
          </cell>
          <cell r="D464" t="str">
            <v>住院医师-本院</v>
          </cell>
          <cell r="E464" t="str">
            <v>内科</v>
          </cell>
          <cell r="F464" t="str">
            <v>2023年</v>
          </cell>
        </row>
        <row r="464">
          <cell r="H464">
            <v>100</v>
          </cell>
          <cell r="I464" t="e">
            <v>#N/A</v>
          </cell>
          <cell r="J464">
            <v>0</v>
          </cell>
          <cell r="K464" t="e">
            <v>#N/A</v>
          </cell>
          <cell r="L464">
            <v>0</v>
          </cell>
          <cell r="M464" t="e">
            <v>#N/A</v>
          </cell>
        </row>
        <row r="464">
          <cell r="P464">
            <v>100</v>
          </cell>
          <cell r="Q464">
            <v>20</v>
          </cell>
        </row>
        <row r="465">
          <cell r="B465" t="str">
            <v>727L79</v>
          </cell>
          <cell r="C465" t="str">
            <v>331021199803111266</v>
          </cell>
          <cell r="D465" t="str">
            <v>住院医师-外院</v>
          </cell>
          <cell r="E465" t="str">
            <v>麻醉科</v>
          </cell>
          <cell r="F465" t="str">
            <v>2021年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</row>
        <row r="465">
          <cell r="P465">
            <v>100</v>
          </cell>
          <cell r="Q465">
            <v>20</v>
          </cell>
        </row>
        <row r="466">
          <cell r="B466" t="str">
            <v>727L76</v>
          </cell>
          <cell r="C466" t="str">
            <v>330326199408292316</v>
          </cell>
          <cell r="D466" t="str">
            <v>住院医师-外院</v>
          </cell>
          <cell r="E466" t="str">
            <v>麻醉科</v>
          </cell>
          <cell r="F466" t="str">
            <v>2021年</v>
          </cell>
        </row>
        <row r="466">
          <cell r="H466">
            <v>100</v>
          </cell>
          <cell r="I466">
            <v>100</v>
          </cell>
          <cell r="J466">
            <v>150</v>
          </cell>
          <cell r="K466">
            <v>150</v>
          </cell>
          <cell r="L466">
            <v>0</v>
          </cell>
          <cell r="M466">
            <v>0</v>
          </cell>
        </row>
        <row r="466">
          <cell r="P466">
            <v>100</v>
          </cell>
          <cell r="Q466">
            <v>20</v>
          </cell>
        </row>
        <row r="467">
          <cell r="B467" t="str">
            <v>727L80</v>
          </cell>
          <cell r="C467" t="str">
            <v>330381199304051213</v>
          </cell>
          <cell r="D467" t="str">
            <v>住院医师-外院</v>
          </cell>
          <cell r="E467" t="str">
            <v>麻醉科</v>
          </cell>
          <cell r="F467" t="str">
            <v>2021年</v>
          </cell>
        </row>
        <row r="467">
          <cell r="H467">
            <v>100</v>
          </cell>
          <cell r="I467">
            <v>100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</row>
        <row r="467">
          <cell r="P467">
            <v>100</v>
          </cell>
          <cell r="Q467">
            <v>20</v>
          </cell>
        </row>
        <row r="468">
          <cell r="B468" t="str">
            <v>727L75</v>
          </cell>
          <cell r="C468" t="str">
            <v>330381199802182523</v>
          </cell>
          <cell r="D468" t="str">
            <v>住院医师-外院</v>
          </cell>
          <cell r="E468" t="str">
            <v>麻醉科</v>
          </cell>
          <cell r="F468" t="str">
            <v>2021年</v>
          </cell>
        </row>
        <row r="468">
          <cell r="H468">
            <v>100</v>
          </cell>
          <cell r="I468">
            <v>100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</row>
        <row r="468">
          <cell r="P468">
            <v>100</v>
          </cell>
          <cell r="Q468">
            <v>20</v>
          </cell>
        </row>
        <row r="469">
          <cell r="B469" t="str">
            <v>729L18</v>
          </cell>
          <cell r="C469" t="str">
            <v>330302199802252012</v>
          </cell>
          <cell r="D469" t="str">
            <v>住院医师-外院</v>
          </cell>
          <cell r="E469" t="str">
            <v>麻醉科</v>
          </cell>
          <cell r="F469" t="str">
            <v>2021年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</row>
        <row r="469">
          <cell r="P469">
            <v>100</v>
          </cell>
          <cell r="Q469">
            <v>20</v>
          </cell>
        </row>
        <row r="470">
          <cell r="B470" t="str">
            <v>7AM364</v>
          </cell>
          <cell r="C470" t="str">
            <v>331082199803133513</v>
          </cell>
          <cell r="D470" t="str">
            <v>规培研究生</v>
          </cell>
          <cell r="E470" t="str">
            <v>外科</v>
          </cell>
          <cell r="F470" t="str">
            <v>2021年</v>
          </cell>
        </row>
        <row r="470">
          <cell r="H470">
            <v>100</v>
          </cell>
          <cell r="I470">
            <v>100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</row>
        <row r="470">
          <cell r="P470">
            <v>100</v>
          </cell>
          <cell r="Q470">
            <v>20</v>
          </cell>
        </row>
        <row r="471">
          <cell r="B471" t="str">
            <v>7AM269</v>
          </cell>
          <cell r="C471" t="str">
            <v>330681199804186858</v>
          </cell>
          <cell r="D471" t="str">
            <v>规培研究生</v>
          </cell>
          <cell r="E471" t="str">
            <v>外科</v>
          </cell>
          <cell r="F471" t="str">
            <v>2021年</v>
          </cell>
        </row>
        <row r="471">
          <cell r="H471">
            <v>100</v>
          </cell>
          <cell r="I471">
            <v>100</v>
          </cell>
          <cell r="J471">
            <v>150</v>
          </cell>
          <cell r="K471">
            <v>150</v>
          </cell>
          <cell r="L471">
            <v>100</v>
          </cell>
          <cell r="M471">
            <v>100</v>
          </cell>
        </row>
        <row r="471">
          <cell r="P471">
            <v>100</v>
          </cell>
          <cell r="Q471">
            <v>20</v>
          </cell>
        </row>
        <row r="472">
          <cell r="B472" t="str">
            <v>7AM285</v>
          </cell>
          <cell r="C472" t="str">
            <v>332529199408126416</v>
          </cell>
          <cell r="D472" t="str">
            <v>规培研究生</v>
          </cell>
          <cell r="E472" t="str">
            <v>骨科</v>
          </cell>
          <cell r="F472" t="str">
            <v>2021年</v>
          </cell>
        </row>
        <row r="472">
          <cell r="H472">
            <v>100</v>
          </cell>
          <cell r="I472">
            <v>100</v>
          </cell>
          <cell r="J472">
            <v>150</v>
          </cell>
          <cell r="K472">
            <v>150</v>
          </cell>
          <cell r="L472">
            <v>100</v>
          </cell>
          <cell r="M472">
            <v>100</v>
          </cell>
        </row>
        <row r="472">
          <cell r="P472">
            <v>100</v>
          </cell>
          <cell r="Q472">
            <v>20</v>
          </cell>
        </row>
        <row r="473">
          <cell r="B473" t="str">
            <v>7AM300</v>
          </cell>
          <cell r="C473" t="str">
            <v>330621199711062163</v>
          </cell>
          <cell r="D473" t="str">
            <v>规培研究生</v>
          </cell>
          <cell r="E473" t="str">
            <v>麻醉科</v>
          </cell>
          <cell r="F473" t="str">
            <v>2021年</v>
          </cell>
        </row>
        <row r="473">
          <cell r="H473">
            <v>100</v>
          </cell>
          <cell r="I473">
            <v>100</v>
          </cell>
          <cell r="J473">
            <v>150</v>
          </cell>
          <cell r="K473">
            <v>150</v>
          </cell>
          <cell r="L473">
            <v>100</v>
          </cell>
          <cell r="M473">
            <v>100</v>
          </cell>
        </row>
        <row r="473">
          <cell r="P473">
            <v>100</v>
          </cell>
          <cell r="Q473">
            <v>20</v>
          </cell>
        </row>
        <row r="474">
          <cell r="B474" t="str">
            <v>7AM301</v>
          </cell>
          <cell r="C474" t="str">
            <v>330723199802091929</v>
          </cell>
          <cell r="D474" t="str">
            <v>规培研究生</v>
          </cell>
          <cell r="E474" t="str">
            <v>麻醉科</v>
          </cell>
          <cell r="F474" t="str">
            <v>2021年</v>
          </cell>
        </row>
        <row r="474">
          <cell r="H474">
            <v>100</v>
          </cell>
          <cell r="I474">
            <v>100</v>
          </cell>
          <cell r="J474">
            <v>150</v>
          </cell>
          <cell r="K474">
            <v>150</v>
          </cell>
          <cell r="L474">
            <v>100</v>
          </cell>
          <cell r="M474">
            <v>100</v>
          </cell>
        </row>
        <row r="474">
          <cell r="P474">
            <v>100</v>
          </cell>
          <cell r="Q474">
            <v>20</v>
          </cell>
        </row>
        <row r="475">
          <cell r="B475" t="str">
            <v>7AM302</v>
          </cell>
          <cell r="C475" t="str">
            <v>330326199805102918</v>
          </cell>
          <cell r="D475" t="str">
            <v>规培研究生</v>
          </cell>
          <cell r="E475" t="str">
            <v>麻醉科</v>
          </cell>
          <cell r="F475" t="str">
            <v>2021年</v>
          </cell>
        </row>
        <row r="475">
          <cell r="H475">
            <v>100</v>
          </cell>
          <cell r="I475">
            <v>100</v>
          </cell>
          <cell r="J475">
            <v>150</v>
          </cell>
          <cell r="K475">
            <v>150</v>
          </cell>
          <cell r="L475">
            <v>100</v>
          </cell>
          <cell r="M475">
            <v>100</v>
          </cell>
        </row>
        <row r="475">
          <cell r="P475">
            <v>100</v>
          </cell>
          <cell r="Q475">
            <v>20</v>
          </cell>
        </row>
        <row r="476">
          <cell r="B476" t="str">
            <v>7AM303</v>
          </cell>
          <cell r="C476" t="str">
            <v>33068219980209522X</v>
          </cell>
          <cell r="D476" t="str">
            <v>规培研究生</v>
          </cell>
          <cell r="E476" t="str">
            <v>麻醉科</v>
          </cell>
          <cell r="F476" t="str">
            <v>2021年</v>
          </cell>
        </row>
        <row r="476">
          <cell r="H476">
            <v>100</v>
          </cell>
          <cell r="I476">
            <v>100</v>
          </cell>
          <cell r="J476">
            <v>150</v>
          </cell>
          <cell r="K476">
            <v>150</v>
          </cell>
          <cell r="L476">
            <v>100</v>
          </cell>
          <cell r="M476">
            <v>100</v>
          </cell>
        </row>
        <row r="476">
          <cell r="P476">
            <v>100</v>
          </cell>
          <cell r="Q476">
            <v>20</v>
          </cell>
        </row>
        <row r="477">
          <cell r="B477" t="str">
            <v>7AM304</v>
          </cell>
          <cell r="C477" t="str">
            <v>331082199710153945</v>
          </cell>
          <cell r="D477" t="str">
            <v>规培研究生</v>
          </cell>
          <cell r="E477" t="str">
            <v>麻醉科</v>
          </cell>
          <cell r="F477" t="str">
            <v>2021年</v>
          </cell>
        </row>
        <row r="477">
          <cell r="H477">
            <v>100</v>
          </cell>
          <cell r="I477">
            <v>100</v>
          </cell>
          <cell r="J477">
            <v>150</v>
          </cell>
          <cell r="K477">
            <v>150</v>
          </cell>
          <cell r="L477">
            <v>100</v>
          </cell>
          <cell r="M477">
            <v>100</v>
          </cell>
        </row>
        <row r="477">
          <cell r="P477">
            <v>100</v>
          </cell>
          <cell r="Q477">
            <v>20</v>
          </cell>
        </row>
        <row r="478">
          <cell r="B478" t="str">
            <v>7AM305</v>
          </cell>
          <cell r="C478" t="str">
            <v>410821199604112015</v>
          </cell>
          <cell r="D478" t="str">
            <v>规培研究生</v>
          </cell>
          <cell r="E478" t="str">
            <v>麻醉科</v>
          </cell>
          <cell r="F478" t="str">
            <v>2021年</v>
          </cell>
        </row>
        <row r="478">
          <cell r="H478">
            <v>100</v>
          </cell>
          <cell r="I478">
            <v>100</v>
          </cell>
          <cell r="J478">
            <v>150</v>
          </cell>
          <cell r="K478">
            <v>150</v>
          </cell>
          <cell r="L478">
            <v>100</v>
          </cell>
          <cell r="M478">
            <v>100</v>
          </cell>
        </row>
        <row r="478">
          <cell r="P478">
            <v>100</v>
          </cell>
          <cell r="Q478">
            <v>20</v>
          </cell>
        </row>
        <row r="479">
          <cell r="B479" t="str">
            <v>7AM306</v>
          </cell>
          <cell r="C479" t="str">
            <v>310228199804242242</v>
          </cell>
          <cell r="D479" t="str">
            <v>规培研究生</v>
          </cell>
          <cell r="E479" t="str">
            <v>麻醉科</v>
          </cell>
          <cell r="F479" t="str">
            <v>2021年</v>
          </cell>
        </row>
        <row r="479">
          <cell r="H479">
            <v>100</v>
          </cell>
          <cell r="I479">
            <v>100</v>
          </cell>
          <cell r="J479">
            <v>150</v>
          </cell>
          <cell r="K479">
            <v>150</v>
          </cell>
          <cell r="L479">
            <v>100</v>
          </cell>
          <cell r="M479">
            <v>100</v>
          </cell>
        </row>
        <row r="479">
          <cell r="P479">
            <v>100</v>
          </cell>
          <cell r="Q479">
            <v>20</v>
          </cell>
        </row>
        <row r="480">
          <cell r="B480" t="str">
            <v>7AM307</v>
          </cell>
          <cell r="C480" t="str">
            <v>330682199809258220</v>
          </cell>
          <cell r="D480" t="str">
            <v>规培研究生</v>
          </cell>
          <cell r="E480" t="str">
            <v>麻醉科</v>
          </cell>
          <cell r="F480" t="str">
            <v>2021年</v>
          </cell>
        </row>
        <row r="480">
          <cell r="H480">
            <v>100</v>
          </cell>
          <cell r="I480">
            <v>100</v>
          </cell>
          <cell r="J480">
            <v>150</v>
          </cell>
          <cell r="K480">
            <v>150</v>
          </cell>
          <cell r="L480">
            <v>100</v>
          </cell>
          <cell r="M480">
            <v>100</v>
          </cell>
        </row>
        <row r="480">
          <cell r="P480">
            <v>100</v>
          </cell>
          <cell r="Q480">
            <v>20</v>
          </cell>
        </row>
        <row r="481">
          <cell r="B481" t="str">
            <v>7AM308</v>
          </cell>
          <cell r="C481" t="str">
            <v>33030319970428122X</v>
          </cell>
          <cell r="D481" t="str">
            <v>规培研究生</v>
          </cell>
          <cell r="E481" t="str">
            <v>麻醉科</v>
          </cell>
          <cell r="F481" t="str">
            <v>2021年</v>
          </cell>
        </row>
        <row r="481">
          <cell r="H481">
            <v>100</v>
          </cell>
          <cell r="I481">
            <v>100</v>
          </cell>
          <cell r="J481">
            <v>150</v>
          </cell>
          <cell r="K481">
            <v>150</v>
          </cell>
          <cell r="L481">
            <v>100</v>
          </cell>
          <cell r="M481">
            <v>100</v>
          </cell>
        </row>
        <row r="481">
          <cell r="P481">
            <v>100</v>
          </cell>
          <cell r="Q481">
            <v>20</v>
          </cell>
        </row>
        <row r="482">
          <cell r="B482" t="str">
            <v>7AM309</v>
          </cell>
          <cell r="C482" t="str">
            <v>330483199701124023</v>
          </cell>
          <cell r="D482" t="str">
            <v>规培研究生</v>
          </cell>
          <cell r="E482" t="str">
            <v>麻醉科</v>
          </cell>
          <cell r="F482" t="str">
            <v>2021年</v>
          </cell>
        </row>
        <row r="482">
          <cell r="H482">
            <v>100</v>
          </cell>
          <cell r="I482">
            <v>100</v>
          </cell>
          <cell r="J482">
            <v>150</v>
          </cell>
          <cell r="K482">
            <v>150</v>
          </cell>
          <cell r="L482">
            <v>100</v>
          </cell>
          <cell r="M482">
            <v>100</v>
          </cell>
        </row>
        <row r="482">
          <cell r="P482">
            <v>100</v>
          </cell>
          <cell r="Q482">
            <v>20</v>
          </cell>
        </row>
        <row r="483">
          <cell r="B483" t="str">
            <v>7AM310</v>
          </cell>
          <cell r="C483" t="str">
            <v>330381199712173412</v>
          </cell>
          <cell r="D483" t="str">
            <v>规培研究生</v>
          </cell>
          <cell r="E483" t="str">
            <v>麻醉科</v>
          </cell>
          <cell r="F483" t="str">
            <v>2021年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</row>
        <row r="483">
          <cell r="P483">
            <v>100</v>
          </cell>
          <cell r="Q483">
            <v>20</v>
          </cell>
        </row>
        <row r="484">
          <cell r="B484" t="str">
            <v>7AM311</v>
          </cell>
          <cell r="C484" t="str">
            <v>330424199808292617</v>
          </cell>
          <cell r="D484" t="str">
            <v>规培研究生</v>
          </cell>
          <cell r="E484" t="str">
            <v>麻醉科</v>
          </cell>
          <cell r="F484" t="str">
            <v>2021年</v>
          </cell>
        </row>
        <row r="484">
          <cell r="H484">
            <v>100</v>
          </cell>
          <cell r="I484">
            <v>100</v>
          </cell>
          <cell r="J484">
            <v>150</v>
          </cell>
          <cell r="K484">
            <v>150</v>
          </cell>
          <cell r="L484">
            <v>100</v>
          </cell>
          <cell r="M484">
            <v>100</v>
          </cell>
        </row>
        <row r="484">
          <cell r="P484">
            <v>100</v>
          </cell>
          <cell r="Q484">
            <v>20</v>
          </cell>
        </row>
        <row r="485">
          <cell r="B485" t="str">
            <v>729L96</v>
          </cell>
          <cell r="C485" t="str">
            <v>33102119980515063x</v>
          </cell>
          <cell r="D485" t="str">
            <v>住院医师-外院</v>
          </cell>
          <cell r="E485" t="str">
            <v>麻醉科</v>
          </cell>
          <cell r="F485" t="str">
            <v>2022年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</row>
        <row r="485">
          <cell r="P485">
            <v>100</v>
          </cell>
          <cell r="Q485">
            <v>20</v>
          </cell>
        </row>
        <row r="486">
          <cell r="B486" t="str">
            <v>730L44</v>
          </cell>
          <cell r="C486" t="str">
            <v>331021199911050018</v>
          </cell>
          <cell r="D486" t="str">
            <v>住院医师-外院</v>
          </cell>
          <cell r="E486" t="str">
            <v>麻醉科</v>
          </cell>
          <cell r="F486" t="str">
            <v>2022年</v>
          </cell>
        </row>
        <row r="486"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</row>
        <row r="486">
          <cell r="P486">
            <v>100</v>
          </cell>
          <cell r="Q486">
            <v>20</v>
          </cell>
        </row>
        <row r="487">
          <cell r="B487" t="str">
            <v>730L70</v>
          </cell>
          <cell r="C487" t="str">
            <v>330302199003031213</v>
          </cell>
          <cell r="D487" t="str">
            <v>住院医师-外院</v>
          </cell>
          <cell r="E487" t="str">
            <v>麻醉科</v>
          </cell>
          <cell r="F487" t="str">
            <v>2022年</v>
          </cell>
        </row>
        <row r="487">
          <cell r="H487">
            <v>100</v>
          </cell>
          <cell r="I487">
            <v>100</v>
          </cell>
          <cell r="J487">
            <v>150</v>
          </cell>
          <cell r="K487">
            <v>150</v>
          </cell>
          <cell r="L487">
            <v>0</v>
          </cell>
          <cell r="M487">
            <v>0</v>
          </cell>
        </row>
        <row r="487">
          <cell r="P487">
            <v>100</v>
          </cell>
          <cell r="Q487">
            <v>20</v>
          </cell>
        </row>
        <row r="488">
          <cell r="B488" t="str">
            <v>729L76</v>
          </cell>
          <cell r="C488" t="str">
            <v>330329199907142848</v>
          </cell>
          <cell r="D488" t="str">
            <v>住院医师-外院</v>
          </cell>
          <cell r="E488" t="str">
            <v>麻醉科</v>
          </cell>
          <cell r="F488" t="str">
            <v>2022年</v>
          </cell>
        </row>
        <row r="488"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</row>
        <row r="488">
          <cell r="P488">
            <v>100</v>
          </cell>
          <cell r="Q488">
            <v>20</v>
          </cell>
        </row>
        <row r="489">
          <cell r="B489" t="str">
            <v>7AO053</v>
          </cell>
          <cell r="C489" t="str">
            <v>330104199905063515</v>
          </cell>
          <cell r="D489" t="str">
            <v>规培研究生</v>
          </cell>
          <cell r="E489" t="str">
            <v>骨科</v>
          </cell>
          <cell r="F489" t="str">
            <v>2022年</v>
          </cell>
        </row>
        <row r="489"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</row>
        <row r="489">
          <cell r="P489">
            <v>100</v>
          </cell>
          <cell r="Q489">
            <v>20</v>
          </cell>
        </row>
        <row r="490">
          <cell r="B490" t="str">
            <v>7AO055</v>
          </cell>
          <cell r="C490" t="str">
            <v>331004199905270034</v>
          </cell>
          <cell r="D490" t="str">
            <v>规培研究生</v>
          </cell>
          <cell r="E490" t="str">
            <v>骨科</v>
          </cell>
          <cell r="F490" t="str">
            <v>2022年</v>
          </cell>
        </row>
        <row r="490"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</row>
        <row r="490">
          <cell r="P490">
            <v>100</v>
          </cell>
          <cell r="Q490">
            <v>20</v>
          </cell>
        </row>
        <row r="491">
          <cell r="B491" t="str">
            <v>7AO355</v>
          </cell>
          <cell r="C491" t="str">
            <v>330326199801080010</v>
          </cell>
          <cell r="D491" t="str">
            <v>规培研究生</v>
          </cell>
          <cell r="E491" t="str">
            <v>麻醉科</v>
          </cell>
          <cell r="F491" t="str">
            <v>2022年</v>
          </cell>
        </row>
        <row r="491"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</row>
        <row r="491">
          <cell r="P491">
            <v>100</v>
          </cell>
          <cell r="Q491">
            <v>20</v>
          </cell>
        </row>
        <row r="492">
          <cell r="B492" t="str">
            <v>7AO357</v>
          </cell>
          <cell r="C492" t="str">
            <v>330283199906010520</v>
          </cell>
          <cell r="D492" t="str">
            <v>规培研究生</v>
          </cell>
          <cell r="E492" t="str">
            <v>麻醉科</v>
          </cell>
          <cell r="F492" t="str">
            <v>2022年</v>
          </cell>
        </row>
        <row r="492"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</row>
        <row r="492">
          <cell r="P492">
            <v>100</v>
          </cell>
          <cell r="Q492">
            <v>20</v>
          </cell>
        </row>
        <row r="493">
          <cell r="B493" t="str">
            <v>7AO358</v>
          </cell>
          <cell r="C493" t="str">
            <v>360102199708292020</v>
          </cell>
          <cell r="D493" t="str">
            <v>规培研究生</v>
          </cell>
          <cell r="E493" t="str">
            <v>麻醉科</v>
          </cell>
          <cell r="F493" t="str">
            <v>2022年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3">
          <cell r="P493">
            <v>100</v>
          </cell>
          <cell r="Q493">
            <v>20</v>
          </cell>
        </row>
        <row r="494">
          <cell r="B494" t="str">
            <v>7AO359</v>
          </cell>
          <cell r="C494" t="str">
            <v>330183199906270028</v>
          </cell>
          <cell r="D494" t="str">
            <v>规培研究生</v>
          </cell>
          <cell r="E494" t="str">
            <v>麻醉科</v>
          </cell>
          <cell r="F494" t="str">
            <v>2022年</v>
          </cell>
        </row>
        <row r="494"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4">
          <cell r="P494">
            <v>100</v>
          </cell>
          <cell r="Q494">
            <v>20</v>
          </cell>
        </row>
        <row r="495">
          <cell r="B495" t="str">
            <v>7AO360</v>
          </cell>
          <cell r="C495" t="str">
            <v>330825199905080024</v>
          </cell>
          <cell r="D495" t="str">
            <v>规培研究生</v>
          </cell>
          <cell r="E495" t="str">
            <v>麻醉科</v>
          </cell>
          <cell r="F495" t="str">
            <v>2022年</v>
          </cell>
        </row>
        <row r="495"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</row>
        <row r="495">
          <cell r="P495">
            <v>100</v>
          </cell>
          <cell r="Q495">
            <v>20</v>
          </cell>
        </row>
        <row r="496">
          <cell r="B496" t="str">
            <v>7AO363</v>
          </cell>
          <cell r="C496" t="str">
            <v>330683199902120820</v>
          </cell>
          <cell r="D496" t="str">
            <v>规培研究生</v>
          </cell>
          <cell r="E496" t="str">
            <v>麻醉科</v>
          </cell>
          <cell r="F496" t="str">
            <v>2022年</v>
          </cell>
        </row>
        <row r="496"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</row>
        <row r="496">
          <cell r="P496">
            <v>100</v>
          </cell>
          <cell r="Q496">
            <v>20</v>
          </cell>
        </row>
        <row r="497">
          <cell r="B497" t="str">
            <v>7AO364</v>
          </cell>
          <cell r="C497" t="str">
            <v>140223199807165023</v>
          </cell>
          <cell r="D497" t="str">
            <v>规培研究生</v>
          </cell>
          <cell r="E497" t="str">
            <v>麻醉科</v>
          </cell>
          <cell r="F497" t="str">
            <v>2022年</v>
          </cell>
        </row>
        <row r="497"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</row>
        <row r="497">
          <cell r="P497">
            <v>100</v>
          </cell>
          <cell r="Q497">
            <v>20</v>
          </cell>
        </row>
        <row r="498">
          <cell r="B498" t="str">
            <v>7AO365</v>
          </cell>
          <cell r="C498" t="str">
            <v>420683199809111825</v>
          </cell>
          <cell r="D498" t="str">
            <v>规培研究生</v>
          </cell>
          <cell r="E498" t="str">
            <v>麻醉科</v>
          </cell>
          <cell r="F498" t="str">
            <v>2022年</v>
          </cell>
        </row>
        <row r="498"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</row>
        <row r="498">
          <cell r="P498">
            <v>100</v>
          </cell>
          <cell r="Q498">
            <v>20</v>
          </cell>
        </row>
        <row r="499">
          <cell r="B499" t="str">
            <v>7AO367</v>
          </cell>
          <cell r="C499" t="str">
            <v>371322199911173421</v>
          </cell>
          <cell r="D499" t="str">
            <v>规培研究生</v>
          </cell>
          <cell r="E499" t="str">
            <v>麻醉科</v>
          </cell>
          <cell r="F499" t="str">
            <v>2022年</v>
          </cell>
        </row>
        <row r="499"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</row>
        <row r="499">
          <cell r="P499">
            <v>100</v>
          </cell>
          <cell r="Q499">
            <v>20</v>
          </cell>
        </row>
        <row r="500">
          <cell r="B500" t="str">
            <v>7AO005</v>
          </cell>
          <cell r="C500" t="str">
            <v>330282199908113447</v>
          </cell>
          <cell r="D500" t="str">
            <v>规培研究生</v>
          </cell>
          <cell r="E500" t="str">
            <v>外科</v>
          </cell>
          <cell r="F500" t="str">
            <v>2022年</v>
          </cell>
        </row>
        <row r="500"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</row>
        <row r="500">
          <cell r="P500">
            <v>100</v>
          </cell>
          <cell r="Q500">
            <v>20</v>
          </cell>
        </row>
        <row r="501">
          <cell r="B501" t="str">
            <v>7AO006</v>
          </cell>
          <cell r="C501" t="str">
            <v>339005199908271626</v>
          </cell>
          <cell r="D501" t="str">
            <v>规培研究生</v>
          </cell>
          <cell r="E501" t="str">
            <v>外科</v>
          </cell>
          <cell r="F501" t="str">
            <v>2022年</v>
          </cell>
        </row>
        <row r="501"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</row>
        <row r="501">
          <cell r="P501">
            <v>100</v>
          </cell>
          <cell r="Q501">
            <v>20</v>
          </cell>
        </row>
        <row r="502">
          <cell r="B502" t="str">
            <v>7AO019</v>
          </cell>
          <cell r="C502" t="str">
            <v>331004199811210911</v>
          </cell>
          <cell r="D502" t="str">
            <v>规培研究生</v>
          </cell>
          <cell r="E502" t="str">
            <v>外科</v>
          </cell>
          <cell r="F502" t="str">
            <v>2022年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</row>
        <row r="502">
          <cell r="P502">
            <v>100</v>
          </cell>
          <cell r="Q502">
            <v>20</v>
          </cell>
        </row>
        <row r="503">
          <cell r="B503" t="str">
            <v>7AO063</v>
          </cell>
          <cell r="C503" t="str">
            <v>310110199907052012</v>
          </cell>
          <cell r="D503" t="str">
            <v>规培研究生</v>
          </cell>
          <cell r="E503" t="str">
            <v>外科</v>
          </cell>
          <cell r="F503" t="str">
            <v>2022年</v>
          </cell>
        </row>
        <row r="503"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str">
            <v>7AO063</v>
          </cell>
        </row>
        <row r="503">
          <cell r="P503">
            <v>100</v>
          </cell>
          <cell r="Q503">
            <v>20</v>
          </cell>
        </row>
        <row r="504">
          <cell r="B504" t="str">
            <v>7AO295</v>
          </cell>
          <cell r="C504" t="str">
            <v>33100319990212051X</v>
          </cell>
          <cell r="D504" t="str">
            <v>规培研究生</v>
          </cell>
          <cell r="E504" t="str">
            <v>外科</v>
          </cell>
          <cell r="F504" t="str">
            <v>2022年</v>
          </cell>
        </row>
        <row r="504"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</row>
        <row r="504">
          <cell r="P504">
            <v>100</v>
          </cell>
          <cell r="Q504">
            <v>20</v>
          </cell>
        </row>
        <row r="505">
          <cell r="B505" t="str">
            <v>7AO320</v>
          </cell>
          <cell r="C505" t="str">
            <v>331082199809168127</v>
          </cell>
          <cell r="D505" t="str">
            <v>规培研究生</v>
          </cell>
          <cell r="E505" t="str">
            <v>外科</v>
          </cell>
          <cell r="F505" t="str">
            <v>2022年</v>
          </cell>
        </row>
        <row r="505"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</row>
        <row r="505">
          <cell r="P505">
            <v>100</v>
          </cell>
          <cell r="Q505">
            <v>20</v>
          </cell>
        </row>
        <row r="506">
          <cell r="B506" t="str">
            <v>7AO383</v>
          </cell>
          <cell r="C506" t="str">
            <v>412829199911056458</v>
          </cell>
          <cell r="D506" t="str">
            <v>规培研究生</v>
          </cell>
          <cell r="E506" t="str">
            <v>外科</v>
          </cell>
          <cell r="F506" t="str">
            <v>2022年</v>
          </cell>
        </row>
        <row r="506"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</row>
        <row r="506">
          <cell r="P506">
            <v>100</v>
          </cell>
          <cell r="Q506">
            <v>20</v>
          </cell>
        </row>
        <row r="507">
          <cell r="B507" t="str">
            <v>7AO385</v>
          </cell>
          <cell r="C507" t="str">
            <v>330681199907050347</v>
          </cell>
          <cell r="D507" t="str">
            <v>规培研究生</v>
          </cell>
          <cell r="E507" t="str">
            <v>外科</v>
          </cell>
          <cell r="F507" t="str">
            <v>2022年</v>
          </cell>
        </row>
        <row r="507"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</row>
        <row r="507">
          <cell r="P507">
            <v>100</v>
          </cell>
          <cell r="Q507">
            <v>20</v>
          </cell>
        </row>
        <row r="508">
          <cell r="B508" t="str">
            <v>7AO315</v>
          </cell>
          <cell r="C508" t="str">
            <v>330282199809152213</v>
          </cell>
          <cell r="D508" t="str">
            <v>规培研究生</v>
          </cell>
          <cell r="E508" t="str">
            <v>外科</v>
          </cell>
          <cell r="F508" t="str">
            <v>2022年</v>
          </cell>
        </row>
        <row r="508"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</row>
        <row r="508">
          <cell r="P508">
            <v>100</v>
          </cell>
          <cell r="Q508">
            <v>20</v>
          </cell>
        </row>
        <row r="509">
          <cell r="B509" t="str">
            <v>7AO323</v>
          </cell>
          <cell r="C509" t="str">
            <v>33068319990315001X</v>
          </cell>
          <cell r="D509" t="str">
            <v>规培研究生</v>
          </cell>
          <cell r="E509" t="str">
            <v>外科</v>
          </cell>
          <cell r="F509" t="str">
            <v>2022年</v>
          </cell>
        </row>
        <row r="509"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</row>
        <row r="509">
          <cell r="P509">
            <v>100</v>
          </cell>
          <cell r="Q509">
            <v>20</v>
          </cell>
        </row>
        <row r="510">
          <cell r="B510" t="str">
            <v>7AO327</v>
          </cell>
          <cell r="C510" t="str">
            <v>33032419981208003X</v>
          </cell>
          <cell r="D510" t="str">
            <v>规培研究生</v>
          </cell>
          <cell r="E510" t="str">
            <v>外科</v>
          </cell>
          <cell r="F510" t="str">
            <v>2022年</v>
          </cell>
        </row>
        <row r="510"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</row>
        <row r="510">
          <cell r="P510">
            <v>100</v>
          </cell>
          <cell r="Q510">
            <v>20</v>
          </cell>
        </row>
        <row r="511">
          <cell r="B511" t="str">
            <v>732L45</v>
          </cell>
          <cell r="C511" t="str">
            <v>330381199811011611</v>
          </cell>
          <cell r="D511" t="str">
            <v>住院医师-外院</v>
          </cell>
          <cell r="E511" t="str">
            <v>麻醉科</v>
          </cell>
          <cell r="F511" t="str">
            <v>2023年</v>
          </cell>
        </row>
        <row r="511">
          <cell r="H511">
            <v>0</v>
          </cell>
          <cell r="I511" t="e">
            <v>#N/A</v>
          </cell>
          <cell r="J511">
            <v>0</v>
          </cell>
          <cell r="K511" t="e">
            <v>#N/A</v>
          </cell>
          <cell r="L511">
            <v>0</v>
          </cell>
          <cell r="M511" t="e">
            <v>#N/A</v>
          </cell>
        </row>
        <row r="511">
          <cell r="P511">
            <v>100</v>
          </cell>
          <cell r="Q511">
            <v>20</v>
          </cell>
        </row>
        <row r="512">
          <cell r="B512" t="str">
            <v>733L38</v>
          </cell>
          <cell r="C512" t="str">
            <v>330326200006144316</v>
          </cell>
          <cell r="D512" t="str">
            <v>住院医师-社会人</v>
          </cell>
          <cell r="E512" t="str">
            <v>麻醉科</v>
          </cell>
          <cell r="F512" t="str">
            <v>2023年</v>
          </cell>
        </row>
        <row r="512">
          <cell r="H512">
            <v>0</v>
          </cell>
          <cell r="I512" t="e">
            <v>#N/A</v>
          </cell>
          <cell r="J512">
            <v>0</v>
          </cell>
          <cell r="K512" t="e">
            <v>#N/A</v>
          </cell>
          <cell r="L512">
            <v>0</v>
          </cell>
          <cell r="M512" t="e">
            <v>#N/A</v>
          </cell>
          <cell r="N512" t="str">
            <v>733L38</v>
          </cell>
        </row>
        <row r="512">
          <cell r="P512">
            <v>100</v>
          </cell>
          <cell r="Q512">
            <v>20</v>
          </cell>
        </row>
        <row r="513">
          <cell r="B513" t="str">
            <v>732L67</v>
          </cell>
          <cell r="C513" t="str">
            <v>130702199901202111</v>
          </cell>
          <cell r="D513" t="str">
            <v>住院医师-外院</v>
          </cell>
          <cell r="E513" t="str">
            <v>麻醉科</v>
          </cell>
          <cell r="F513" t="str">
            <v>2023年</v>
          </cell>
        </row>
        <row r="513">
          <cell r="H513">
            <v>0</v>
          </cell>
          <cell r="I513" t="e">
            <v>#N/A</v>
          </cell>
          <cell r="J513">
            <v>0</v>
          </cell>
          <cell r="K513" t="e">
            <v>#N/A</v>
          </cell>
          <cell r="L513">
            <v>0</v>
          </cell>
          <cell r="M513" t="e">
            <v>#N/A</v>
          </cell>
        </row>
        <row r="513">
          <cell r="P513">
            <v>100</v>
          </cell>
          <cell r="Q513">
            <v>20</v>
          </cell>
        </row>
        <row r="514">
          <cell r="B514" t="str">
            <v>732L84</v>
          </cell>
          <cell r="C514" t="str">
            <v>331021199712143027</v>
          </cell>
          <cell r="D514" t="str">
            <v>住院医师-外院</v>
          </cell>
          <cell r="E514" t="str">
            <v>麻醉科</v>
          </cell>
          <cell r="F514" t="str">
            <v>2023年</v>
          </cell>
        </row>
        <row r="514">
          <cell r="H514">
            <v>0</v>
          </cell>
          <cell r="I514" t="e">
            <v>#N/A</v>
          </cell>
          <cell r="J514">
            <v>0</v>
          </cell>
          <cell r="K514" t="e">
            <v>#N/A</v>
          </cell>
          <cell r="L514">
            <v>0</v>
          </cell>
          <cell r="M514" t="e">
            <v>#N/A</v>
          </cell>
        </row>
        <row r="514">
          <cell r="P514">
            <v>100</v>
          </cell>
          <cell r="Q514">
            <v>20</v>
          </cell>
        </row>
        <row r="515">
          <cell r="B515" t="str">
            <v>733L05</v>
          </cell>
          <cell r="C515" t="str">
            <v>362323199708306538</v>
          </cell>
          <cell r="D515" t="str">
            <v>住院医师-外院</v>
          </cell>
          <cell r="E515" t="str">
            <v>麻醉科</v>
          </cell>
          <cell r="F515" t="str">
            <v>2023年</v>
          </cell>
        </row>
        <row r="515">
          <cell r="H515">
            <v>0</v>
          </cell>
          <cell r="I515" t="e">
            <v>#N/A</v>
          </cell>
          <cell r="J515">
            <v>0</v>
          </cell>
          <cell r="K515" t="e">
            <v>#N/A</v>
          </cell>
          <cell r="L515">
            <v>0</v>
          </cell>
          <cell r="M515" t="e">
            <v>#N/A</v>
          </cell>
        </row>
        <row r="515">
          <cell r="P515">
            <v>100</v>
          </cell>
          <cell r="Q515">
            <v>20</v>
          </cell>
        </row>
        <row r="516">
          <cell r="B516" t="str">
            <v>733L26</v>
          </cell>
          <cell r="C516" t="str">
            <v>330324200010103442</v>
          </cell>
          <cell r="D516" t="str">
            <v>住院医师-外院</v>
          </cell>
          <cell r="E516" t="str">
            <v>麻醉科</v>
          </cell>
          <cell r="F516" t="str">
            <v>2023年</v>
          </cell>
        </row>
        <row r="516">
          <cell r="H516">
            <v>0</v>
          </cell>
          <cell r="I516" t="e">
            <v>#N/A</v>
          </cell>
          <cell r="J516">
            <v>0</v>
          </cell>
          <cell r="K516" t="e">
            <v>#N/A</v>
          </cell>
          <cell r="L516">
            <v>0</v>
          </cell>
          <cell r="M516" t="e">
            <v>#N/A</v>
          </cell>
        </row>
        <row r="516">
          <cell r="P516">
            <v>100</v>
          </cell>
          <cell r="Q516">
            <v>20</v>
          </cell>
        </row>
        <row r="517">
          <cell r="B517" t="str">
            <v>733L28</v>
          </cell>
          <cell r="C517" t="str">
            <v>331021200007220619</v>
          </cell>
          <cell r="D517" t="str">
            <v>住院医师-外院</v>
          </cell>
          <cell r="E517" t="str">
            <v>麻醉科</v>
          </cell>
          <cell r="F517" t="str">
            <v>2023年</v>
          </cell>
        </row>
        <row r="517">
          <cell r="H517">
            <v>0</v>
          </cell>
          <cell r="I517" t="e">
            <v>#N/A</v>
          </cell>
          <cell r="J517">
            <v>0</v>
          </cell>
          <cell r="K517" t="e">
            <v>#N/A</v>
          </cell>
          <cell r="L517">
            <v>0</v>
          </cell>
          <cell r="M517" t="e">
            <v>#N/A</v>
          </cell>
        </row>
        <row r="517">
          <cell r="P517">
            <v>100</v>
          </cell>
          <cell r="Q517">
            <v>20</v>
          </cell>
        </row>
        <row r="518">
          <cell r="B518">
            <v>621012</v>
          </cell>
          <cell r="C518" t="str">
            <v>330327199201151352</v>
          </cell>
          <cell r="D518" t="str">
            <v>住院医师-本院</v>
          </cell>
          <cell r="E518" t="str">
            <v>外科</v>
          </cell>
          <cell r="F518" t="str">
            <v>2021年</v>
          </cell>
        </row>
        <row r="518">
          <cell r="H518">
            <v>100</v>
          </cell>
          <cell r="I518">
            <v>100</v>
          </cell>
          <cell r="J518">
            <v>150</v>
          </cell>
          <cell r="K518">
            <v>150</v>
          </cell>
          <cell r="L518">
            <v>100</v>
          </cell>
          <cell r="M518">
            <v>100</v>
          </cell>
        </row>
        <row r="518">
          <cell r="P518">
            <v>100</v>
          </cell>
          <cell r="Q518">
            <v>20</v>
          </cell>
        </row>
        <row r="519">
          <cell r="B519">
            <v>621015</v>
          </cell>
          <cell r="C519" t="str">
            <v>652801199212027023</v>
          </cell>
          <cell r="D519" t="str">
            <v>住院医师-本院</v>
          </cell>
          <cell r="E519" t="str">
            <v>外科</v>
          </cell>
          <cell r="F519" t="str">
            <v>2021年</v>
          </cell>
        </row>
        <row r="519">
          <cell r="H519">
            <v>100</v>
          </cell>
          <cell r="I519">
            <v>100</v>
          </cell>
          <cell r="J519">
            <v>150</v>
          </cell>
          <cell r="K519">
            <v>150</v>
          </cell>
          <cell r="L519">
            <v>100</v>
          </cell>
          <cell r="M519">
            <v>100</v>
          </cell>
        </row>
        <row r="519">
          <cell r="P519">
            <v>100</v>
          </cell>
          <cell r="Q519">
            <v>20</v>
          </cell>
        </row>
        <row r="520">
          <cell r="B520">
            <v>121021</v>
          </cell>
          <cell r="C520" t="str">
            <v>330381199501121815</v>
          </cell>
          <cell r="D520" t="str">
            <v>住院医师-本院</v>
          </cell>
          <cell r="E520" t="str">
            <v>外科</v>
          </cell>
          <cell r="F520" t="str">
            <v>2021年</v>
          </cell>
        </row>
        <row r="520">
          <cell r="H520">
            <v>100</v>
          </cell>
          <cell r="I520">
            <v>100</v>
          </cell>
          <cell r="J520">
            <v>150</v>
          </cell>
          <cell r="K520">
            <v>150</v>
          </cell>
          <cell r="L520">
            <v>100</v>
          </cell>
          <cell r="M520">
            <v>100</v>
          </cell>
        </row>
        <row r="520">
          <cell r="P520">
            <v>100</v>
          </cell>
          <cell r="Q520">
            <v>20</v>
          </cell>
        </row>
        <row r="521">
          <cell r="B521" t="str">
            <v>728L05</v>
          </cell>
          <cell r="C521" t="str">
            <v>330329199908191131</v>
          </cell>
          <cell r="D521" t="str">
            <v>住院医师-外院</v>
          </cell>
          <cell r="E521" t="str">
            <v>外科</v>
          </cell>
          <cell r="F521" t="str">
            <v>2021年</v>
          </cell>
        </row>
        <row r="521">
          <cell r="H521">
            <v>100</v>
          </cell>
          <cell r="I521">
            <v>100</v>
          </cell>
          <cell r="J521">
            <v>150</v>
          </cell>
          <cell r="K521">
            <v>150</v>
          </cell>
          <cell r="L521">
            <v>100</v>
          </cell>
          <cell r="M521">
            <v>100</v>
          </cell>
        </row>
        <row r="521">
          <cell r="P521">
            <v>100</v>
          </cell>
          <cell r="Q521">
            <v>20</v>
          </cell>
        </row>
        <row r="522">
          <cell r="B522" t="str">
            <v>729L83</v>
          </cell>
          <cell r="C522" t="str">
            <v>330327200002048809</v>
          </cell>
          <cell r="D522" t="str">
            <v>住院医师-外院</v>
          </cell>
          <cell r="E522" t="str">
            <v>全科医学科</v>
          </cell>
          <cell r="F522" t="str">
            <v>2022年</v>
          </cell>
        </row>
        <row r="522"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</row>
        <row r="522">
          <cell r="P522">
            <v>100</v>
          </cell>
          <cell r="Q522">
            <v>20</v>
          </cell>
        </row>
        <row r="523">
          <cell r="B523">
            <v>622008</v>
          </cell>
          <cell r="C523" t="str">
            <v>330302199404271218</v>
          </cell>
          <cell r="D523" t="str">
            <v>住院医师-本院</v>
          </cell>
          <cell r="E523" t="str">
            <v>外科</v>
          </cell>
          <cell r="F523" t="str">
            <v>2022年</v>
          </cell>
        </row>
        <row r="523">
          <cell r="H523">
            <v>100</v>
          </cell>
          <cell r="I523">
            <v>100</v>
          </cell>
          <cell r="J523">
            <v>150</v>
          </cell>
          <cell r="K523">
            <v>150</v>
          </cell>
          <cell r="L523">
            <v>100</v>
          </cell>
          <cell r="M523">
            <v>100</v>
          </cell>
        </row>
        <row r="523">
          <cell r="P523">
            <v>100</v>
          </cell>
          <cell r="Q523">
            <v>20</v>
          </cell>
        </row>
        <row r="524">
          <cell r="B524" t="str">
            <v>7AM375</v>
          </cell>
          <cell r="C524" t="str">
            <v>33100419980111183X</v>
          </cell>
          <cell r="D524" t="str">
            <v>规培研究生</v>
          </cell>
          <cell r="E524" t="str">
            <v>外科</v>
          </cell>
          <cell r="F524" t="str">
            <v>2021年</v>
          </cell>
        </row>
        <row r="524">
          <cell r="H524">
            <v>100</v>
          </cell>
          <cell r="I524">
            <v>100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</row>
        <row r="524">
          <cell r="P524">
            <v>100</v>
          </cell>
          <cell r="Q524">
            <v>20</v>
          </cell>
        </row>
        <row r="525">
          <cell r="B525" t="str">
            <v>7AM258</v>
          </cell>
          <cell r="C525" t="str">
            <v>330782199801201313</v>
          </cell>
          <cell r="D525" t="str">
            <v>规培研究生</v>
          </cell>
          <cell r="E525" t="str">
            <v>外科</v>
          </cell>
          <cell r="F525" t="str">
            <v>2021年</v>
          </cell>
        </row>
        <row r="525">
          <cell r="H525">
            <v>100</v>
          </cell>
          <cell r="I525">
            <v>100</v>
          </cell>
          <cell r="J525">
            <v>150</v>
          </cell>
          <cell r="K525">
            <v>150</v>
          </cell>
          <cell r="L525">
            <v>100</v>
          </cell>
          <cell r="M525">
            <v>100</v>
          </cell>
        </row>
        <row r="525">
          <cell r="P525">
            <v>100</v>
          </cell>
          <cell r="Q525">
            <v>20</v>
          </cell>
        </row>
        <row r="526">
          <cell r="B526" t="str">
            <v>7AM268</v>
          </cell>
          <cell r="C526" t="str">
            <v>330304199707300912</v>
          </cell>
          <cell r="D526" t="str">
            <v>规培研究生</v>
          </cell>
          <cell r="E526" t="str">
            <v>外科</v>
          </cell>
          <cell r="F526" t="str">
            <v>2021年</v>
          </cell>
        </row>
        <row r="526">
          <cell r="H526">
            <v>100</v>
          </cell>
          <cell r="I526">
            <v>100</v>
          </cell>
          <cell r="J526">
            <v>150</v>
          </cell>
          <cell r="K526">
            <v>150</v>
          </cell>
          <cell r="L526">
            <v>100</v>
          </cell>
          <cell r="M526">
            <v>100</v>
          </cell>
        </row>
        <row r="526">
          <cell r="P526">
            <v>100</v>
          </cell>
          <cell r="Q526">
            <v>20</v>
          </cell>
        </row>
        <row r="527">
          <cell r="B527" t="str">
            <v>7AO302</v>
          </cell>
          <cell r="C527" t="str">
            <v>330326199907244116</v>
          </cell>
          <cell r="D527" t="str">
            <v>规培研究生</v>
          </cell>
          <cell r="E527" t="str">
            <v>外科</v>
          </cell>
          <cell r="F527" t="str">
            <v>2022年</v>
          </cell>
        </row>
        <row r="527"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</row>
        <row r="527">
          <cell r="P527">
            <v>100</v>
          </cell>
          <cell r="Q527">
            <v>20</v>
          </cell>
        </row>
        <row r="528">
          <cell r="B528" t="str">
            <v>7AO305</v>
          </cell>
          <cell r="C528" t="str">
            <v>331081199906040014</v>
          </cell>
          <cell r="D528" t="str">
            <v>规培研究生</v>
          </cell>
          <cell r="E528" t="str">
            <v>外科</v>
          </cell>
          <cell r="F528" t="str">
            <v>2022年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</row>
        <row r="528">
          <cell r="P528">
            <v>100</v>
          </cell>
          <cell r="Q528">
            <v>20</v>
          </cell>
        </row>
        <row r="529">
          <cell r="B529" t="str">
            <v>7AO325</v>
          </cell>
          <cell r="C529" t="str">
            <v>330483199812101617</v>
          </cell>
          <cell r="D529" t="str">
            <v>规培研究生</v>
          </cell>
          <cell r="E529" t="str">
            <v>外科</v>
          </cell>
          <cell r="F529" t="str">
            <v>2022年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</row>
        <row r="529">
          <cell r="P529">
            <v>100</v>
          </cell>
          <cell r="Q529">
            <v>20</v>
          </cell>
        </row>
        <row r="530">
          <cell r="B530" t="str">
            <v>7AO329</v>
          </cell>
          <cell r="C530" t="str">
            <v>330327199909077231</v>
          </cell>
          <cell r="D530" t="str">
            <v>规培研究生</v>
          </cell>
          <cell r="E530" t="str">
            <v>外科</v>
          </cell>
          <cell r="F530" t="str">
            <v>2022年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</row>
        <row r="530">
          <cell r="P530">
            <v>100</v>
          </cell>
          <cell r="Q530">
            <v>20</v>
          </cell>
        </row>
        <row r="531">
          <cell r="B531" t="str">
            <v>7AO443</v>
          </cell>
          <cell r="C531" t="str">
            <v>330302199906207611</v>
          </cell>
          <cell r="D531" t="str">
            <v>规培研究生</v>
          </cell>
          <cell r="E531" t="str">
            <v>外科</v>
          </cell>
          <cell r="F531" t="str">
            <v>2022年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</row>
        <row r="531">
          <cell r="P531">
            <v>100</v>
          </cell>
          <cell r="Q531">
            <v>20</v>
          </cell>
        </row>
        <row r="532">
          <cell r="B532" t="str">
            <v>7AO453</v>
          </cell>
          <cell r="C532" t="str">
            <v>339005199810074835</v>
          </cell>
          <cell r="D532" t="str">
            <v>规培研究生</v>
          </cell>
          <cell r="E532" t="str">
            <v>外科</v>
          </cell>
          <cell r="F532" t="str">
            <v>2022年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</row>
        <row r="532">
          <cell r="P532">
            <v>100</v>
          </cell>
          <cell r="Q532">
            <v>20</v>
          </cell>
        </row>
        <row r="533">
          <cell r="B533" t="str">
            <v>7AO052</v>
          </cell>
          <cell r="C533" t="str">
            <v>330682199902108016</v>
          </cell>
          <cell r="D533" t="str">
            <v>规培研究生</v>
          </cell>
          <cell r="E533" t="str">
            <v>外科</v>
          </cell>
          <cell r="F533" t="str">
            <v>2022年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</row>
        <row r="533">
          <cell r="P533">
            <v>100</v>
          </cell>
          <cell r="Q533">
            <v>20</v>
          </cell>
        </row>
        <row r="534">
          <cell r="B534" t="str">
            <v>733L47</v>
          </cell>
          <cell r="C534" t="str">
            <v>330329200003140052</v>
          </cell>
          <cell r="D534" t="str">
            <v>住院医师-外院</v>
          </cell>
          <cell r="E534" t="str">
            <v>放射科</v>
          </cell>
          <cell r="F534" t="str">
            <v>2023年</v>
          </cell>
        </row>
        <row r="534">
          <cell r="H534">
            <v>0</v>
          </cell>
          <cell r="I534" t="e">
            <v>#N/A</v>
          </cell>
          <cell r="J534">
            <v>0</v>
          </cell>
          <cell r="K534" t="e">
            <v>#N/A</v>
          </cell>
          <cell r="L534">
            <v>0</v>
          </cell>
          <cell r="M534" t="e">
            <v>#N/A</v>
          </cell>
        </row>
        <row r="534">
          <cell r="P534">
            <v>100</v>
          </cell>
          <cell r="Q534">
            <v>20</v>
          </cell>
        </row>
        <row r="535">
          <cell r="B535" t="str">
            <v>729L68</v>
          </cell>
          <cell r="C535" t="str">
            <v>330324199811220395</v>
          </cell>
          <cell r="D535" t="str">
            <v>住院医师-外院</v>
          </cell>
          <cell r="E535" t="str">
            <v>全科医学科</v>
          </cell>
          <cell r="F535" t="str">
            <v>2022年</v>
          </cell>
        </row>
        <row r="535"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</row>
        <row r="535">
          <cell r="P535">
            <v>100</v>
          </cell>
          <cell r="Q535">
            <v>20</v>
          </cell>
        </row>
        <row r="536">
          <cell r="B536">
            <v>621010</v>
          </cell>
          <cell r="C536" t="str">
            <v>330304199209076313</v>
          </cell>
          <cell r="D536" t="str">
            <v>住院医师-本院</v>
          </cell>
          <cell r="E536" t="str">
            <v>内科</v>
          </cell>
          <cell r="F536" t="str">
            <v>2021年</v>
          </cell>
        </row>
        <row r="536">
          <cell r="H536">
            <v>100</v>
          </cell>
          <cell r="I536">
            <v>100</v>
          </cell>
          <cell r="J536">
            <v>150</v>
          </cell>
          <cell r="K536">
            <v>150</v>
          </cell>
          <cell r="L536">
            <v>100</v>
          </cell>
          <cell r="M536">
            <v>100</v>
          </cell>
        </row>
        <row r="536">
          <cell r="P536">
            <v>100</v>
          </cell>
          <cell r="Q536">
            <v>20</v>
          </cell>
        </row>
        <row r="537">
          <cell r="B537" t="str">
            <v>727L86</v>
          </cell>
          <cell r="C537" t="str">
            <v>330303198910290018</v>
          </cell>
          <cell r="D537" t="str">
            <v>住院医师-外院</v>
          </cell>
          <cell r="E537" t="str">
            <v>内科</v>
          </cell>
          <cell r="F537" t="str">
            <v>2021年</v>
          </cell>
        </row>
        <row r="537">
          <cell r="H537">
            <v>100</v>
          </cell>
          <cell r="I537">
            <v>100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</row>
        <row r="537">
          <cell r="P537">
            <v>100</v>
          </cell>
          <cell r="Q537">
            <v>20</v>
          </cell>
        </row>
        <row r="538">
          <cell r="B538">
            <v>122008</v>
          </cell>
          <cell r="C538" t="str">
            <v>330302199612031622</v>
          </cell>
          <cell r="D538" t="str">
            <v>住院医师-本院</v>
          </cell>
          <cell r="E538" t="str">
            <v>麻醉科</v>
          </cell>
          <cell r="F538" t="str">
            <v>2022年</v>
          </cell>
        </row>
        <row r="538">
          <cell r="H538">
            <v>100</v>
          </cell>
          <cell r="I538">
            <v>100</v>
          </cell>
          <cell r="J538">
            <v>150</v>
          </cell>
          <cell r="K538">
            <v>150</v>
          </cell>
          <cell r="L538">
            <v>100</v>
          </cell>
          <cell r="M538">
            <v>100</v>
          </cell>
        </row>
        <row r="538">
          <cell r="P538">
            <v>100</v>
          </cell>
          <cell r="Q538">
            <v>20</v>
          </cell>
        </row>
        <row r="539">
          <cell r="B539">
            <v>122007</v>
          </cell>
          <cell r="C539" t="str">
            <v>330327199512224272</v>
          </cell>
          <cell r="D539" t="str">
            <v>住院医师-本院</v>
          </cell>
          <cell r="E539" t="str">
            <v>麻醉科</v>
          </cell>
          <cell r="F539" t="str">
            <v>2022年</v>
          </cell>
        </row>
        <row r="539">
          <cell r="H539">
            <v>100</v>
          </cell>
          <cell r="I539">
            <v>100</v>
          </cell>
          <cell r="J539">
            <v>150</v>
          </cell>
          <cell r="K539">
            <v>150</v>
          </cell>
          <cell r="L539">
            <v>100</v>
          </cell>
          <cell r="M539">
            <v>100</v>
          </cell>
        </row>
        <row r="539">
          <cell r="P539">
            <v>100</v>
          </cell>
          <cell r="Q539">
            <v>20</v>
          </cell>
        </row>
        <row r="540">
          <cell r="B540" t="str">
            <v>730L51</v>
          </cell>
          <cell r="C540" t="str">
            <v>330324199002250041</v>
          </cell>
          <cell r="D540" t="str">
            <v>住院医师-外院</v>
          </cell>
          <cell r="E540" t="str">
            <v>内科</v>
          </cell>
          <cell r="F540" t="str">
            <v>2022年</v>
          </cell>
        </row>
        <row r="540">
          <cell r="H540">
            <v>100</v>
          </cell>
          <cell r="I540">
            <v>100</v>
          </cell>
          <cell r="J540">
            <v>150</v>
          </cell>
          <cell r="K540">
            <v>150</v>
          </cell>
          <cell r="L540">
            <v>100</v>
          </cell>
          <cell r="M540">
            <v>100</v>
          </cell>
        </row>
        <row r="540">
          <cell r="P540">
            <v>100</v>
          </cell>
          <cell r="Q540">
            <v>20</v>
          </cell>
        </row>
        <row r="541">
          <cell r="B541">
            <v>622026</v>
          </cell>
          <cell r="C541" t="str">
            <v>33030419940201152x</v>
          </cell>
          <cell r="D541" t="str">
            <v>住院医师-本院</v>
          </cell>
          <cell r="E541" t="str">
            <v>内科</v>
          </cell>
          <cell r="F541" t="str">
            <v>2022年</v>
          </cell>
        </row>
        <row r="541">
          <cell r="H541">
            <v>100</v>
          </cell>
          <cell r="I541">
            <v>100</v>
          </cell>
          <cell r="J541">
            <v>150</v>
          </cell>
          <cell r="K541">
            <v>150</v>
          </cell>
          <cell r="L541">
            <v>100</v>
          </cell>
          <cell r="M541">
            <v>100</v>
          </cell>
        </row>
        <row r="541">
          <cell r="P541">
            <v>100</v>
          </cell>
          <cell r="Q541">
            <v>20</v>
          </cell>
        </row>
        <row r="542">
          <cell r="B542" t="str">
            <v>7AM357</v>
          </cell>
          <cell r="C542" t="str">
            <v>330225199711282872</v>
          </cell>
          <cell r="D542" t="str">
            <v>规培研究生</v>
          </cell>
          <cell r="E542" t="str">
            <v>内科</v>
          </cell>
          <cell r="F542" t="str">
            <v>2021年</v>
          </cell>
        </row>
        <row r="542">
          <cell r="H542">
            <v>100</v>
          </cell>
          <cell r="I542">
            <v>100</v>
          </cell>
          <cell r="J542">
            <v>150</v>
          </cell>
          <cell r="K542">
            <v>150</v>
          </cell>
          <cell r="L542">
            <v>100</v>
          </cell>
          <cell r="M542">
            <v>100</v>
          </cell>
        </row>
        <row r="542">
          <cell r="P542">
            <v>100</v>
          </cell>
          <cell r="Q542">
            <v>20</v>
          </cell>
        </row>
        <row r="543">
          <cell r="B543" t="str">
            <v>7AM370</v>
          </cell>
          <cell r="C543" t="str">
            <v>330381199807240913</v>
          </cell>
          <cell r="D543" t="str">
            <v>规培研究生</v>
          </cell>
          <cell r="E543" t="str">
            <v>内科</v>
          </cell>
          <cell r="F543" t="str">
            <v>2021年</v>
          </cell>
        </row>
        <row r="543">
          <cell r="H543">
            <v>100</v>
          </cell>
          <cell r="I543">
            <v>100</v>
          </cell>
          <cell r="J543">
            <v>150</v>
          </cell>
          <cell r="K543">
            <v>150</v>
          </cell>
          <cell r="L543">
            <v>100</v>
          </cell>
          <cell r="M543">
            <v>100</v>
          </cell>
        </row>
        <row r="543">
          <cell r="P543">
            <v>100</v>
          </cell>
          <cell r="Q543">
            <v>20</v>
          </cell>
        </row>
        <row r="544">
          <cell r="B544" t="str">
            <v>7AM170</v>
          </cell>
          <cell r="C544" t="str">
            <v>330825199807026227</v>
          </cell>
          <cell r="D544" t="str">
            <v>规培研究生</v>
          </cell>
          <cell r="E544" t="str">
            <v>内科</v>
          </cell>
          <cell r="F544" t="str">
            <v>2021年</v>
          </cell>
        </row>
        <row r="544">
          <cell r="H544">
            <v>100</v>
          </cell>
          <cell r="I544">
            <v>100</v>
          </cell>
          <cell r="J544">
            <v>150</v>
          </cell>
          <cell r="K544">
            <v>150</v>
          </cell>
          <cell r="L544">
            <v>100</v>
          </cell>
          <cell r="M544">
            <v>100</v>
          </cell>
        </row>
        <row r="544">
          <cell r="P544">
            <v>100</v>
          </cell>
          <cell r="Q544">
            <v>20</v>
          </cell>
        </row>
        <row r="545">
          <cell r="B545" t="str">
            <v>7AM174</v>
          </cell>
          <cell r="C545" t="str">
            <v>330327199804140986</v>
          </cell>
          <cell r="D545" t="str">
            <v>规培研究生</v>
          </cell>
          <cell r="E545" t="str">
            <v>内科</v>
          </cell>
          <cell r="F545" t="str">
            <v>2021年</v>
          </cell>
        </row>
        <row r="545">
          <cell r="H545">
            <v>100</v>
          </cell>
          <cell r="I545">
            <v>100</v>
          </cell>
          <cell r="J545">
            <v>150</v>
          </cell>
          <cell r="K545">
            <v>150</v>
          </cell>
          <cell r="L545">
            <v>100</v>
          </cell>
          <cell r="M545">
            <v>100</v>
          </cell>
        </row>
        <row r="545">
          <cell r="P545">
            <v>100</v>
          </cell>
          <cell r="Q545">
            <v>20</v>
          </cell>
        </row>
        <row r="546">
          <cell r="B546" t="str">
            <v>7AM205</v>
          </cell>
          <cell r="C546" t="str">
            <v>330381199810302222</v>
          </cell>
          <cell r="D546" t="str">
            <v>规培研究生</v>
          </cell>
          <cell r="E546" t="str">
            <v>内科</v>
          </cell>
          <cell r="F546" t="str">
            <v>2021年</v>
          </cell>
        </row>
        <row r="546">
          <cell r="H546">
            <v>100</v>
          </cell>
          <cell r="I546">
            <v>100</v>
          </cell>
          <cell r="J546">
            <v>150</v>
          </cell>
          <cell r="K546">
            <v>150</v>
          </cell>
          <cell r="L546">
            <v>100</v>
          </cell>
          <cell r="M546">
            <v>100</v>
          </cell>
        </row>
        <row r="546">
          <cell r="P546">
            <v>100</v>
          </cell>
          <cell r="Q546">
            <v>20</v>
          </cell>
        </row>
        <row r="547">
          <cell r="B547" t="str">
            <v>7AO356</v>
          </cell>
          <cell r="C547" t="str">
            <v>352228199809214514</v>
          </cell>
          <cell r="D547" t="str">
            <v>规培研究生</v>
          </cell>
          <cell r="E547" t="str">
            <v>麻醉科</v>
          </cell>
          <cell r="F547" t="str">
            <v>2022年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</row>
        <row r="547">
          <cell r="P547">
            <v>100</v>
          </cell>
          <cell r="Q547">
            <v>20</v>
          </cell>
        </row>
        <row r="548">
          <cell r="B548" t="str">
            <v>7AO362</v>
          </cell>
          <cell r="C548" t="str">
            <v>330324199712093300</v>
          </cell>
          <cell r="D548" t="str">
            <v>规培研究生</v>
          </cell>
          <cell r="E548" t="str">
            <v>麻醉科</v>
          </cell>
          <cell r="F548" t="str">
            <v>2022年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</row>
        <row r="548">
          <cell r="P548">
            <v>100</v>
          </cell>
          <cell r="Q548">
            <v>20</v>
          </cell>
        </row>
        <row r="549">
          <cell r="B549" t="str">
            <v>7AO002</v>
          </cell>
          <cell r="C549" t="str">
            <v>330683199902110040</v>
          </cell>
          <cell r="D549" t="str">
            <v>规培研究生</v>
          </cell>
          <cell r="E549" t="str">
            <v>内科</v>
          </cell>
          <cell r="F549" t="str">
            <v>2022年</v>
          </cell>
          <cell r="G549">
            <v>90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str">
            <v>7AO002</v>
          </cell>
        </row>
        <row r="549">
          <cell r="P549">
            <v>100</v>
          </cell>
          <cell r="Q549">
            <v>20</v>
          </cell>
        </row>
        <row r="550">
          <cell r="B550" t="str">
            <v>7AO003</v>
          </cell>
          <cell r="C550" t="str">
            <v>330722199906152814</v>
          </cell>
          <cell r="D550" t="str">
            <v>规培研究生</v>
          </cell>
          <cell r="E550" t="str">
            <v>内科</v>
          </cell>
          <cell r="F550" t="str">
            <v>2022年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</row>
        <row r="550">
          <cell r="P550">
            <v>100</v>
          </cell>
          <cell r="Q550">
            <v>20</v>
          </cell>
        </row>
        <row r="551">
          <cell r="B551" t="str">
            <v>7AO225</v>
          </cell>
          <cell r="C551" t="str">
            <v>330124199711090916</v>
          </cell>
          <cell r="D551" t="str">
            <v>规培研究生</v>
          </cell>
          <cell r="E551" t="str">
            <v>内科</v>
          </cell>
          <cell r="F551" t="str">
            <v>2022年</v>
          </cell>
        </row>
        <row r="551"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</row>
        <row r="551">
          <cell r="P551">
            <v>100</v>
          </cell>
          <cell r="Q551">
            <v>20</v>
          </cell>
        </row>
        <row r="552">
          <cell r="B552" t="str">
            <v>7AO231</v>
          </cell>
          <cell r="C552" t="str">
            <v>331021199903030017</v>
          </cell>
          <cell r="D552" t="str">
            <v>规培研究生</v>
          </cell>
          <cell r="E552" t="str">
            <v>内科</v>
          </cell>
          <cell r="F552" t="str">
            <v>2022年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</row>
        <row r="552">
          <cell r="P552">
            <v>100</v>
          </cell>
          <cell r="Q552">
            <v>20</v>
          </cell>
        </row>
        <row r="553">
          <cell r="B553" t="str">
            <v>7AO245</v>
          </cell>
          <cell r="C553" t="str">
            <v>330281199702170423</v>
          </cell>
          <cell r="D553" t="str">
            <v>规培研究生</v>
          </cell>
          <cell r="E553" t="str">
            <v>内科</v>
          </cell>
          <cell r="F553" t="str">
            <v>2022年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3">
          <cell r="P553">
            <v>100</v>
          </cell>
          <cell r="Q553">
            <v>20</v>
          </cell>
        </row>
        <row r="554">
          <cell r="B554" t="str">
            <v>7AO252</v>
          </cell>
          <cell r="C554" t="str">
            <v>410421199810301544</v>
          </cell>
          <cell r="D554" t="str">
            <v>规培研究生</v>
          </cell>
          <cell r="E554" t="str">
            <v>内科</v>
          </cell>
          <cell r="F554" t="str">
            <v>2022年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</row>
        <row r="554">
          <cell r="P554">
            <v>100</v>
          </cell>
          <cell r="Q554">
            <v>20</v>
          </cell>
        </row>
        <row r="555">
          <cell r="B555" t="str">
            <v>7AO455</v>
          </cell>
          <cell r="C555" t="str">
            <v>330302199907180828</v>
          </cell>
          <cell r="D555" t="str">
            <v>规培研究生</v>
          </cell>
          <cell r="E555" t="str">
            <v>内科</v>
          </cell>
          <cell r="F555" t="str">
            <v>2022年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</row>
        <row r="555">
          <cell r="P555">
            <v>100</v>
          </cell>
          <cell r="Q555">
            <v>20</v>
          </cell>
        </row>
        <row r="556">
          <cell r="B556">
            <v>623012</v>
          </cell>
          <cell r="C556" t="str">
            <v>330304199005293316</v>
          </cell>
          <cell r="D556" t="str">
            <v>住院医师-本院</v>
          </cell>
          <cell r="E556" t="str">
            <v>内科</v>
          </cell>
          <cell r="F556" t="str">
            <v>2023年</v>
          </cell>
        </row>
        <row r="556">
          <cell r="H556">
            <v>100</v>
          </cell>
          <cell r="I556" t="e">
            <v>#N/A</v>
          </cell>
          <cell r="J556">
            <v>0</v>
          </cell>
          <cell r="K556" t="e">
            <v>#N/A</v>
          </cell>
          <cell r="L556">
            <v>0</v>
          </cell>
          <cell r="M556" t="e">
            <v>#N/A</v>
          </cell>
        </row>
        <row r="556">
          <cell r="P556">
            <v>100</v>
          </cell>
          <cell r="Q556">
            <v>20</v>
          </cell>
        </row>
        <row r="557">
          <cell r="B557">
            <v>623042</v>
          </cell>
          <cell r="C557" t="str">
            <v>330381199112126129</v>
          </cell>
          <cell r="D557" t="str">
            <v>住院医师-社会人</v>
          </cell>
          <cell r="E557" t="str">
            <v>内科</v>
          </cell>
          <cell r="F557" t="str">
            <v>2023年</v>
          </cell>
        </row>
        <row r="557">
          <cell r="H557">
            <v>100</v>
          </cell>
          <cell r="I557" t="e">
            <v>#N/A</v>
          </cell>
          <cell r="J557">
            <v>0</v>
          </cell>
          <cell r="K557" t="e">
            <v>#N/A</v>
          </cell>
          <cell r="L557">
            <v>0</v>
          </cell>
          <cell r="M557" t="e">
            <v>#N/A</v>
          </cell>
        </row>
        <row r="557">
          <cell r="P557">
            <v>100</v>
          </cell>
          <cell r="Q557">
            <v>20</v>
          </cell>
        </row>
        <row r="558">
          <cell r="B558" t="str">
            <v>732L57</v>
          </cell>
          <cell r="C558" t="str">
            <v>330302199502275626</v>
          </cell>
          <cell r="D558" t="str">
            <v>住院医师-外院</v>
          </cell>
          <cell r="E558" t="str">
            <v>全科医学科</v>
          </cell>
          <cell r="F558" t="str">
            <v>2023年</v>
          </cell>
        </row>
        <row r="558">
          <cell r="H558">
            <v>100</v>
          </cell>
          <cell r="I558" t="e">
            <v>#N/A</v>
          </cell>
          <cell r="J558">
            <v>0</v>
          </cell>
          <cell r="K558" t="e">
            <v>#N/A</v>
          </cell>
          <cell r="L558">
            <v>0</v>
          </cell>
          <cell r="M558" t="e">
            <v>#N/A</v>
          </cell>
          <cell r="N558" t="str">
            <v>732L57</v>
          </cell>
        </row>
        <row r="558">
          <cell r="P558">
            <v>100</v>
          </cell>
          <cell r="Q558">
            <v>20</v>
          </cell>
        </row>
        <row r="559">
          <cell r="B559" t="str">
            <v>732L94</v>
          </cell>
          <cell r="C559" t="str">
            <v>330328199910313429</v>
          </cell>
          <cell r="D559" t="str">
            <v>住院医师-外院</v>
          </cell>
          <cell r="E559" t="str">
            <v>眼科</v>
          </cell>
          <cell r="F559" t="str">
            <v>2023年</v>
          </cell>
        </row>
        <row r="559">
          <cell r="H559">
            <v>0</v>
          </cell>
          <cell r="I559" t="e">
            <v>#N/A</v>
          </cell>
          <cell r="J559">
            <v>0</v>
          </cell>
          <cell r="K559" t="e">
            <v>#N/A</v>
          </cell>
          <cell r="L559">
            <v>0</v>
          </cell>
          <cell r="M559" t="e">
            <v>#N/A</v>
          </cell>
        </row>
        <row r="559">
          <cell r="P559">
            <v>100</v>
          </cell>
          <cell r="Q559">
            <v>20</v>
          </cell>
        </row>
        <row r="560">
          <cell r="B560" t="str">
            <v>733L60</v>
          </cell>
          <cell r="C560" t="str">
            <v>542127199912250023</v>
          </cell>
          <cell r="D560" t="str">
            <v>住院医师-外院-西藏</v>
          </cell>
          <cell r="E560" t="str">
            <v>内科</v>
          </cell>
          <cell r="F560" t="str">
            <v>2023年</v>
          </cell>
        </row>
        <row r="560">
          <cell r="H560">
            <v>0</v>
          </cell>
          <cell r="I560" t="e">
            <v>#N/A</v>
          </cell>
          <cell r="J560">
            <v>0</v>
          </cell>
          <cell r="K560" t="e">
            <v>#N/A</v>
          </cell>
          <cell r="L560">
            <v>0</v>
          </cell>
          <cell r="M560" t="e">
            <v>#N/A</v>
          </cell>
        </row>
        <row r="560">
          <cell r="P560">
            <v>100</v>
          </cell>
          <cell r="Q560">
            <v>20</v>
          </cell>
        </row>
        <row r="561">
          <cell r="B561" t="str">
            <v>733L57</v>
          </cell>
          <cell r="C561" t="str">
            <v>542323199802094221</v>
          </cell>
          <cell r="D561" t="str">
            <v>住院医师-外院-西藏</v>
          </cell>
          <cell r="E561" t="str">
            <v>全科医学科</v>
          </cell>
          <cell r="F561" t="str">
            <v>2023年</v>
          </cell>
        </row>
        <row r="561">
          <cell r="H561">
            <v>0</v>
          </cell>
          <cell r="I561" t="e">
            <v>#N/A</v>
          </cell>
          <cell r="J561">
            <v>0</v>
          </cell>
          <cell r="K561" t="e">
            <v>#N/A</v>
          </cell>
          <cell r="L561">
            <v>0</v>
          </cell>
          <cell r="M561" t="e">
            <v>#N/A</v>
          </cell>
        </row>
        <row r="561">
          <cell r="P561">
            <v>100</v>
          </cell>
          <cell r="Q561">
            <v>20</v>
          </cell>
        </row>
        <row r="562">
          <cell r="B562" t="str">
            <v>733L58</v>
          </cell>
          <cell r="C562" t="str">
            <v>542329199711130029</v>
          </cell>
          <cell r="D562" t="str">
            <v>住院医师-外院-西藏</v>
          </cell>
          <cell r="E562" t="str">
            <v>全科医学科</v>
          </cell>
          <cell r="F562" t="str">
            <v>2023年</v>
          </cell>
        </row>
        <row r="562">
          <cell r="H562">
            <v>0</v>
          </cell>
          <cell r="I562" t="e">
            <v>#N/A</v>
          </cell>
          <cell r="J562">
            <v>0</v>
          </cell>
          <cell r="K562" t="e">
            <v>#N/A</v>
          </cell>
          <cell r="L562">
            <v>0</v>
          </cell>
          <cell r="M562" t="e">
            <v>#N/A</v>
          </cell>
        </row>
        <row r="562">
          <cell r="P562">
            <v>100</v>
          </cell>
          <cell r="Q562">
            <v>20</v>
          </cell>
        </row>
        <row r="563">
          <cell r="B563" t="str">
            <v>727L84</v>
          </cell>
          <cell r="C563" t="str">
            <v>330322199605033617</v>
          </cell>
          <cell r="D563" t="str">
            <v>住院医师-外院</v>
          </cell>
          <cell r="E563" t="str">
            <v>内科</v>
          </cell>
          <cell r="F563" t="str">
            <v>2021年</v>
          </cell>
        </row>
        <row r="563">
          <cell r="H563">
            <v>100</v>
          </cell>
          <cell r="I563">
            <v>100</v>
          </cell>
          <cell r="J563">
            <v>150</v>
          </cell>
          <cell r="K563">
            <v>150</v>
          </cell>
          <cell r="L563">
            <v>0</v>
          </cell>
          <cell r="M563">
            <v>0</v>
          </cell>
        </row>
        <row r="563">
          <cell r="P563">
            <v>100</v>
          </cell>
          <cell r="Q563">
            <v>20</v>
          </cell>
        </row>
        <row r="564">
          <cell r="B564" t="str">
            <v>727L83</v>
          </cell>
          <cell r="C564" t="str">
            <v>330324199404106667</v>
          </cell>
          <cell r="D564" t="str">
            <v>住院医师-外院</v>
          </cell>
          <cell r="E564" t="str">
            <v>内科</v>
          </cell>
          <cell r="F564" t="str">
            <v>2021年</v>
          </cell>
        </row>
        <row r="564">
          <cell r="H564">
            <v>100</v>
          </cell>
          <cell r="I564">
            <v>100</v>
          </cell>
          <cell r="J564">
            <v>150</v>
          </cell>
          <cell r="K564">
            <v>150</v>
          </cell>
          <cell r="L564">
            <v>0</v>
          </cell>
          <cell r="M564">
            <v>0</v>
          </cell>
        </row>
        <row r="564">
          <cell r="P564">
            <v>100</v>
          </cell>
          <cell r="Q564">
            <v>20</v>
          </cell>
        </row>
        <row r="565">
          <cell r="B565">
            <v>621022</v>
          </cell>
          <cell r="C565" t="str">
            <v>330304199201165442</v>
          </cell>
          <cell r="D565" t="str">
            <v>住院医师-本院</v>
          </cell>
          <cell r="E565" t="str">
            <v>皮肤科</v>
          </cell>
          <cell r="F565" t="str">
            <v>2021年</v>
          </cell>
        </row>
        <row r="565">
          <cell r="H565">
            <v>100</v>
          </cell>
          <cell r="I565">
            <v>100</v>
          </cell>
          <cell r="J565">
            <v>150</v>
          </cell>
          <cell r="K565">
            <v>150</v>
          </cell>
          <cell r="L565">
            <v>100</v>
          </cell>
          <cell r="M565">
            <v>100</v>
          </cell>
        </row>
        <row r="565">
          <cell r="P565">
            <v>100</v>
          </cell>
          <cell r="Q565">
            <v>20</v>
          </cell>
        </row>
        <row r="566">
          <cell r="B566" t="str">
            <v>729L19</v>
          </cell>
          <cell r="C566" t="str">
            <v>330304198608190637</v>
          </cell>
          <cell r="D566" t="str">
            <v>住院医师-外院</v>
          </cell>
          <cell r="E566" t="str">
            <v>皮肤科</v>
          </cell>
          <cell r="F566" t="str">
            <v>2021年</v>
          </cell>
          <cell r="G566">
            <v>30</v>
          </cell>
          <cell r="H566">
            <v>100</v>
          </cell>
          <cell r="I566">
            <v>100</v>
          </cell>
          <cell r="J566">
            <v>150</v>
          </cell>
          <cell r="K566">
            <v>150</v>
          </cell>
          <cell r="L566">
            <v>0</v>
          </cell>
          <cell r="M566">
            <v>0</v>
          </cell>
        </row>
        <row r="566">
          <cell r="P566">
            <v>100</v>
          </cell>
          <cell r="Q566">
            <v>20</v>
          </cell>
        </row>
        <row r="567">
          <cell r="B567" t="str">
            <v>729L91</v>
          </cell>
          <cell r="C567" t="str">
            <v>331021199809170021</v>
          </cell>
          <cell r="D567" t="str">
            <v>住院医师-外院</v>
          </cell>
          <cell r="E567" t="str">
            <v>皮肤科</v>
          </cell>
          <cell r="F567" t="str">
            <v>2022年</v>
          </cell>
          <cell r="G567">
            <v>20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</row>
        <row r="567">
          <cell r="P567">
            <v>100</v>
          </cell>
          <cell r="Q567">
            <v>20</v>
          </cell>
        </row>
        <row r="568">
          <cell r="B568" t="str">
            <v>730L37</v>
          </cell>
          <cell r="C568" t="str">
            <v>330382199904302617</v>
          </cell>
          <cell r="D568" t="str">
            <v>住院医师-外院</v>
          </cell>
          <cell r="E568" t="str">
            <v>皮肤科</v>
          </cell>
          <cell r="F568" t="str">
            <v>2022年</v>
          </cell>
          <cell r="G568">
            <v>20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</row>
        <row r="568">
          <cell r="P568">
            <v>100</v>
          </cell>
          <cell r="Q568">
            <v>20</v>
          </cell>
        </row>
        <row r="569">
          <cell r="B569" t="str">
            <v>730L09</v>
          </cell>
          <cell r="C569" t="str">
            <v>330329199911135245</v>
          </cell>
          <cell r="D569" t="str">
            <v>住院医师-外院</v>
          </cell>
          <cell r="E569" t="str">
            <v>皮肤科</v>
          </cell>
          <cell r="F569" t="str">
            <v>2022年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</row>
        <row r="569">
          <cell r="P569">
            <v>100</v>
          </cell>
          <cell r="Q569">
            <v>20</v>
          </cell>
        </row>
        <row r="570">
          <cell r="B570" t="str">
            <v>7AM412</v>
          </cell>
          <cell r="C570" t="str">
            <v>330324199808072862</v>
          </cell>
          <cell r="D570" t="str">
            <v>规培研究生</v>
          </cell>
          <cell r="E570" t="str">
            <v>皮肤科</v>
          </cell>
          <cell r="F570" t="str">
            <v>2021年</v>
          </cell>
        </row>
        <row r="570">
          <cell r="H570">
            <v>100</v>
          </cell>
          <cell r="I570">
            <v>100</v>
          </cell>
          <cell r="J570">
            <v>150</v>
          </cell>
          <cell r="K570">
            <v>150</v>
          </cell>
          <cell r="L570">
            <v>100</v>
          </cell>
          <cell r="M570">
            <v>100</v>
          </cell>
        </row>
        <row r="570">
          <cell r="P570">
            <v>100</v>
          </cell>
          <cell r="Q570">
            <v>20</v>
          </cell>
        </row>
        <row r="571">
          <cell r="B571" t="str">
            <v>7AM191</v>
          </cell>
          <cell r="C571" t="str">
            <v>33100419980105162X</v>
          </cell>
          <cell r="D571" t="str">
            <v>规培研究生</v>
          </cell>
          <cell r="E571" t="str">
            <v>内科</v>
          </cell>
          <cell r="F571" t="str">
            <v>2021年</v>
          </cell>
        </row>
        <row r="571">
          <cell r="H571">
            <v>100</v>
          </cell>
          <cell r="I571">
            <v>100</v>
          </cell>
          <cell r="J571">
            <v>150</v>
          </cell>
          <cell r="K571">
            <v>150</v>
          </cell>
          <cell r="L571">
            <v>100</v>
          </cell>
          <cell r="M571">
            <v>100</v>
          </cell>
        </row>
        <row r="571">
          <cell r="P571">
            <v>100</v>
          </cell>
          <cell r="Q571">
            <v>20</v>
          </cell>
        </row>
        <row r="572">
          <cell r="B572" t="str">
            <v>7AM232</v>
          </cell>
          <cell r="C572" t="str">
            <v>330419199805182024</v>
          </cell>
          <cell r="D572" t="str">
            <v>规培研究生</v>
          </cell>
          <cell r="E572" t="str">
            <v>皮肤科</v>
          </cell>
          <cell r="F572" t="str">
            <v>2021年</v>
          </cell>
        </row>
        <row r="572">
          <cell r="H572">
            <v>100</v>
          </cell>
          <cell r="I572">
            <v>100</v>
          </cell>
          <cell r="J572">
            <v>150</v>
          </cell>
          <cell r="K572">
            <v>150</v>
          </cell>
          <cell r="L572">
            <v>100</v>
          </cell>
          <cell r="M572">
            <v>100</v>
          </cell>
        </row>
        <row r="572">
          <cell r="P572">
            <v>100</v>
          </cell>
          <cell r="Q572">
            <v>20</v>
          </cell>
        </row>
        <row r="573">
          <cell r="B573" t="str">
            <v>7AM233</v>
          </cell>
          <cell r="C573" t="str">
            <v>330381199804232248</v>
          </cell>
          <cell r="D573" t="str">
            <v>规培研究生</v>
          </cell>
          <cell r="E573" t="str">
            <v>皮肤科</v>
          </cell>
          <cell r="F573" t="str">
            <v>2021年</v>
          </cell>
        </row>
        <row r="573">
          <cell r="H573">
            <v>100</v>
          </cell>
          <cell r="I573">
            <v>100</v>
          </cell>
          <cell r="J573">
            <v>150</v>
          </cell>
          <cell r="K573">
            <v>150</v>
          </cell>
          <cell r="L573">
            <v>100</v>
          </cell>
          <cell r="M573">
            <v>100</v>
          </cell>
        </row>
        <row r="573">
          <cell r="P573">
            <v>100</v>
          </cell>
          <cell r="Q573">
            <v>20</v>
          </cell>
        </row>
        <row r="574">
          <cell r="B574" t="str">
            <v>7AM234</v>
          </cell>
          <cell r="C574" t="str">
            <v>330523199701241325</v>
          </cell>
          <cell r="D574" t="str">
            <v>规培研究生</v>
          </cell>
          <cell r="E574" t="str">
            <v>皮肤科</v>
          </cell>
          <cell r="F574" t="str">
            <v>2021年</v>
          </cell>
        </row>
        <row r="574">
          <cell r="H574">
            <v>100</v>
          </cell>
          <cell r="I574">
            <v>100</v>
          </cell>
          <cell r="J574">
            <v>150</v>
          </cell>
          <cell r="K574">
            <v>150</v>
          </cell>
          <cell r="L574">
            <v>100</v>
          </cell>
          <cell r="M574">
            <v>100</v>
          </cell>
        </row>
        <row r="574">
          <cell r="P574">
            <v>100</v>
          </cell>
          <cell r="Q574">
            <v>20</v>
          </cell>
        </row>
        <row r="575">
          <cell r="B575" t="str">
            <v>7AO033</v>
          </cell>
          <cell r="C575" t="str">
            <v>330326200002217151</v>
          </cell>
          <cell r="D575" t="str">
            <v>规培研究生</v>
          </cell>
          <cell r="E575" t="str">
            <v>皮肤科</v>
          </cell>
          <cell r="F575" t="str">
            <v>2022年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</row>
        <row r="575">
          <cell r="P575">
            <v>100</v>
          </cell>
          <cell r="Q575">
            <v>20</v>
          </cell>
        </row>
        <row r="576">
          <cell r="B576" t="str">
            <v>7AO278</v>
          </cell>
          <cell r="C576" t="str">
            <v>331082199810148887</v>
          </cell>
          <cell r="D576" t="str">
            <v>规培研究生</v>
          </cell>
          <cell r="E576" t="str">
            <v>皮肤科</v>
          </cell>
          <cell r="F576" t="str">
            <v>2022年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</row>
        <row r="576">
          <cell r="P576">
            <v>100</v>
          </cell>
          <cell r="Q576">
            <v>20</v>
          </cell>
        </row>
        <row r="577">
          <cell r="B577" t="str">
            <v>7AO279</v>
          </cell>
          <cell r="C577" t="str">
            <v>320202199907124028</v>
          </cell>
          <cell r="D577" t="str">
            <v>规培研究生</v>
          </cell>
          <cell r="E577" t="str">
            <v>皮肤科</v>
          </cell>
          <cell r="F577" t="str">
            <v>2022年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</row>
        <row r="577">
          <cell r="P577">
            <v>100</v>
          </cell>
          <cell r="Q577">
            <v>20</v>
          </cell>
        </row>
        <row r="578">
          <cell r="B578" t="str">
            <v>732L91</v>
          </cell>
          <cell r="C578" t="str">
            <v>331021200004303021</v>
          </cell>
          <cell r="D578" t="str">
            <v>住院医师-外院</v>
          </cell>
          <cell r="E578" t="str">
            <v>内科</v>
          </cell>
          <cell r="F578" t="str">
            <v>2023年</v>
          </cell>
        </row>
        <row r="578">
          <cell r="H578">
            <v>0</v>
          </cell>
          <cell r="I578" t="e">
            <v>#N/A</v>
          </cell>
          <cell r="J578">
            <v>0</v>
          </cell>
          <cell r="K578" t="e">
            <v>#N/A</v>
          </cell>
          <cell r="L578">
            <v>0</v>
          </cell>
          <cell r="M578" t="e">
            <v>#N/A</v>
          </cell>
        </row>
        <row r="578">
          <cell r="P578">
            <v>100</v>
          </cell>
          <cell r="Q578">
            <v>20</v>
          </cell>
        </row>
        <row r="579">
          <cell r="B579" t="str">
            <v>732L37</v>
          </cell>
          <cell r="C579" t="str">
            <v>350102199803262442</v>
          </cell>
          <cell r="D579" t="str">
            <v>住院医师-外院</v>
          </cell>
          <cell r="E579" t="str">
            <v>皮肤科</v>
          </cell>
          <cell r="F579" t="str">
            <v>2023年</v>
          </cell>
        </row>
        <row r="579">
          <cell r="H579">
            <v>0</v>
          </cell>
          <cell r="I579" t="e">
            <v>#N/A</v>
          </cell>
          <cell r="J579">
            <v>0</v>
          </cell>
          <cell r="K579" t="e">
            <v>#N/A</v>
          </cell>
          <cell r="L579">
            <v>0</v>
          </cell>
          <cell r="M579" t="e">
            <v>#N/A</v>
          </cell>
        </row>
        <row r="579">
          <cell r="P579">
            <v>100</v>
          </cell>
          <cell r="Q579">
            <v>20</v>
          </cell>
        </row>
        <row r="580">
          <cell r="B580" t="str">
            <v>733L41</v>
          </cell>
          <cell r="C580" t="str">
            <v>500101199705063548</v>
          </cell>
          <cell r="D580" t="str">
            <v>住院医师-社会人</v>
          </cell>
          <cell r="E580" t="str">
            <v>皮肤科</v>
          </cell>
          <cell r="F580" t="str">
            <v>2023年</v>
          </cell>
        </row>
        <row r="580">
          <cell r="H580">
            <v>100</v>
          </cell>
          <cell r="I580" t="e">
            <v>#N/A</v>
          </cell>
          <cell r="J580">
            <v>0</v>
          </cell>
          <cell r="K580" t="e">
            <v>#N/A</v>
          </cell>
          <cell r="L580">
            <v>0</v>
          </cell>
          <cell r="M580" t="e">
            <v>#N/A</v>
          </cell>
        </row>
        <row r="580">
          <cell r="P580">
            <v>100</v>
          </cell>
          <cell r="Q580">
            <v>20</v>
          </cell>
        </row>
        <row r="581">
          <cell r="B581" t="str">
            <v>733L03</v>
          </cell>
          <cell r="C581" t="str">
            <v>330326199706234720</v>
          </cell>
          <cell r="D581" t="str">
            <v>住院医师-外院</v>
          </cell>
          <cell r="E581" t="str">
            <v>皮肤科</v>
          </cell>
          <cell r="F581" t="str">
            <v>2023年</v>
          </cell>
        </row>
        <row r="581">
          <cell r="H581">
            <v>100</v>
          </cell>
          <cell r="I581" t="e">
            <v>#N/A</v>
          </cell>
          <cell r="J581">
            <v>0</v>
          </cell>
          <cell r="K581" t="e">
            <v>#N/A</v>
          </cell>
          <cell r="L581">
            <v>0</v>
          </cell>
          <cell r="M581" t="e">
            <v>#N/A</v>
          </cell>
        </row>
        <row r="581">
          <cell r="P581">
            <v>100</v>
          </cell>
          <cell r="Q581">
            <v>20</v>
          </cell>
        </row>
        <row r="582">
          <cell r="B582" t="str">
            <v>733L08</v>
          </cell>
          <cell r="C582" t="str">
            <v>330327199408288807</v>
          </cell>
          <cell r="D582" t="str">
            <v>住院医师-外院</v>
          </cell>
          <cell r="E582" t="str">
            <v>皮肤科</v>
          </cell>
          <cell r="F582" t="str">
            <v>2023年</v>
          </cell>
        </row>
        <row r="582">
          <cell r="H582">
            <v>100</v>
          </cell>
          <cell r="I582" t="e">
            <v>#N/A</v>
          </cell>
          <cell r="J582">
            <v>0</v>
          </cell>
          <cell r="K582" t="e">
            <v>#N/A</v>
          </cell>
          <cell r="L582">
            <v>0</v>
          </cell>
          <cell r="M582" t="e">
            <v>#N/A</v>
          </cell>
        </row>
        <row r="582">
          <cell r="P582">
            <v>100</v>
          </cell>
          <cell r="Q582">
            <v>20</v>
          </cell>
        </row>
        <row r="583">
          <cell r="B583" t="str">
            <v>727L91</v>
          </cell>
          <cell r="C583" t="str">
            <v>331021199711010046</v>
          </cell>
          <cell r="D583" t="str">
            <v>住院医师-外院</v>
          </cell>
          <cell r="E583" t="str">
            <v>全科医学科</v>
          </cell>
          <cell r="F583" t="str">
            <v>2021年</v>
          </cell>
        </row>
        <row r="583"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</row>
        <row r="583">
          <cell r="P583">
            <v>100</v>
          </cell>
          <cell r="Q583">
            <v>20</v>
          </cell>
        </row>
        <row r="584">
          <cell r="B584" t="str">
            <v>727L97</v>
          </cell>
          <cell r="C584" t="str">
            <v>330327199901090626</v>
          </cell>
          <cell r="D584" t="str">
            <v>住院医师-外院</v>
          </cell>
          <cell r="E584" t="str">
            <v>全科医学科</v>
          </cell>
          <cell r="F584" t="str">
            <v>2021年</v>
          </cell>
        </row>
        <row r="584">
          <cell r="H584">
            <v>100</v>
          </cell>
          <cell r="I584" t="e">
            <v>#N/A</v>
          </cell>
          <cell r="J584">
            <v>150</v>
          </cell>
          <cell r="K584" t="e">
            <v>#N/A</v>
          </cell>
          <cell r="L584">
            <v>100</v>
          </cell>
          <cell r="M584" t="e">
            <v>#N/A</v>
          </cell>
        </row>
        <row r="584">
          <cell r="P584">
            <v>100</v>
          </cell>
          <cell r="Q584">
            <v>20</v>
          </cell>
        </row>
        <row r="585">
          <cell r="B585" t="str">
            <v>728L03</v>
          </cell>
          <cell r="C585" t="str">
            <v>360721199202298013</v>
          </cell>
          <cell r="D585" t="str">
            <v>住院医师-外院</v>
          </cell>
          <cell r="E585" t="str">
            <v>全科医学科</v>
          </cell>
          <cell r="F585" t="str">
            <v>2021年</v>
          </cell>
          <cell r="G585">
            <v>30</v>
          </cell>
          <cell r="H585">
            <v>100</v>
          </cell>
          <cell r="I585">
            <v>100</v>
          </cell>
          <cell r="J585">
            <v>150</v>
          </cell>
          <cell r="K585">
            <v>150</v>
          </cell>
          <cell r="L585">
            <v>100</v>
          </cell>
          <cell r="M585">
            <v>100</v>
          </cell>
        </row>
        <row r="585">
          <cell r="P585">
            <v>100</v>
          </cell>
          <cell r="Q585">
            <v>20</v>
          </cell>
        </row>
        <row r="586">
          <cell r="B586" t="str">
            <v>733L56</v>
          </cell>
          <cell r="C586" t="str">
            <v>54012219971005002X</v>
          </cell>
          <cell r="D586" t="str">
            <v>住院医师-外院-西藏</v>
          </cell>
          <cell r="E586" t="str">
            <v>全科医学科</v>
          </cell>
          <cell r="F586" t="str">
            <v>2023年</v>
          </cell>
        </row>
        <row r="586">
          <cell r="H586">
            <v>0</v>
          </cell>
          <cell r="I586" t="e">
            <v>#N/A</v>
          </cell>
          <cell r="J586">
            <v>0</v>
          </cell>
          <cell r="K586" t="e">
            <v>#N/A</v>
          </cell>
          <cell r="L586">
            <v>0</v>
          </cell>
          <cell r="M586" t="e">
            <v>#N/A</v>
          </cell>
        </row>
        <row r="586">
          <cell r="P586">
            <v>100</v>
          </cell>
          <cell r="Q586">
            <v>20</v>
          </cell>
        </row>
        <row r="587">
          <cell r="B587" t="str">
            <v>7AM244</v>
          </cell>
          <cell r="C587" t="str">
            <v>330324199812296826</v>
          </cell>
          <cell r="D587" t="str">
            <v>规培研究生</v>
          </cell>
          <cell r="E587" t="str">
            <v>全科医学科</v>
          </cell>
          <cell r="F587" t="str">
            <v>2021年</v>
          </cell>
          <cell r="G587">
            <v>30</v>
          </cell>
          <cell r="H587">
            <v>100</v>
          </cell>
          <cell r="I587" t="e">
            <v>#N/A</v>
          </cell>
          <cell r="J587">
            <v>150</v>
          </cell>
          <cell r="K587" t="e">
            <v>#N/A</v>
          </cell>
          <cell r="L587">
            <v>100</v>
          </cell>
          <cell r="M587" t="e">
            <v>#N/A</v>
          </cell>
        </row>
        <row r="587">
          <cell r="P587">
            <v>100</v>
          </cell>
          <cell r="Q587">
            <v>20</v>
          </cell>
        </row>
        <row r="588">
          <cell r="B588" t="str">
            <v>733L54</v>
          </cell>
          <cell r="C588" t="str">
            <v>542322199801300058</v>
          </cell>
          <cell r="D588" t="str">
            <v>住院医师-外院-西藏</v>
          </cell>
          <cell r="E588" t="str">
            <v>全科医学科</v>
          </cell>
          <cell r="F588" t="str">
            <v>2023年</v>
          </cell>
        </row>
        <row r="588">
          <cell r="H588">
            <v>0</v>
          </cell>
          <cell r="I588" t="e">
            <v>#N/A</v>
          </cell>
          <cell r="J588">
            <v>0</v>
          </cell>
          <cell r="K588" t="e">
            <v>#N/A</v>
          </cell>
          <cell r="L588">
            <v>0</v>
          </cell>
          <cell r="M588" t="e">
            <v>#N/A</v>
          </cell>
        </row>
        <row r="588">
          <cell r="P588">
            <v>100</v>
          </cell>
          <cell r="Q588">
            <v>20</v>
          </cell>
        </row>
        <row r="589">
          <cell r="B589" t="str">
            <v>733L55</v>
          </cell>
          <cell r="C589" t="str">
            <v>540124199901286011</v>
          </cell>
          <cell r="D589" t="str">
            <v>住院医师-外院-西藏</v>
          </cell>
          <cell r="E589" t="str">
            <v>全科医学科</v>
          </cell>
          <cell r="F589" t="str">
            <v>2023年</v>
          </cell>
        </row>
        <row r="589">
          <cell r="H589">
            <v>0</v>
          </cell>
          <cell r="I589" t="e">
            <v>#N/A</v>
          </cell>
          <cell r="J589">
            <v>0</v>
          </cell>
          <cell r="K589" t="e">
            <v>#N/A</v>
          </cell>
          <cell r="L589">
            <v>0</v>
          </cell>
          <cell r="M589" t="e">
            <v>#N/A</v>
          </cell>
        </row>
        <row r="589">
          <cell r="P589">
            <v>100</v>
          </cell>
          <cell r="Q589">
            <v>20</v>
          </cell>
        </row>
        <row r="590">
          <cell r="B590">
            <v>121027</v>
          </cell>
          <cell r="C590" t="str">
            <v>330382199505217917</v>
          </cell>
          <cell r="D590" t="str">
            <v>住院医师-本院</v>
          </cell>
          <cell r="E590" t="str">
            <v>外科</v>
          </cell>
          <cell r="F590" t="str">
            <v>2021年</v>
          </cell>
        </row>
        <row r="590">
          <cell r="H590">
            <v>100</v>
          </cell>
          <cell r="I590">
            <v>100</v>
          </cell>
          <cell r="J590">
            <v>150</v>
          </cell>
          <cell r="K590">
            <v>150</v>
          </cell>
          <cell r="L590">
            <v>100</v>
          </cell>
          <cell r="M590">
            <v>100</v>
          </cell>
        </row>
        <row r="590">
          <cell r="P590">
            <v>100</v>
          </cell>
          <cell r="Q590">
            <v>20</v>
          </cell>
        </row>
        <row r="591">
          <cell r="B591" t="str">
            <v>7AM366</v>
          </cell>
          <cell r="C591" t="str">
            <v>330483199710025617</v>
          </cell>
          <cell r="D591" t="str">
            <v>规培研究生</v>
          </cell>
          <cell r="E591" t="str">
            <v>外科</v>
          </cell>
          <cell r="F591" t="str">
            <v>2021年</v>
          </cell>
        </row>
        <row r="591">
          <cell r="H591">
            <v>100</v>
          </cell>
          <cell r="I591">
            <v>100</v>
          </cell>
          <cell r="J591">
            <v>150</v>
          </cell>
          <cell r="K591">
            <v>150</v>
          </cell>
          <cell r="L591">
            <v>100</v>
          </cell>
          <cell r="M591">
            <v>100</v>
          </cell>
        </row>
        <row r="591">
          <cell r="P591">
            <v>100</v>
          </cell>
          <cell r="Q591">
            <v>20</v>
          </cell>
        </row>
        <row r="592">
          <cell r="B592" t="str">
            <v>7AM371</v>
          </cell>
          <cell r="C592" t="str">
            <v>330421199807150060</v>
          </cell>
          <cell r="D592" t="str">
            <v>规培研究生</v>
          </cell>
          <cell r="E592" t="str">
            <v>外科</v>
          </cell>
          <cell r="F592" t="str">
            <v>2021年</v>
          </cell>
        </row>
        <row r="592">
          <cell r="H592">
            <v>100</v>
          </cell>
          <cell r="I592">
            <v>100</v>
          </cell>
          <cell r="J592">
            <v>150</v>
          </cell>
          <cell r="K592">
            <v>150</v>
          </cell>
          <cell r="L592">
            <v>100</v>
          </cell>
          <cell r="M592">
            <v>100</v>
          </cell>
        </row>
        <row r="592">
          <cell r="P592">
            <v>100</v>
          </cell>
          <cell r="Q592">
            <v>20</v>
          </cell>
        </row>
        <row r="593">
          <cell r="B593" t="str">
            <v>7AM405</v>
          </cell>
          <cell r="C593" t="str">
            <v>33032419980501021X</v>
          </cell>
          <cell r="D593" t="str">
            <v>规培研究生</v>
          </cell>
          <cell r="E593" t="str">
            <v>外科</v>
          </cell>
          <cell r="F593" t="str">
            <v>2021年</v>
          </cell>
        </row>
        <row r="593">
          <cell r="H593">
            <v>100</v>
          </cell>
          <cell r="I593">
            <v>100</v>
          </cell>
          <cell r="J593">
            <v>150</v>
          </cell>
          <cell r="K593">
            <v>150</v>
          </cell>
          <cell r="L593">
            <v>100</v>
          </cell>
          <cell r="M593">
            <v>100</v>
          </cell>
        </row>
        <row r="593">
          <cell r="P593">
            <v>100</v>
          </cell>
          <cell r="Q593">
            <v>20</v>
          </cell>
        </row>
        <row r="594">
          <cell r="B594" t="str">
            <v>7AO047</v>
          </cell>
          <cell r="C594" t="str">
            <v>330382199901207112</v>
          </cell>
          <cell r="D594" t="str">
            <v>规培研究生</v>
          </cell>
          <cell r="E594" t="str">
            <v>外科</v>
          </cell>
          <cell r="F594" t="str">
            <v>2022年</v>
          </cell>
        </row>
        <row r="594"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</row>
        <row r="594">
          <cell r="P594">
            <v>100</v>
          </cell>
          <cell r="Q594">
            <v>20</v>
          </cell>
        </row>
        <row r="595">
          <cell r="B595" t="str">
            <v>7AO318</v>
          </cell>
          <cell r="C595" t="str">
            <v>330822199905263614</v>
          </cell>
          <cell r="D595" t="str">
            <v>规培研究生</v>
          </cell>
          <cell r="E595" t="str">
            <v>外科</v>
          </cell>
          <cell r="F595" t="str">
            <v>2022年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</row>
        <row r="595">
          <cell r="P595">
            <v>100</v>
          </cell>
          <cell r="Q595">
            <v>20</v>
          </cell>
        </row>
        <row r="596">
          <cell r="B596">
            <v>623032</v>
          </cell>
          <cell r="C596" t="str">
            <v>33032419941121210X</v>
          </cell>
          <cell r="D596" t="str">
            <v>住院医师-本院</v>
          </cell>
          <cell r="E596" t="str">
            <v>外科</v>
          </cell>
          <cell r="F596" t="str">
            <v>2023年</v>
          </cell>
        </row>
        <row r="596">
          <cell r="H596">
            <v>100</v>
          </cell>
          <cell r="I596" t="e">
            <v>#N/A</v>
          </cell>
          <cell r="J596">
            <v>0</v>
          </cell>
          <cell r="K596" t="e">
            <v>#N/A</v>
          </cell>
          <cell r="L596">
            <v>0</v>
          </cell>
          <cell r="M596" t="e">
            <v>#N/A</v>
          </cell>
        </row>
        <row r="596">
          <cell r="P596">
            <v>100</v>
          </cell>
          <cell r="Q596">
            <v>20</v>
          </cell>
        </row>
        <row r="597">
          <cell r="B597" t="str">
            <v>7AO316</v>
          </cell>
          <cell r="C597" t="str">
            <v>330302199802267353</v>
          </cell>
          <cell r="D597" t="str">
            <v>规培研究生</v>
          </cell>
          <cell r="E597" t="str">
            <v>外科（神经外科方向）</v>
          </cell>
          <cell r="F597" t="str">
            <v>2022年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</row>
        <row r="597">
          <cell r="P597">
            <v>100</v>
          </cell>
          <cell r="Q597">
            <v>20</v>
          </cell>
        </row>
        <row r="598">
          <cell r="B598" t="str">
            <v>733L19</v>
          </cell>
          <cell r="C598" t="str">
            <v>330327199512137291</v>
          </cell>
          <cell r="D598" t="str">
            <v>住院医师-外院</v>
          </cell>
          <cell r="E598" t="str">
            <v>外科</v>
          </cell>
          <cell r="F598" t="str">
            <v>2023年</v>
          </cell>
        </row>
        <row r="598">
          <cell r="H598">
            <v>100</v>
          </cell>
          <cell r="I598" t="e">
            <v>#N/A</v>
          </cell>
          <cell r="J598">
            <v>0</v>
          </cell>
          <cell r="K598" t="e">
            <v>#N/A</v>
          </cell>
          <cell r="L598">
            <v>0</v>
          </cell>
          <cell r="M598" t="e">
            <v>#N/A</v>
          </cell>
        </row>
        <row r="598">
          <cell r="P598">
            <v>100</v>
          </cell>
          <cell r="Q598">
            <v>20</v>
          </cell>
        </row>
        <row r="599">
          <cell r="B599" t="str">
            <v>7AM360</v>
          </cell>
          <cell r="C599" t="str">
            <v>33068119970924305X</v>
          </cell>
          <cell r="D599" t="str">
            <v>规培研究生</v>
          </cell>
          <cell r="E599" t="str">
            <v>外科</v>
          </cell>
          <cell r="F599" t="str">
            <v>2021年</v>
          </cell>
        </row>
        <row r="599">
          <cell r="H599">
            <v>100</v>
          </cell>
          <cell r="I599">
            <v>100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</row>
        <row r="599">
          <cell r="P599">
            <v>100</v>
          </cell>
          <cell r="Q599">
            <v>20</v>
          </cell>
        </row>
        <row r="600">
          <cell r="B600" t="str">
            <v>7AM373</v>
          </cell>
          <cell r="C600" t="str">
            <v>330124199802073716</v>
          </cell>
          <cell r="D600" t="str">
            <v>规培研究生</v>
          </cell>
          <cell r="E600" t="str">
            <v>外科</v>
          </cell>
          <cell r="F600" t="str">
            <v>2021年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</row>
        <row r="600">
          <cell r="P600">
            <v>100</v>
          </cell>
          <cell r="Q600">
            <v>20</v>
          </cell>
        </row>
        <row r="601">
          <cell r="B601" t="str">
            <v>7AM251</v>
          </cell>
          <cell r="C601" t="str">
            <v>330302199807241224</v>
          </cell>
          <cell r="D601" t="str">
            <v>规培研究生</v>
          </cell>
          <cell r="E601" t="str">
            <v>外科</v>
          </cell>
          <cell r="F601" t="str">
            <v>2021年</v>
          </cell>
        </row>
        <row r="601">
          <cell r="H601">
            <v>100</v>
          </cell>
          <cell r="I601">
            <v>100</v>
          </cell>
          <cell r="J601">
            <v>150</v>
          </cell>
          <cell r="K601">
            <v>150</v>
          </cell>
          <cell r="L601">
            <v>0</v>
          </cell>
          <cell r="M601">
            <v>0</v>
          </cell>
        </row>
        <row r="601">
          <cell r="P601">
            <v>100</v>
          </cell>
          <cell r="Q601">
            <v>20</v>
          </cell>
        </row>
        <row r="602">
          <cell r="B602" t="str">
            <v>7AM324</v>
          </cell>
          <cell r="C602" t="str">
            <v>130627199703043625</v>
          </cell>
          <cell r="D602" t="str">
            <v>规培研究生</v>
          </cell>
          <cell r="E602" t="str">
            <v>外科</v>
          </cell>
          <cell r="F602" t="str">
            <v>2021年</v>
          </cell>
        </row>
        <row r="602">
          <cell r="H602">
            <v>100</v>
          </cell>
          <cell r="I602">
            <v>100</v>
          </cell>
          <cell r="J602">
            <v>150</v>
          </cell>
          <cell r="K602">
            <v>150</v>
          </cell>
          <cell r="L602">
            <v>100</v>
          </cell>
          <cell r="M602">
            <v>100</v>
          </cell>
        </row>
        <row r="602">
          <cell r="P602">
            <v>100</v>
          </cell>
          <cell r="Q602">
            <v>20</v>
          </cell>
        </row>
        <row r="603">
          <cell r="B603" t="str">
            <v>732L39</v>
          </cell>
          <cell r="C603" t="str">
            <v>330329200005286055</v>
          </cell>
          <cell r="D603" t="str">
            <v>住院医师-外院</v>
          </cell>
          <cell r="E603" t="str">
            <v>外科</v>
          </cell>
          <cell r="F603" t="str">
            <v>2023年</v>
          </cell>
        </row>
        <row r="603">
          <cell r="H603">
            <v>0</v>
          </cell>
          <cell r="I603" t="e">
            <v>#N/A</v>
          </cell>
          <cell r="J603">
            <v>0</v>
          </cell>
          <cell r="K603" t="e">
            <v>#N/A</v>
          </cell>
          <cell r="L603">
            <v>0</v>
          </cell>
          <cell r="M603" t="e">
            <v>#N/A</v>
          </cell>
        </row>
        <row r="603">
          <cell r="P603">
            <v>100</v>
          </cell>
          <cell r="Q603">
            <v>20</v>
          </cell>
        </row>
        <row r="604">
          <cell r="B604">
            <v>121117</v>
          </cell>
          <cell r="C604" t="str">
            <v>330381199508036226</v>
          </cell>
          <cell r="D604" t="str">
            <v>住院医师-本院</v>
          </cell>
          <cell r="E604" t="str">
            <v>内科</v>
          </cell>
          <cell r="F604" t="str">
            <v>2021年</v>
          </cell>
        </row>
        <row r="604">
          <cell r="H604">
            <v>100</v>
          </cell>
          <cell r="I604">
            <v>100</v>
          </cell>
          <cell r="J604">
            <v>150</v>
          </cell>
          <cell r="K604">
            <v>150</v>
          </cell>
          <cell r="L604">
            <v>100</v>
          </cell>
          <cell r="M604">
            <v>100</v>
          </cell>
        </row>
        <row r="604">
          <cell r="P604">
            <v>100</v>
          </cell>
          <cell r="Q604">
            <v>20</v>
          </cell>
        </row>
        <row r="605">
          <cell r="B605" t="str">
            <v>727L89</v>
          </cell>
          <cell r="C605" t="str">
            <v>33038219981106092x</v>
          </cell>
          <cell r="D605" t="str">
            <v>住院医师-外院</v>
          </cell>
          <cell r="E605" t="str">
            <v>内科</v>
          </cell>
          <cell r="F605" t="str">
            <v>2021年</v>
          </cell>
        </row>
        <row r="605">
          <cell r="H605">
            <v>100</v>
          </cell>
          <cell r="I605">
            <v>100</v>
          </cell>
          <cell r="J605">
            <v>150</v>
          </cell>
          <cell r="K605">
            <v>150</v>
          </cell>
          <cell r="L605">
            <v>100</v>
          </cell>
          <cell r="M605">
            <v>100</v>
          </cell>
        </row>
        <row r="605">
          <cell r="P605">
            <v>100</v>
          </cell>
          <cell r="Q605">
            <v>20</v>
          </cell>
        </row>
        <row r="606">
          <cell r="B606" t="str">
            <v>727L93</v>
          </cell>
          <cell r="C606" t="str">
            <v>330329199810166245</v>
          </cell>
          <cell r="D606" t="str">
            <v>住院医师-外院</v>
          </cell>
          <cell r="E606" t="str">
            <v>急诊科</v>
          </cell>
          <cell r="F606" t="str">
            <v>2021年</v>
          </cell>
        </row>
        <row r="606">
          <cell r="H606">
            <v>100</v>
          </cell>
          <cell r="I606">
            <v>100</v>
          </cell>
          <cell r="J606">
            <v>150</v>
          </cell>
          <cell r="K606">
            <v>150</v>
          </cell>
          <cell r="L606">
            <v>100</v>
          </cell>
          <cell r="M606">
            <v>100</v>
          </cell>
        </row>
        <row r="606">
          <cell r="P606">
            <v>100</v>
          </cell>
          <cell r="Q606">
            <v>20</v>
          </cell>
        </row>
        <row r="607">
          <cell r="B607">
            <v>121018</v>
          </cell>
          <cell r="C607" t="str">
            <v>330324199506200400</v>
          </cell>
          <cell r="D607" t="str">
            <v>住院医师-本院</v>
          </cell>
          <cell r="E607" t="str">
            <v>神经内科</v>
          </cell>
          <cell r="F607" t="str">
            <v>2021年</v>
          </cell>
        </row>
        <row r="607">
          <cell r="H607">
            <v>100</v>
          </cell>
          <cell r="I607">
            <v>100</v>
          </cell>
          <cell r="J607">
            <v>150</v>
          </cell>
          <cell r="K607">
            <v>150</v>
          </cell>
          <cell r="L607">
            <v>100</v>
          </cell>
          <cell r="M607">
            <v>100</v>
          </cell>
        </row>
        <row r="607">
          <cell r="P607">
            <v>100</v>
          </cell>
          <cell r="Q607">
            <v>20</v>
          </cell>
        </row>
        <row r="608">
          <cell r="B608" t="str">
            <v>730L12</v>
          </cell>
          <cell r="C608" t="str">
            <v>330324199810277269</v>
          </cell>
          <cell r="D608" t="str">
            <v>住院医师-外院</v>
          </cell>
          <cell r="E608" t="str">
            <v>内科</v>
          </cell>
          <cell r="F608" t="str">
            <v>2022年</v>
          </cell>
        </row>
        <row r="608">
          <cell r="H608">
            <v>0</v>
          </cell>
          <cell r="I608" t="e">
            <v>#N/A</v>
          </cell>
          <cell r="J608">
            <v>0</v>
          </cell>
          <cell r="K608" t="e">
            <v>#N/A</v>
          </cell>
          <cell r="L608">
            <v>0</v>
          </cell>
          <cell r="M608" t="e">
            <v>#N/A</v>
          </cell>
        </row>
        <row r="608">
          <cell r="P608">
            <v>100</v>
          </cell>
          <cell r="Q608">
            <v>20</v>
          </cell>
        </row>
        <row r="609">
          <cell r="B609" t="str">
            <v>730L10</v>
          </cell>
          <cell r="C609" t="str">
            <v>331021199810300057</v>
          </cell>
          <cell r="D609" t="str">
            <v>住院医师-外院</v>
          </cell>
          <cell r="E609" t="str">
            <v>神经内科</v>
          </cell>
          <cell r="F609" t="str">
            <v>2022年</v>
          </cell>
          <cell r="G609">
            <v>30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</row>
        <row r="609">
          <cell r="P609">
            <v>100</v>
          </cell>
          <cell r="Q609">
            <v>20</v>
          </cell>
        </row>
        <row r="610">
          <cell r="B610" t="str">
            <v>732L23</v>
          </cell>
          <cell r="C610" t="str">
            <v>542224199911120047</v>
          </cell>
          <cell r="D610" t="str">
            <v>住院医师-外院-西藏</v>
          </cell>
          <cell r="E610" t="str">
            <v>内科</v>
          </cell>
          <cell r="F610" t="str">
            <v>2022年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</row>
        <row r="610">
          <cell r="P610">
            <v>100</v>
          </cell>
          <cell r="Q610">
            <v>20</v>
          </cell>
        </row>
        <row r="611">
          <cell r="B611" t="str">
            <v>7AM361</v>
          </cell>
          <cell r="C611" t="str">
            <v>330302199810192427</v>
          </cell>
          <cell r="D611" t="str">
            <v>规培研究生</v>
          </cell>
          <cell r="E611" t="str">
            <v>神经内科</v>
          </cell>
          <cell r="F611" t="str">
            <v>2021年</v>
          </cell>
        </row>
        <row r="611">
          <cell r="H611">
            <v>100</v>
          </cell>
          <cell r="I611">
            <v>100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</row>
        <row r="611">
          <cell r="P611">
            <v>100</v>
          </cell>
          <cell r="Q611">
            <v>20</v>
          </cell>
        </row>
        <row r="612">
          <cell r="B612" t="str">
            <v>7AM374</v>
          </cell>
          <cell r="C612" t="str">
            <v>330481199804201228</v>
          </cell>
          <cell r="D612" t="str">
            <v>规培研究生</v>
          </cell>
          <cell r="E612" t="str">
            <v>内科</v>
          </cell>
          <cell r="F612" t="str">
            <v>2021年</v>
          </cell>
        </row>
        <row r="612">
          <cell r="H612">
            <v>100</v>
          </cell>
          <cell r="I612">
            <v>100</v>
          </cell>
          <cell r="J612">
            <v>150</v>
          </cell>
          <cell r="K612">
            <v>150</v>
          </cell>
          <cell r="L612">
            <v>100</v>
          </cell>
          <cell r="M612">
            <v>100</v>
          </cell>
        </row>
        <row r="612">
          <cell r="P612">
            <v>100</v>
          </cell>
          <cell r="Q612">
            <v>20</v>
          </cell>
        </row>
        <row r="613">
          <cell r="B613" t="str">
            <v>7AM408</v>
          </cell>
          <cell r="C613" t="str">
            <v>360423199812274218</v>
          </cell>
          <cell r="D613" t="str">
            <v>规培研究生</v>
          </cell>
          <cell r="E613" t="str">
            <v>神经内科</v>
          </cell>
          <cell r="F613" t="str">
            <v>2021年</v>
          </cell>
        </row>
        <row r="613">
          <cell r="H613">
            <v>100</v>
          </cell>
          <cell r="I613">
            <v>100</v>
          </cell>
          <cell r="J613">
            <v>150</v>
          </cell>
          <cell r="K613">
            <v>0</v>
          </cell>
          <cell r="L613">
            <v>100</v>
          </cell>
          <cell r="M613">
            <v>0</v>
          </cell>
        </row>
        <row r="613">
          <cell r="P613">
            <v>100</v>
          </cell>
          <cell r="Q613">
            <v>20</v>
          </cell>
        </row>
        <row r="614">
          <cell r="B614" t="str">
            <v>7AM190</v>
          </cell>
          <cell r="C614" t="str">
            <v>330382199804244923</v>
          </cell>
          <cell r="D614" t="str">
            <v>规培研究生</v>
          </cell>
          <cell r="E614" t="str">
            <v>内科</v>
          </cell>
          <cell r="F614" t="str">
            <v>2021年</v>
          </cell>
        </row>
        <row r="614">
          <cell r="H614">
            <v>100</v>
          </cell>
          <cell r="I614">
            <v>100</v>
          </cell>
          <cell r="J614">
            <v>150</v>
          </cell>
          <cell r="K614">
            <v>150</v>
          </cell>
          <cell r="L614">
            <v>100</v>
          </cell>
          <cell r="M614">
            <v>100</v>
          </cell>
        </row>
        <row r="614">
          <cell r="P614">
            <v>100</v>
          </cell>
          <cell r="Q614">
            <v>20</v>
          </cell>
        </row>
        <row r="615">
          <cell r="B615" t="str">
            <v>7AM213</v>
          </cell>
          <cell r="C615" t="str">
            <v>33038119970223172X</v>
          </cell>
          <cell r="D615" t="str">
            <v>规培研究生</v>
          </cell>
          <cell r="E615" t="str">
            <v>神经内科</v>
          </cell>
          <cell r="F615" t="str">
            <v>2021年</v>
          </cell>
        </row>
        <row r="615">
          <cell r="H615">
            <v>100</v>
          </cell>
          <cell r="I615">
            <v>100</v>
          </cell>
          <cell r="J615">
            <v>150</v>
          </cell>
          <cell r="K615">
            <v>150</v>
          </cell>
          <cell r="L615">
            <v>100</v>
          </cell>
          <cell r="M615">
            <v>100</v>
          </cell>
        </row>
        <row r="615">
          <cell r="P615">
            <v>100</v>
          </cell>
          <cell r="Q615">
            <v>20</v>
          </cell>
        </row>
        <row r="616">
          <cell r="B616" t="str">
            <v>7AM217</v>
          </cell>
          <cell r="C616" t="str">
            <v>332526199810312517</v>
          </cell>
          <cell r="D616" t="str">
            <v>规培研究生</v>
          </cell>
          <cell r="E616" t="str">
            <v>神经内科</v>
          </cell>
          <cell r="F616" t="str">
            <v>2021年</v>
          </cell>
        </row>
        <row r="616">
          <cell r="H616">
            <v>100</v>
          </cell>
          <cell r="I616">
            <v>100</v>
          </cell>
          <cell r="J616">
            <v>150</v>
          </cell>
          <cell r="K616">
            <v>150</v>
          </cell>
          <cell r="L616">
            <v>100</v>
          </cell>
          <cell r="M616">
            <v>100</v>
          </cell>
        </row>
        <row r="616">
          <cell r="P616">
            <v>100</v>
          </cell>
          <cell r="Q616">
            <v>20</v>
          </cell>
        </row>
        <row r="617">
          <cell r="B617" t="str">
            <v>7AM218</v>
          </cell>
          <cell r="C617" t="str">
            <v>33050119960901202X</v>
          </cell>
          <cell r="D617" t="str">
            <v>规培研究生</v>
          </cell>
          <cell r="E617" t="str">
            <v>神经内科</v>
          </cell>
          <cell r="F617" t="str">
            <v>2021年</v>
          </cell>
        </row>
        <row r="617">
          <cell r="H617">
            <v>100</v>
          </cell>
          <cell r="I617">
            <v>100</v>
          </cell>
          <cell r="J617">
            <v>150</v>
          </cell>
          <cell r="K617">
            <v>150</v>
          </cell>
          <cell r="L617">
            <v>100</v>
          </cell>
          <cell r="M617">
            <v>100</v>
          </cell>
        </row>
        <row r="617">
          <cell r="P617">
            <v>100</v>
          </cell>
          <cell r="Q617">
            <v>20</v>
          </cell>
        </row>
        <row r="618">
          <cell r="B618" t="str">
            <v>7AM219</v>
          </cell>
          <cell r="C618" t="str">
            <v>330282199707096943</v>
          </cell>
          <cell r="D618" t="str">
            <v>规培研究生</v>
          </cell>
          <cell r="E618" t="str">
            <v>神经内科</v>
          </cell>
          <cell r="F618" t="str">
            <v>2021年</v>
          </cell>
        </row>
        <row r="618">
          <cell r="H618">
            <v>100</v>
          </cell>
          <cell r="I618">
            <v>100</v>
          </cell>
          <cell r="J618">
            <v>150</v>
          </cell>
          <cell r="K618">
            <v>150</v>
          </cell>
          <cell r="L618">
            <v>100</v>
          </cell>
          <cell r="M618">
            <v>100</v>
          </cell>
        </row>
        <row r="618">
          <cell r="P618">
            <v>100</v>
          </cell>
          <cell r="Q618">
            <v>20</v>
          </cell>
        </row>
        <row r="619">
          <cell r="B619" t="str">
            <v>7AM220</v>
          </cell>
          <cell r="C619" t="str">
            <v>331021199807170028</v>
          </cell>
          <cell r="D619" t="str">
            <v>规培研究生</v>
          </cell>
          <cell r="E619" t="str">
            <v>神经内科</v>
          </cell>
          <cell r="F619" t="str">
            <v>2021年</v>
          </cell>
        </row>
        <row r="619">
          <cell r="H619">
            <v>100</v>
          </cell>
          <cell r="I619">
            <v>100</v>
          </cell>
          <cell r="J619">
            <v>150</v>
          </cell>
          <cell r="K619">
            <v>150</v>
          </cell>
          <cell r="L619">
            <v>100</v>
          </cell>
          <cell r="M619">
            <v>100</v>
          </cell>
        </row>
        <row r="619">
          <cell r="P619">
            <v>100</v>
          </cell>
          <cell r="Q619">
            <v>20</v>
          </cell>
        </row>
        <row r="620">
          <cell r="B620" t="str">
            <v>7AM221</v>
          </cell>
          <cell r="C620" t="str">
            <v>330304199710288723</v>
          </cell>
          <cell r="D620" t="str">
            <v>规培研究生</v>
          </cell>
          <cell r="E620" t="str">
            <v>神经内科</v>
          </cell>
          <cell r="F620" t="str">
            <v>2021年</v>
          </cell>
        </row>
        <row r="620">
          <cell r="H620">
            <v>100</v>
          </cell>
          <cell r="I620">
            <v>100</v>
          </cell>
          <cell r="J620">
            <v>150</v>
          </cell>
          <cell r="K620">
            <v>150</v>
          </cell>
          <cell r="L620">
            <v>100</v>
          </cell>
          <cell r="M620">
            <v>100</v>
          </cell>
        </row>
        <row r="620">
          <cell r="P620">
            <v>100</v>
          </cell>
          <cell r="Q620">
            <v>20</v>
          </cell>
        </row>
        <row r="621">
          <cell r="B621" t="str">
            <v>7AM223</v>
          </cell>
          <cell r="C621" t="str">
            <v>330324199808196662</v>
          </cell>
          <cell r="D621" t="str">
            <v>规培研究生</v>
          </cell>
          <cell r="E621" t="str">
            <v>神经内科</v>
          </cell>
          <cell r="F621" t="str">
            <v>2021年</v>
          </cell>
        </row>
        <row r="621"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</row>
        <row r="621">
          <cell r="P621">
            <v>100</v>
          </cell>
          <cell r="Q621">
            <v>20</v>
          </cell>
        </row>
        <row r="622">
          <cell r="B622" t="str">
            <v>7AM224</v>
          </cell>
          <cell r="C622" t="str">
            <v>339005199710286128</v>
          </cell>
          <cell r="D622" t="str">
            <v>规培研究生</v>
          </cell>
          <cell r="E622" t="str">
            <v>神经内科</v>
          </cell>
          <cell r="F622" t="str">
            <v>2021年</v>
          </cell>
          <cell r="G622">
            <v>30</v>
          </cell>
          <cell r="H622">
            <v>100</v>
          </cell>
          <cell r="I622">
            <v>100</v>
          </cell>
          <cell r="J622">
            <v>150</v>
          </cell>
          <cell r="K622">
            <v>150</v>
          </cell>
          <cell r="L622">
            <v>100</v>
          </cell>
          <cell r="M622">
            <v>100</v>
          </cell>
        </row>
        <row r="622">
          <cell r="P622">
            <v>100</v>
          </cell>
          <cell r="Q622">
            <v>20</v>
          </cell>
        </row>
        <row r="623">
          <cell r="B623" t="str">
            <v>7AM225</v>
          </cell>
          <cell r="C623" t="str">
            <v>331023199803274420</v>
          </cell>
          <cell r="D623" t="str">
            <v>规培研究生</v>
          </cell>
          <cell r="E623" t="str">
            <v>神经内科</v>
          </cell>
          <cell r="F623" t="str">
            <v>2021年</v>
          </cell>
        </row>
        <row r="623"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</row>
        <row r="623">
          <cell r="P623">
            <v>100</v>
          </cell>
          <cell r="Q623">
            <v>20</v>
          </cell>
        </row>
        <row r="624">
          <cell r="B624" t="str">
            <v>7AM226</v>
          </cell>
          <cell r="C624" t="str">
            <v>331004199805180023</v>
          </cell>
          <cell r="D624" t="str">
            <v>规培研究生</v>
          </cell>
          <cell r="E624" t="str">
            <v>神经内科</v>
          </cell>
          <cell r="F624" t="str">
            <v>2021年</v>
          </cell>
        </row>
        <row r="624">
          <cell r="H624">
            <v>100</v>
          </cell>
          <cell r="I624">
            <v>100</v>
          </cell>
          <cell r="J624">
            <v>150</v>
          </cell>
          <cell r="K624">
            <v>150</v>
          </cell>
          <cell r="L624">
            <v>100</v>
          </cell>
          <cell r="M624">
            <v>100</v>
          </cell>
        </row>
        <row r="624">
          <cell r="P624">
            <v>100</v>
          </cell>
          <cell r="Q624">
            <v>20</v>
          </cell>
        </row>
        <row r="625">
          <cell r="B625" t="str">
            <v>7AM227</v>
          </cell>
          <cell r="C625" t="str">
            <v>330327199805297248</v>
          </cell>
          <cell r="D625" t="str">
            <v>规培研究生</v>
          </cell>
          <cell r="E625" t="str">
            <v>神经内科</v>
          </cell>
          <cell r="F625" t="str">
            <v>2021年</v>
          </cell>
        </row>
        <row r="625"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</row>
        <row r="625">
          <cell r="P625">
            <v>100</v>
          </cell>
          <cell r="Q625">
            <v>20</v>
          </cell>
        </row>
        <row r="626">
          <cell r="B626" t="str">
            <v>7AM228</v>
          </cell>
          <cell r="C626" t="str">
            <v>332526199803155314</v>
          </cell>
          <cell r="D626" t="str">
            <v>规培研究生</v>
          </cell>
          <cell r="E626" t="str">
            <v>神经内科</v>
          </cell>
          <cell r="F626" t="str">
            <v>2021年</v>
          </cell>
        </row>
        <row r="626">
          <cell r="H626">
            <v>100</v>
          </cell>
          <cell r="I626">
            <v>100</v>
          </cell>
          <cell r="J626">
            <v>150</v>
          </cell>
          <cell r="K626">
            <v>150</v>
          </cell>
          <cell r="L626">
            <v>100</v>
          </cell>
          <cell r="M626">
            <v>100</v>
          </cell>
        </row>
        <row r="626">
          <cell r="P626">
            <v>100</v>
          </cell>
          <cell r="Q626">
            <v>20</v>
          </cell>
        </row>
        <row r="627">
          <cell r="B627" t="str">
            <v>7AM229</v>
          </cell>
          <cell r="C627" t="str">
            <v>330327199808150233</v>
          </cell>
          <cell r="D627" t="str">
            <v>规培研究生</v>
          </cell>
          <cell r="E627" t="str">
            <v>神经内科</v>
          </cell>
          <cell r="F627" t="str">
            <v>2021年</v>
          </cell>
        </row>
        <row r="627">
          <cell r="H627">
            <v>100</v>
          </cell>
          <cell r="I627">
            <v>100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</row>
        <row r="627">
          <cell r="P627">
            <v>100</v>
          </cell>
          <cell r="Q627">
            <v>20</v>
          </cell>
        </row>
        <row r="628">
          <cell r="B628" t="str">
            <v>7AM230</v>
          </cell>
          <cell r="C628" t="str">
            <v>330481199803195620</v>
          </cell>
          <cell r="D628" t="str">
            <v>规培研究生</v>
          </cell>
          <cell r="E628" t="str">
            <v>神经内科</v>
          </cell>
          <cell r="F628" t="str">
            <v>2021年</v>
          </cell>
        </row>
        <row r="628">
          <cell r="H628">
            <v>100</v>
          </cell>
          <cell r="I628">
            <v>100</v>
          </cell>
          <cell r="J628">
            <v>150</v>
          </cell>
          <cell r="K628">
            <v>150</v>
          </cell>
          <cell r="L628">
            <v>100</v>
          </cell>
          <cell r="M628">
            <v>100</v>
          </cell>
        </row>
        <row r="628">
          <cell r="P628">
            <v>100</v>
          </cell>
          <cell r="Q628">
            <v>20</v>
          </cell>
        </row>
        <row r="629">
          <cell r="B629" t="str">
            <v>7AM231</v>
          </cell>
          <cell r="C629" t="str">
            <v>522321199610182220</v>
          </cell>
          <cell r="D629" t="str">
            <v>规培研究生</v>
          </cell>
          <cell r="E629" t="str">
            <v>神经内科</v>
          </cell>
          <cell r="F629" t="str">
            <v>2021年</v>
          </cell>
        </row>
        <row r="629">
          <cell r="H629">
            <v>100</v>
          </cell>
          <cell r="I629">
            <v>100</v>
          </cell>
          <cell r="J629">
            <v>150</v>
          </cell>
          <cell r="K629">
            <v>150</v>
          </cell>
          <cell r="L629">
            <v>100</v>
          </cell>
          <cell r="M629">
            <v>100</v>
          </cell>
        </row>
        <row r="629">
          <cell r="P629">
            <v>100</v>
          </cell>
          <cell r="Q629">
            <v>20</v>
          </cell>
        </row>
        <row r="630">
          <cell r="B630" t="str">
            <v>7AO277</v>
          </cell>
          <cell r="C630" t="str">
            <v>411521199808060047</v>
          </cell>
          <cell r="D630" t="str">
            <v>规培研究生</v>
          </cell>
          <cell r="E630" t="str">
            <v>精神科</v>
          </cell>
          <cell r="F630" t="str">
            <v>2022年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</row>
        <row r="630">
          <cell r="P630">
            <v>100</v>
          </cell>
          <cell r="Q630">
            <v>20</v>
          </cell>
        </row>
        <row r="631">
          <cell r="B631" t="str">
            <v>7AO013</v>
          </cell>
          <cell r="C631" t="str">
            <v>330681199811175508</v>
          </cell>
          <cell r="D631" t="str">
            <v>规培研究生</v>
          </cell>
          <cell r="E631" t="str">
            <v>神经内科</v>
          </cell>
          <cell r="F631" t="str">
            <v>2022年</v>
          </cell>
        </row>
        <row r="631"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</row>
        <row r="631">
          <cell r="P631">
            <v>100</v>
          </cell>
          <cell r="Q631">
            <v>20</v>
          </cell>
        </row>
        <row r="632">
          <cell r="B632" t="str">
            <v>7AO035</v>
          </cell>
          <cell r="C632" t="str">
            <v>330602199901231029</v>
          </cell>
          <cell r="D632" t="str">
            <v>规培研究生</v>
          </cell>
          <cell r="E632" t="str">
            <v>神经内科</v>
          </cell>
          <cell r="F632" t="str">
            <v>2022年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</row>
        <row r="632">
          <cell r="P632">
            <v>100</v>
          </cell>
          <cell r="Q632">
            <v>20</v>
          </cell>
        </row>
        <row r="633">
          <cell r="B633" t="str">
            <v>7AO049</v>
          </cell>
          <cell r="C633" t="str">
            <v>331023199901303184</v>
          </cell>
          <cell r="D633" t="str">
            <v>规培研究生</v>
          </cell>
          <cell r="E633" t="str">
            <v>神经内科</v>
          </cell>
          <cell r="F633" t="str">
            <v>2022年</v>
          </cell>
        </row>
        <row r="633"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</row>
        <row r="633">
          <cell r="P633">
            <v>100</v>
          </cell>
          <cell r="Q633">
            <v>20</v>
          </cell>
        </row>
        <row r="634">
          <cell r="B634" t="str">
            <v>7AO057</v>
          </cell>
          <cell r="C634" t="str">
            <v>330327199807118792</v>
          </cell>
          <cell r="D634" t="str">
            <v>规培研究生</v>
          </cell>
          <cell r="E634" t="str">
            <v>神经内科</v>
          </cell>
          <cell r="F634" t="str">
            <v>2022年</v>
          </cell>
        </row>
        <row r="634"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</row>
        <row r="634">
          <cell r="P634">
            <v>100</v>
          </cell>
          <cell r="Q634">
            <v>20</v>
          </cell>
        </row>
        <row r="635">
          <cell r="B635" t="str">
            <v>7AO264</v>
          </cell>
          <cell r="C635" t="str">
            <v>330381199705282514</v>
          </cell>
          <cell r="D635" t="str">
            <v>规培研究生</v>
          </cell>
          <cell r="E635" t="str">
            <v>神经内科</v>
          </cell>
          <cell r="F635" t="str">
            <v>2022年</v>
          </cell>
        </row>
        <row r="635"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</row>
        <row r="635">
          <cell r="P635">
            <v>100</v>
          </cell>
          <cell r="Q635">
            <v>20</v>
          </cell>
        </row>
        <row r="636">
          <cell r="B636" t="str">
            <v>7AO265</v>
          </cell>
          <cell r="C636" t="str">
            <v>341022199809043549</v>
          </cell>
          <cell r="D636" t="str">
            <v>规培研究生</v>
          </cell>
          <cell r="E636" t="str">
            <v>神经内科</v>
          </cell>
          <cell r="F636" t="str">
            <v>2022年</v>
          </cell>
        </row>
        <row r="636"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</row>
        <row r="636">
          <cell r="P636">
            <v>100</v>
          </cell>
          <cell r="Q636">
            <v>20</v>
          </cell>
        </row>
        <row r="637">
          <cell r="B637" t="str">
            <v>7AO266</v>
          </cell>
          <cell r="C637" t="str">
            <v>522101199806142021</v>
          </cell>
          <cell r="D637" t="str">
            <v>规培研究生</v>
          </cell>
          <cell r="E637" t="str">
            <v>神经内科</v>
          </cell>
          <cell r="F637" t="str">
            <v>2022年</v>
          </cell>
        </row>
        <row r="637"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</row>
        <row r="637">
          <cell r="P637">
            <v>100</v>
          </cell>
          <cell r="Q637">
            <v>20</v>
          </cell>
        </row>
        <row r="638">
          <cell r="B638" t="str">
            <v>7AO267</v>
          </cell>
          <cell r="C638" t="str">
            <v>330681199810171564</v>
          </cell>
          <cell r="D638" t="str">
            <v>规培研究生</v>
          </cell>
          <cell r="E638" t="str">
            <v>神经内科</v>
          </cell>
          <cell r="F638" t="str">
            <v>2022年</v>
          </cell>
        </row>
        <row r="638"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8">
          <cell r="P638">
            <v>100</v>
          </cell>
          <cell r="Q638">
            <v>20</v>
          </cell>
        </row>
        <row r="639">
          <cell r="B639" t="str">
            <v>7AO268</v>
          </cell>
          <cell r="C639" t="str">
            <v>352201199811122117</v>
          </cell>
          <cell r="D639" t="str">
            <v>规培研究生</v>
          </cell>
          <cell r="E639" t="str">
            <v>神经内科</v>
          </cell>
          <cell r="F639" t="str">
            <v>2022年</v>
          </cell>
        </row>
        <row r="639"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</row>
        <row r="639">
          <cell r="P639">
            <v>100</v>
          </cell>
          <cell r="Q639">
            <v>20</v>
          </cell>
        </row>
        <row r="640">
          <cell r="B640" t="str">
            <v>7AO269</v>
          </cell>
          <cell r="C640" t="str">
            <v>142623199912082629</v>
          </cell>
          <cell r="D640" t="str">
            <v>规培研究生</v>
          </cell>
          <cell r="E640" t="str">
            <v>神经内科</v>
          </cell>
          <cell r="F640" t="str">
            <v>2022年</v>
          </cell>
        </row>
        <row r="640"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0">
          <cell r="P640">
            <v>100</v>
          </cell>
          <cell r="Q640">
            <v>20</v>
          </cell>
        </row>
        <row r="641">
          <cell r="B641" t="str">
            <v>7AO270</v>
          </cell>
          <cell r="C641" t="str">
            <v>33068319990802002X</v>
          </cell>
          <cell r="D641" t="str">
            <v>规培研究生</v>
          </cell>
          <cell r="E641" t="str">
            <v>神经内科</v>
          </cell>
          <cell r="F641" t="str">
            <v>2022年</v>
          </cell>
        </row>
        <row r="641"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</row>
        <row r="641">
          <cell r="P641">
            <v>100</v>
          </cell>
          <cell r="Q641">
            <v>20</v>
          </cell>
        </row>
        <row r="642">
          <cell r="B642" t="str">
            <v>7AO271</v>
          </cell>
          <cell r="C642" t="str">
            <v>331002199808200664</v>
          </cell>
          <cell r="D642" t="str">
            <v>规培研究生</v>
          </cell>
          <cell r="E642" t="str">
            <v>神经内科</v>
          </cell>
          <cell r="F642" t="str">
            <v>2022年</v>
          </cell>
        </row>
        <row r="642">
          <cell r="H642">
            <v>100</v>
          </cell>
          <cell r="I642">
            <v>100</v>
          </cell>
          <cell r="J642">
            <v>150</v>
          </cell>
          <cell r="K642">
            <v>150</v>
          </cell>
          <cell r="L642">
            <v>100</v>
          </cell>
          <cell r="M642">
            <v>100</v>
          </cell>
        </row>
        <row r="642">
          <cell r="P642">
            <v>100</v>
          </cell>
          <cell r="Q642">
            <v>20</v>
          </cell>
        </row>
        <row r="643">
          <cell r="B643" t="str">
            <v>7AO272</v>
          </cell>
          <cell r="C643" t="str">
            <v>332529199902277025</v>
          </cell>
          <cell r="D643" t="str">
            <v>规培研究生</v>
          </cell>
          <cell r="E643" t="str">
            <v>神经内科</v>
          </cell>
          <cell r="F643" t="str">
            <v>2022年</v>
          </cell>
        </row>
        <row r="643"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</row>
        <row r="643">
          <cell r="P643">
            <v>100</v>
          </cell>
          <cell r="Q643">
            <v>20</v>
          </cell>
        </row>
        <row r="644">
          <cell r="B644" t="str">
            <v>7AO273</v>
          </cell>
          <cell r="C644" t="str">
            <v>513021199802285008</v>
          </cell>
          <cell r="D644" t="str">
            <v>规培研究生</v>
          </cell>
          <cell r="E644" t="str">
            <v>神经内科</v>
          </cell>
          <cell r="F644" t="str">
            <v>2022年</v>
          </cell>
        </row>
        <row r="644"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</row>
        <row r="644">
          <cell r="P644">
            <v>100</v>
          </cell>
          <cell r="Q644">
            <v>20</v>
          </cell>
        </row>
        <row r="645">
          <cell r="B645" t="str">
            <v>7AO274</v>
          </cell>
          <cell r="C645" t="str">
            <v>330302199907082021</v>
          </cell>
          <cell r="D645" t="str">
            <v>规培研究生</v>
          </cell>
          <cell r="E645" t="str">
            <v>神经内科</v>
          </cell>
          <cell r="F645" t="str">
            <v>2022年</v>
          </cell>
        </row>
        <row r="645"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</row>
        <row r="645">
          <cell r="P645">
            <v>100</v>
          </cell>
          <cell r="Q645">
            <v>20</v>
          </cell>
        </row>
        <row r="646">
          <cell r="B646" t="str">
            <v>7AO275</v>
          </cell>
          <cell r="C646" t="str">
            <v>330326199908122823</v>
          </cell>
          <cell r="D646" t="str">
            <v>规培研究生</v>
          </cell>
          <cell r="E646" t="str">
            <v>神经内科</v>
          </cell>
          <cell r="F646" t="str">
            <v>2022年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6">
          <cell r="P646">
            <v>100</v>
          </cell>
          <cell r="Q646">
            <v>20</v>
          </cell>
        </row>
        <row r="647">
          <cell r="B647">
            <v>623013</v>
          </cell>
          <cell r="C647" t="str">
            <v>330382199503198011</v>
          </cell>
          <cell r="D647" t="str">
            <v>住院医师-本院</v>
          </cell>
          <cell r="E647" t="str">
            <v>内科</v>
          </cell>
          <cell r="F647" t="str">
            <v>2023年</v>
          </cell>
        </row>
        <row r="647">
          <cell r="H647">
            <v>0</v>
          </cell>
          <cell r="I647" t="e">
            <v>#N/A</v>
          </cell>
          <cell r="J647">
            <v>0</v>
          </cell>
          <cell r="K647" t="e">
            <v>#N/A</v>
          </cell>
          <cell r="L647">
            <v>0</v>
          </cell>
          <cell r="M647" t="e">
            <v>#N/A</v>
          </cell>
        </row>
        <row r="647">
          <cell r="P647">
            <v>100</v>
          </cell>
          <cell r="Q647">
            <v>20</v>
          </cell>
        </row>
        <row r="648">
          <cell r="B648" t="str">
            <v>732L32</v>
          </cell>
          <cell r="C648" t="str">
            <v>352231199104170011</v>
          </cell>
          <cell r="D648" t="str">
            <v>住院医师-外院</v>
          </cell>
          <cell r="E648" t="str">
            <v>内科</v>
          </cell>
          <cell r="F648" t="str">
            <v>2023年</v>
          </cell>
        </row>
        <row r="648">
          <cell r="H648">
            <v>100</v>
          </cell>
          <cell r="I648" t="e">
            <v>#N/A</v>
          </cell>
          <cell r="J648">
            <v>0</v>
          </cell>
          <cell r="K648" t="e">
            <v>#N/A</v>
          </cell>
          <cell r="L648">
            <v>0</v>
          </cell>
          <cell r="M648" t="e">
            <v>#N/A</v>
          </cell>
        </row>
        <row r="648">
          <cell r="P648">
            <v>100</v>
          </cell>
          <cell r="Q648">
            <v>20</v>
          </cell>
        </row>
        <row r="649">
          <cell r="B649" t="str">
            <v>732L73</v>
          </cell>
          <cell r="C649" t="str">
            <v>330326199910244125</v>
          </cell>
          <cell r="D649" t="str">
            <v>住院医师-外院</v>
          </cell>
          <cell r="E649" t="str">
            <v>内科</v>
          </cell>
          <cell r="F649" t="str">
            <v>2023年</v>
          </cell>
        </row>
        <row r="649">
          <cell r="H649">
            <v>0</v>
          </cell>
          <cell r="I649" t="e">
            <v>#N/A</v>
          </cell>
          <cell r="J649">
            <v>0</v>
          </cell>
          <cell r="K649" t="e">
            <v>#N/A</v>
          </cell>
          <cell r="L649">
            <v>0</v>
          </cell>
          <cell r="M649" t="e">
            <v>#N/A</v>
          </cell>
        </row>
        <row r="649">
          <cell r="P649">
            <v>100</v>
          </cell>
          <cell r="Q649">
            <v>20</v>
          </cell>
        </row>
        <row r="650">
          <cell r="B650" t="str">
            <v>732L86</v>
          </cell>
          <cell r="C650" t="str">
            <v>330327200011012146</v>
          </cell>
          <cell r="D650" t="str">
            <v>住院医师-外院</v>
          </cell>
          <cell r="E650" t="str">
            <v>内科</v>
          </cell>
          <cell r="F650" t="str">
            <v>2023年</v>
          </cell>
        </row>
        <row r="650">
          <cell r="H650">
            <v>0</v>
          </cell>
          <cell r="I650" t="e">
            <v>#N/A</v>
          </cell>
          <cell r="J650">
            <v>0</v>
          </cell>
          <cell r="K650" t="e">
            <v>#N/A</v>
          </cell>
          <cell r="L650">
            <v>0</v>
          </cell>
          <cell r="M650" t="e">
            <v>#N/A</v>
          </cell>
        </row>
        <row r="650">
          <cell r="P650">
            <v>100</v>
          </cell>
          <cell r="Q650">
            <v>20</v>
          </cell>
        </row>
        <row r="651">
          <cell r="B651" t="str">
            <v>733L32</v>
          </cell>
          <cell r="C651" t="str">
            <v>330328199905281821</v>
          </cell>
          <cell r="D651" t="str">
            <v>住院医师-外院</v>
          </cell>
          <cell r="E651" t="str">
            <v>内科</v>
          </cell>
          <cell r="F651" t="str">
            <v>2023年</v>
          </cell>
        </row>
        <row r="651">
          <cell r="H651">
            <v>0</v>
          </cell>
          <cell r="I651" t="e">
            <v>#N/A</v>
          </cell>
          <cell r="J651">
            <v>0</v>
          </cell>
          <cell r="K651" t="e">
            <v>#N/A</v>
          </cell>
          <cell r="L651">
            <v>0</v>
          </cell>
          <cell r="M651" t="e">
            <v>#N/A</v>
          </cell>
        </row>
        <row r="651">
          <cell r="P651">
            <v>100</v>
          </cell>
          <cell r="Q651">
            <v>20</v>
          </cell>
        </row>
        <row r="652">
          <cell r="B652" t="str">
            <v>732L58</v>
          </cell>
          <cell r="C652" t="str">
            <v>331021199912260017</v>
          </cell>
          <cell r="D652" t="str">
            <v>住院医师-外院</v>
          </cell>
          <cell r="E652" t="str">
            <v>全科医学科</v>
          </cell>
          <cell r="F652" t="str">
            <v>2023年</v>
          </cell>
        </row>
        <row r="652">
          <cell r="H652">
            <v>0</v>
          </cell>
          <cell r="I652" t="e">
            <v>#N/A</v>
          </cell>
          <cell r="J652">
            <v>0</v>
          </cell>
          <cell r="K652" t="e">
            <v>#N/A</v>
          </cell>
          <cell r="L652">
            <v>0</v>
          </cell>
          <cell r="M652" t="e">
            <v>#N/A</v>
          </cell>
        </row>
        <row r="652">
          <cell r="P652">
            <v>100</v>
          </cell>
          <cell r="Q652">
            <v>20</v>
          </cell>
        </row>
        <row r="653">
          <cell r="B653" t="str">
            <v>733L13</v>
          </cell>
          <cell r="C653" t="str">
            <v>330381199712176445</v>
          </cell>
          <cell r="D653" t="str">
            <v>住院医师-外院</v>
          </cell>
          <cell r="E653" t="str">
            <v>全科医学科</v>
          </cell>
          <cell r="F653" t="str">
            <v>2023年</v>
          </cell>
        </row>
        <row r="653">
          <cell r="H653">
            <v>0</v>
          </cell>
          <cell r="I653" t="e">
            <v>#N/A</v>
          </cell>
          <cell r="J653">
            <v>0</v>
          </cell>
          <cell r="K653" t="e">
            <v>#N/A</v>
          </cell>
          <cell r="L653">
            <v>0</v>
          </cell>
          <cell r="M653" t="e">
            <v>#N/A</v>
          </cell>
        </row>
        <row r="653">
          <cell r="P653">
            <v>100</v>
          </cell>
          <cell r="Q653">
            <v>20</v>
          </cell>
        </row>
        <row r="654">
          <cell r="B654" t="str">
            <v>733L04</v>
          </cell>
          <cell r="C654" t="str">
            <v>331021200006270083</v>
          </cell>
          <cell r="D654" t="str">
            <v>住院医师-外院</v>
          </cell>
          <cell r="E654" t="str">
            <v>神经内科</v>
          </cell>
          <cell r="F654" t="str">
            <v>2023年</v>
          </cell>
        </row>
        <row r="654">
          <cell r="H654">
            <v>0</v>
          </cell>
          <cell r="I654" t="e">
            <v>#N/A</v>
          </cell>
          <cell r="J654">
            <v>0</v>
          </cell>
          <cell r="K654" t="e">
            <v>#N/A</v>
          </cell>
          <cell r="L654">
            <v>0</v>
          </cell>
          <cell r="M654" t="e">
            <v>#N/A</v>
          </cell>
        </row>
        <row r="654">
          <cell r="P654">
            <v>100</v>
          </cell>
          <cell r="Q654">
            <v>20</v>
          </cell>
        </row>
        <row r="655">
          <cell r="B655" t="str">
            <v>733L20</v>
          </cell>
          <cell r="C655" t="str">
            <v>220502199901061049</v>
          </cell>
          <cell r="D655" t="str">
            <v>住院医师-外院</v>
          </cell>
          <cell r="E655" t="str">
            <v>神经内科</v>
          </cell>
          <cell r="F655" t="str">
            <v>2023年</v>
          </cell>
        </row>
        <row r="655">
          <cell r="H655">
            <v>0</v>
          </cell>
          <cell r="I655" t="e">
            <v>#N/A</v>
          </cell>
          <cell r="J655">
            <v>0</v>
          </cell>
          <cell r="K655" t="e">
            <v>#N/A</v>
          </cell>
          <cell r="L655">
            <v>0</v>
          </cell>
          <cell r="M655" t="e">
            <v>#N/A</v>
          </cell>
          <cell r="N655" t="str">
            <v>733L20</v>
          </cell>
        </row>
        <row r="655">
          <cell r="P655">
            <v>100</v>
          </cell>
          <cell r="Q655">
            <v>20</v>
          </cell>
        </row>
        <row r="656">
          <cell r="B656" t="str">
            <v>733L25</v>
          </cell>
          <cell r="C656" t="str">
            <v>330324199402272098</v>
          </cell>
          <cell r="D656" t="str">
            <v>住院医师-外院</v>
          </cell>
          <cell r="E656" t="str">
            <v>神经内科</v>
          </cell>
          <cell r="F656" t="str">
            <v>2023年</v>
          </cell>
          <cell r="G656">
            <v>30</v>
          </cell>
          <cell r="H656">
            <v>100</v>
          </cell>
          <cell r="I656" t="e">
            <v>#N/A</v>
          </cell>
          <cell r="J656">
            <v>0</v>
          </cell>
          <cell r="K656" t="e">
            <v>#N/A</v>
          </cell>
          <cell r="L656">
            <v>0</v>
          </cell>
          <cell r="M656" t="e">
            <v>#N/A</v>
          </cell>
        </row>
        <row r="656">
          <cell r="P656">
            <v>100</v>
          </cell>
          <cell r="Q656">
            <v>20</v>
          </cell>
        </row>
        <row r="657">
          <cell r="B657" t="str">
            <v>733L45</v>
          </cell>
          <cell r="C657" t="str">
            <v>330304199704040924</v>
          </cell>
          <cell r="D657" t="str">
            <v>住院医师-外院</v>
          </cell>
          <cell r="E657" t="str">
            <v>神经内科</v>
          </cell>
          <cell r="F657" t="str">
            <v>2023年</v>
          </cell>
        </row>
        <row r="657">
          <cell r="H657">
            <v>100</v>
          </cell>
          <cell r="I657" t="e">
            <v>#N/A</v>
          </cell>
          <cell r="J657">
            <v>0</v>
          </cell>
          <cell r="K657" t="e">
            <v>#N/A</v>
          </cell>
          <cell r="L657">
            <v>0</v>
          </cell>
          <cell r="M657" t="e">
            <v>#N/A</v>
          </cell>
        </row>
        <row r="657">
          <cell r="P657">
            <v>100</v>
          </cell>
          <cell r="Q657">
            <v>20</v>
          </cell>
        </row>
        <row r="658">
          <cell r="B658" t="str">
            <v>732L34</v>
          </cell>
          <cell r="C658" t="str">
            <v>331003199701070536</v>
          </cell>
          <cell r="D658" t="str">
            <v>住院医师-外院</v>
          </cell>
          <cell r="E658" t="str">
            <v>眼科</v>
          </cell>
          <cell r="F658" t="str">
            <v>2023年</v>
          </cell>
        </row>
        <row r="658">
          <cell r="H658">
            <v>100</v>
          </cell>
          <cell r="I658" t="e">
            <v>#N/A</v>
          </cell>
          <cell r="J658">
            <v>0</v>
          </cell>
          <cell r="K658" t="e">
            <v>#N/A</v>
          </cell>
          <cell r="L658">
            <v>0</v>
          </cell>
          <cell r="M658" t="e">
            <v>#N/A</v>
          </cell>
        </row>
        <row r="658">
          <cell r="P658">
            <v>100</v>
          </cell>
          <cell r="Q658">
            <v>20</v>
          </cell>
        </row>
        <row r="659">
          <cell r="B659" t="str">
            <v>732L72</v>
          </cell>
          <cell r="C659" t="str">
            <v>330382199906027110</v>
          </cell>
          <cell r="D659" t="str">
            <v>住院医师-外院</v>
          </cell>
          <cell r="E659" t="str">
            <v>眼科</v>
          </cell>
          <cell r="F659" t="str">
            <v>2023年</v>
          </cell>
        </row>
        <row r="659">
          <cell r="H659">
            <v>0</v>
          </cell>
          <cell r="I659" t="e">
            <v>#N/A</v>
          </cell>
          <cell r="J659">
            <v>0</v>
          </cell>
          <cell r="K659" t="e">
            <v>#N/A</v>
          </cell>
          <cell r="L659">
            <v>0</v>
          </cell>
          <cell r="M659" t="e">
            <v>#N/A</v>
          </cell>
        </row>
        <row r="659">
          <cell r="P659">
            <v>100</v>
          </cell>
          <cell r="Q659">
            <v>20</v>
          </cell>
        </row>
        <row r="660">
          <cell r="B660" t="str">
            <v>733L53</v>
          </cell>
          <cell r="C660" t="str">
            <v>542233199711010026</v>
          </cell>
          <cell r="D660" t="str">
            <v>住院医师-外院-西藏</v>
          </cell>
          <cell r="E660" t="str">
            <v>全科医学科</v>
          </cell>
          <cell r="F660" t="str">
            <v>2023年</v>
          </cell>
        </row>
        <row r="660">
          <cell r="H660">
            <v>0</v>
          </cell>
          <cell r="I660" t="e">
            <v>#N/A</v>
          </cell>
          <cell r="J660">
            <v>0</v>
          </cell>
          <cell r="K660" t="e">
            <v>#N/A</v>
          </cell>
          <cell r="L660">
            <v>0</v>
          </cell>
          <cell r="M660" t="e">
            <v>#N/A</v>
          </cell>
        </row>
        <row r="660">
          <cell r="P660">
            <v>100</v>
          </cell>
          <cell r="Q660">
            <v>20</v>
          </cell>
        </row>
        <row r="661">
          <cell r="B661" t="str">
            <v>733L59</v>
          </cell>
          <cell r="C661" t="str">
            <v>542225199806080027</v>
          </cell>
          <cell r="D661" t="str">
            <v>住院医师-外院-西藏</v>
          </cell>
          <cell r="E661" t="str">
            <v>全科医学科</v>
          </cell>
          <cell r="F661" t="str">
            <v>2023年</v>
          </cell>
        </row>
        <row r="661">
          <cell r="H661">
            <v>0</v>
          </cell>
          <cell r="I661" t="e">
            <v>#N/A</v>
          </cell>
          <cell r="J661">
            <v>0</v>
          </cell>
          <cell r="K661" t="e">
            <v>#N/A</v>
          </cell>
          <cell r="L661">
            <v>0</v>
          </cell>
          <cell r="M661" t="e">
            <v>#N/A</v>
          </cell>
        </row>
        <row r="661">
          <cell r="P661">
            <v>100</v>
          </cell>
          <cell r="Q661">
            <v>20</v>
          </cell>
        </row>
        <row r="662">
          <cell r="B662" t="str">
            <v>730L71</v>
          </cell>
          <cell r="C662" t="str">
            <v>330304199608035738</v>
          </cell>
          <cell r="D662" t="str">
            <v>住院医师-社会人</v>
          </cell>
          <cell r="E662" t="str">
            <v>外科</v>
          </cell>
          <cell r="F662" t="str">
            <v>2022年</v>
          </cell>
        </row>
        <row r="662">
          <cell r="H662">
            <v>100</v>
          </cell>
          <cell r="I662">
            <v>100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</row>
        <row r="662">
          <cell r="P662">
            <v>100</v>
          </cell>
          <cell r="Q662">
            <v>20</v>
          </cell>
        </row>
        <row r="663">
          <cell r="B663" t="str">
            <v>730L43</v>
          </cell>
          <cell r="C663" t="str">
            <v>330381199304081113</v>
          </cell>
          <cell r="D663" t="str">
            <v>住院医师-外院</v>
          </cell>
          <cell r="E663" t="str">
            <v>外科</v>
          </cell>
          <cell r="F663" t="str">
            <v>2022年</v>
          </cell>
        </row>
        <row r="663">
          <cell r="H663">
            <v>100</v>
          </cell>
          <cell r="I663">
            <v>100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</row>
        <row r="663">
          <cell r="P663">
            <v>100</v>
          </cell>
          <cell r="Q663">
            <v>20</v>
          </cell>
        </row>
        <row r="664">
          <cell r="B664" t="str">
            <v>730L41</v>
          </cell>
          <cell r="C664" t="str">
            <v>330326199402120046</v>
          </cell>
          <cell r="D664" t="str">
            <v>住院医师-外院</v>
          </cell>
          <cell r="E664" t="str">
            <v>外科</v>
          </cell>
          <cell r="F664" t="str">
            <v>2022年</v>
          </cell>
        </row>
        <row r="664"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</row>
        <row r="664">
          <cell r="P664">
            <v>100</v>
          </cell>
          <cell r="Q664">
            <v>20</v>
          </cell>
        </row>
        <row r="665">
          <cell r="B665" t="str">
            <v>7AM354</v>
          </cell>
          <cell r="C665" t="str">
            <v>330382199705034031</v>
          </cell>
          <cell r="D665" t="str">
            <v>规培研究生</v>
          </cell>
          <cell r="E665" t="str">
            <v>外科</v>
          </cell>
          <cell r="F665" t="str">
            <v>2021年</v>
          </cell>
        </row>
        <row r="665">
          <cell r="H665">
            <v>100</v>
          </cell>
          <cell r="I665">
            <v>100</v>
          </cell>
          <cell r="J665">
            <v>150</v>
          </cell>
          <cell r="K665">
            <v>150</v>
          </cell>
          <cell r="L665">
            <v>100</v>
          </cell>
          <cell r="M665">
            <v>100</v>
          </cell>
        </row>
        <row r="665">
          <cell r="P665">
            <v>100</v>
          </cell>
          <cell r="Q665">
            <v>20</v>
          </cell>
        </row>
        <row r="666">
          <cell r="B666" t="str">
            <v>7AM382</v>
          </cell>
          <cell r="C666" t="str">
            <v>371502199811080311</v>
          </cell>
          <cell r="D666" t="str">
            <v>规培研究生</v>
          </cell>
          <cell r="E666" t="str">
            <v>外科</v>
          </cell>
          <cell r="F666" t="str">
            <v>2021年</v>
          </cell>
        </row>
        <row r="666"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</row>
        <row r="666">
          <cell r="P666">
            <v>100</v>
          </cell>
          <cell r="Q666">
            <v>20</v>
          </cell>
        </row>
        <row r="667">
          <cell r="B667" t="str">
            <v>7AM413</v>
          </cell>
          <cell r="C667" t="str">
            <v>320282199809228415</v>
          </cell>
          <cell r="D667" t="str">
            <v>规培研究生</v>
          </cell>
          <cell r="E667" t="str">
            <v>外科</v>
          </cell>
          <cell r="F667" t="str">
            <v>2021年</v>
          </cell>
        </row>
        <row r="667">
          <cell r="H667">
            <v>100</v>
          </cell>
          <cell r="I667">
            <v>100</v>
          </cell>
          <cell r="J667">
            <v>150</v>
          </cell>
          <cell r="K667">
            <v>150</v>
          </cell>
          <cell r="L667">
            <v>100</v>
          </cell>
          <cell r="M667">
            <v>100</v>
          </cell>
        </row>
        <row r="667">
          <cell r="P667">
            <v>100</v>
          </cell>
          <cell r="Q667">
            <v>20</v>
          </cell>
        </row>
        <row r="668">
          <cell r="B668" t="str">
            <v>7AM212</v>
          </cell>
          <cell r="C668" t="str">
            <v>42112619960916112X</v>
          </cell>
          <cell r="D668" t="str">
            <v>规培研究生</v>
          </cell>
          <cell r="E668" t="str">
            <v>神经内科</v>
          </cell>
          <cell r="F668" t="str">
            <v>2021年</v>
          </cell>
        </row>
        <row r="668">
          <cell r="H668">
            <v>100</v>
          </cell>
          <cell r="I668">
            <v>100</v>
          </cell>
          <cell r="J668">
            <v>150</v>
          </cell>
          <cell r="K668">
            <v>150</v>
          </cell>
          <cell r="L668">
            <v>100</v>
          </cell>
          <cell r="M668">
            <v>100</v>
          </cell>
        </row>
        <row r="668">
          <cell r="P668">
            <v>100</v>
          </cell>
          <cell r="Q668">
            <v>20</v>
          </cell>
        </row>
        <row r="669">
          <cell r="B669" t="str">
            <v>7AM235</v>
          </cell>
          <cell r="C669" t="str">
            <v>330329199812296633</v>
          </cell>
          <cell r="D669" t="str">
            <v>规培研究生</v>
          </cell>
          <cell r="E669" t="str">
            <v>急诊科</v>
          </cell>
          <cell r="F669" t="str">
            <v>2021年</v>
          </cell>
        </row>
        <row r="669">
          <cell r="H669">
            <v>100</v>
          </cell>
          <cell r="I669">
            <v>100</v>
          </cell>
          <cell r="J669">
            <v>150</v>
          </cell>
          <cell r="K669">
            <v>150</v>
          </cell>
          <cell r="L669">
            <v>100</v>
          </cell>
          <cell r="M669">
            <v>100</v>
          </cell>
        </row>
        <row r="669">
          <cell r="P669">
            <v>100</v>
          </cell>
          <cell r="Q669">
            <v>20</v>
          </cell>
        </row>
        <row r="670">
          <cell r="B670" t="str">
            <v>7AM255</v>
          </cell>
          <cell r="C670" t="str">
            <v>330304199809090987</v>
          </cell>
          <cell r="D670" t="str">
            <v>规培研究生</v>
          </cell>
          <cell r="E670" t="str">
            <v>外科</v>
          </cell>
          <cell r="F670" t="str">
            <v>2021年</v>
          </cell>
        </row>
        <row r="670">
          <cell r="H670">
            <v>100</v>
          </cell>
          <cell r="I670">
            <v>100</v>
          </cell>
          <cell r="J670">
            <v>150</v>
          </cell>
          <cell r="K670">
            <v>150</v>
          </cell>
          <cell r="L670">
            <v>100</v>
          </cell>
          <cell r="M670">
            <v>100</v>
          </cell>
        </row>
        <row r="670">
          <cell r="P670">
            <v>100</v>
          </cell>
          <cell r="Q670">
            <v>20</v>
          </cell>
        </row>
        <row r="671">
          <cell r="B671" t="str">
            <v>7AM259</v>
          </cell>
          <cell r="C671" t="str">
            <v>339005199808223416</v>
          </cell>
          <cell r="D671" t="str">
            <v>规培研究生</v>
          </cell>
          <cell r="E671" t="str">
            <v>外科（神经外科方向）</v>
          </cell>
          <cell r="F671" t="str">
            <v>2021年</v>
          </cell>
          <cell r="G671">
            <v>30</v>
          </cell>
          <cell r="H671">
            <v>100</v>
          </cell>
          <cell r="I671">
            <v>100</v>
          </cell>
          <cell r="J671">
            <v>150</v>
          </cell>
          <cell r="K671">
            <v>150</v>
          </cell>
          <cell r="L671">
            <v>100</v>
          </cell>
          <cell r="M671">
            <v>100</v>
          </cell>
        </row>
        <row r="671">
          <cell r="P671">
            <v>100</v>
          </cell>
          <cell r="Q671">
            <v>20</v>
          </cell>
        </row>
        <row r="672">
          <cell r="B672" t="str">
            <v>7AM270</v>
          </cell>
          <cell r="C672" t="str">
            <v>330227199709306479</v>
          </cell>
          <cell r="D672" t="str">
            <v>规培研究生</v>
          </cell>
          <cell r="E672" t="str">
            <v>外科（神经外科方向）</v>
          </cell>
          <cell r="F672" t="str">
            <v>2021年</v>
          </cell>
        </row>
        <row r="672">
          <cell r="H672">
            <v>100</v>
          </cell>
          <cell r="I672">
            <v>100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</row>
        <row r="672">
          <cell r="P672">
            <v>100</v>
          </cell>
          <cell r="Q672">
            <v>20</v>
          </cell>
        </row>
        <row r="673">
          <cell r="B673" t="str">
            <v>7AM276</v>
          </cell>
          <cell r="C673" t="str">
            <v>330329199805265230</v>
          </cell>
          <cell r="D673" t="str">
            <v>规培研究生</v>
          </cell>
          <cell r="E673" t="str">
            <v>外科（神经外科方向）</v>
          </cell>
          <cell r="F673" t="str">
            <v>2021年</v>
          </cell>
        </row>
        <row r="673">
          <cell r="H673">
            <v>100</v>
          </cell>
          <cell r="I673">
            <v>100</v>
          </cell>
          <cell r="J673">
            <v>150</v>
          </cell>
          <cell r="K673">
            <v>150</v>
          </cell>
          <cell r="L673">
            <v>100</v>
          </cell>
          <cell r="M673">
            <v>100</v>
          </cell>
        </row>
        <row r="673">
          <cell r="P673">
            <v>100</v>
          </cell>
          <cell r="Q673">
            <v>20</v>
          </cell>
        </row>
        <row r="674">
          <cell r="B674" t="str">
            <v>7AM278</v>
          </cell>
          <cell r="C674" t="str">
            <v>330127199801112719</v>
          </cell>
          <cell r="D674" t="str">
            <v>规培研究生</v>
          </cell>
          <cell r="E674" t="str">
            <v>外科（神经外科方向）</v>
          </cell>
          <cell r="F674" t="str">
            <v>2021年</v>
          </cell>
          <cell r="G674">
            <v>30</v>
          </cell>
          <cell r="H674">
            <v>100</v>
          </cell>
          <cell r="I674">
            <v>100</v>
          </cell>
          <cell r="J674">
            <v>150</v>
          </cell>
          <cell r="K674">
            <v>150</v>
          </cell>
          <cell r="L674">
            <v>100</v>
          </cell>
          <cell r="M674">
            <v>100</v>
          </cell>
        </row>
        <row r="674">
          <cell r="P674">
            <v>100</v>
          </cell>
          <cell r="Q674">
            <v>20</v>
          </cell>
        </row>
        <row r="675">
          <cell r="B675" t="str">
            <v>7AM279</v>
          </cell>
          <cell r="C675" t="str">
            <v>330327199803062357</v>
          </cell>
          <cell r="D675" t="str">
            <v>规培研究生</v>
          </cell>
          <cell r="E675" t="str">
            <v>外科（神经外科方向）</v>
          </cell>
          <cell r="F675" t="str">
            <v>2021年</v>
          </cell>
          <cell r="G675">
            <v>30</v>
          </cell>
          <cell r="H675">
            <v>100</v>
          </cell>
          <cell r="I675">
            <v>100</v>
          </cell>
          <cell r="J675">
            <v>150</v>
          </cell>
          <cell r="K675">
            <v>150</v>
          </cell>
          <cell r="L675">
            <v>100</v>
          </cell>
          <cell r="M675">
            <v>100</v>
          </cell>
        </row>
        <row r="675">
          <cell r="P675">
            <v>100</v>
          </cell>
          <cell r="Q675">
            <v>20</v>
          </cell>
        </row>
        <row r="676">
          <cell r="B676" t="str">
            <v>7AM281</v>
          </cell>
          <cell r="C676" t="str">
            <v>330481199806054217</v>
          </cell>
          <cell r="D676" t="str">
            <v>规培研究生</v>
          </cell>
          <cell r="E676" t="str">
            <v>外科（神经外科方向）</v>
          </cell>
          <cell r="F676" t="str">
            <v>2021年</v>
          </cell>
          <cell r="G676">
            <v>30</v>
          </cell>
          <cell r="H676">
            <v>100</v>
          </cell>
          <cell r="I676">
            <v>100</v>
          </cell>
          <cell r="J676">
            <v>150</v>
          </cell>
          <cell r="K676">
            <v>150</v>
          </cell>
          <cell r="L676">
            <v>100</v>
          </cell>
          <cell r="M676">
            <v>100</v>
          </cell>
        </row>
        <row r="676">
          <cell r="P676">
            <v>100</v>
          </cell>
          <cell r="Q676">
            <v>20</v>
          </cell>
        </row>
        <row r="677">
          <cell r="B677" t="str">
            <v>7AO021</v>
          </cell>
          <cell r="C677" t="str">
            <v>330324199908100410</v>
          </cell>
          <cell r="D677" t="str">
            <v>规培研究生</v>
          </cell>
          <cell r="E677" t="str">
            <v>外科</v>
          </cell>
          <cell r="F677" t="str">
            <v>2022年</v>
          </cell>
        </row>
        <row r="677"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</row>
        <row r="677">
          <cell r="P677">
            <v>100</v>
          </cell>
          <cell r="Q677">
            <v>20</v>
          </cell>
        </row>
        <row r="678">
          <cell r="B678" t="str">
            <v>7AO040</v>
          </cell>
          <cell r="C678" t="str">
            <v>330206199901093424</v>
          </cell>
          <cell r="D678" t="str">
            <v>规培研究生</v>
          </cell>
          <cell r="E678" t="str">
            <v>外科</v>
          </cell>
          <cell r="F678" t="str">
            <v>2022年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</row>
        <row r="678">
          <cell r="P678">
            <v>100</v>
          </cell>
          <cell r="Q678">
            <v>20</v>
          </cell>
        </row>
        <row r="679">
          <cell r="B679" t="str">
            <v>7AO041</v>
          </cell>
          <cell r="C679" t="str">
            <v>331021199905180051</v>
          </cell>
          <cell r="D679" t="str">
            <v>规培研究生</v>
          </cell>
          <cell r="E679" t="str">
            <v>外科</v>
          </cell>
          <cell r="F679" t="str">
            <v>2022年</v>
          </cell>
        </row>
        <row r="679"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</row>
        <row r="679">
          <cell r="P679">
            <v>100</v>
          </cell>
          <cell r="Q679">
            <v>20</v>
          </cell>
        </row>
        <row r="680">
          <cell r="B680" t="str">
            <v>7AO300</v>
          </cell>
          <cell r="C680" t="str">
            <v>330302199901076827</v>
          </cell>
          <cell r="D680" t="str">
            <v>规培研究生</v>
          </cell>
          <cell r="E680" t="str">
            <v>外科</v>
          </cell>
          <cell r="F680" t="str">
            <v>2022年</v>
          </cell>
        </row>
        <row r="680"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</row>
        <row r="680">
          <cell r="P680">
            <v>100</v>
          </cell>
          <cell r="Q680">
            <v>20</v>
          </cell>
        </row>
        <row r="681">
          <cell r="B681" t="str">
            <v>7AO321</v>
          </cell>
          <cell r="C681" t="str">
            <v>330327199903140236</v>
          </cell>
          <cell r="D681" t="str">
            <v>规培研究生</v>
          </cell>
          <cell r="E681" t="str">
            <v>外科</v>
          </cell>
          <cell r="F681" t="str">
            <v>2022年</v>
          </cell>
        </row>
        <row r="681"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</row>
        <row r="681">
          <cell r="P681">
            <v>100</v>
          </cell>
          <cell r="Q681">
            <v>20</v>
          </cell>
        </row>
        <row r="682">
          <cell r="B682" t="str">
            <v>7AO324</v>
          </cell>
          <cell r="C682" t="str">
            <v>330381199811045117</v>
          </cell>
          <cell r="D682" t="str">
            <v>规培研究生</v>
          </cell>
          <cell r="E682" t="str">
            <v>外科</v>
          </cell>
          <cell r="F682" t="str">
            <v>2022年</v>
          </cell>
        </row>
        <row r="682"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</row>
        <row r="682">
          <cell r="P682">
            <v>100</v>
          </cell>
          <cell r="Q682">
            <v>20</v>
          </cell>
        </row>
        <row r="683">
          <cell r="B683" t="str">
            <v>7AM401</v>
          </cell>
          <cell r="C683" t="str">
            <v>330326199812272210</v>
          </cell>
          <cell r="D683" t="str">
            <v>规培研究生</v>
          </cell>
          <cell r="E683" t="str">
            <v>外科</v>
          </cell>
          <cell r="F683" t="str">
            <v>2022年</v>
          </cell>
        </row>
        <row r="683"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</row>
        <row r="683">
          <cell r="P683">
            <v>100</v>
          </cell>
          <cell r="Q683">
            <v>20</v>
          </cell>
        </row>
        <row r="684">
          <cell r="B684" t="str">
            <v>7AO457</v>
          </cell>
          <cell r="C684" t="str">
            <v>500104199811111610</v>
          </cell>
          <cell r="D684" t="str">
            <v>规培研究生</v>
          </cell>
          <cell r="E684" t="str">
            <v>外科</v>
          </cell>
          <cell r="F684" t="str">
            <v>2022年</v>
          </cell>
        </row>
        <row r="684"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</row>
        <row r="684">
          <cell r="P684">
            <v>100</v>
          </cell>
          <cell r="Q684">
            <v>20</v>
          </cell>
        </row>
        <row r="685">
          <cell r="B685" t="str">
            <v>7AO296</v>
          </cell>
          <cell r="C685" t="str">
            <v>330722199905207916</v>
          </cell>
          <cell r="D685" t="str">
            <v>规培研究生</v>
          </cell>
          <cell r="E685" t="str">
            <v>外科</v>
          </cell>
          <cell r="F685" t="str">
            <v>2022年</v>
          </cell>
        </row>
        <row r="685"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</row>
        <row r="685">
          <cell r="P685">
            <v>100</v>
          </cell>
          <cell r="Q685">
            <v>20</v>
          </cell>
        </row>
        <row r="686">
          <cell r="B686" t="str">
            <v>7AO307</v>
          </cell>
          <cell r="C686" t="str">
            <v>330781199903073512</v>
          </cell>
          <cell r="D686" t="str">
            <v>规培研究生</v>
          </cell>
          <cell r="E686" t="str">
            <v>外科</v>
          </cell>
          <cell r="F686" t="str">
            <v>2022年</v>
          </cell>
        </row>
        <row r="686"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</row>
        <row r="686">
          <cell r="P686">
            <v>100</v>
          </cell>
          <cell r="Q686">
            <v>20</v>
          </cell>
        </row>
        <row r="687">
          <cell r="B687" t="str">
            <v>7AO328</v>
          </cell>
          <cell r="C687" t="str">
            <v>370983199903271317</v>
          </cell>
          <cell r="D687" t="str">
            <v>规培研究生</v>
          </cell>
          <cell r="E687" t="str">
            <v>外科</v>
          </cell>
          <cell r="F687" t="str">
            <v>2022年</v>
          </cell>
        </row>
        <row r="687"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</row>
        <row r="687">
          <cell r="P687">
            <v>100</v>
          </cell>
          <cell r="Q687">
            <v>20</v>
          </cell>
        </row>
        <row r="688">
          <cell r="B688" t="str">
            <v>7AO331</v>
          </cell>
          <cell r="C688" t="str">
            <v>332526199903167320</v>
          </cell>
          <cell r="D688" t="str">
            <v>规培研究生</v>
          </cell>
          <cell r="E688" t="str">
            <v>外科</v>
          </cell>
          <cell r="F688" t="str">
            <v>2022年</v>
          </cell>
        </row>
        <row r="688"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</row>
        <row r="688">
          <cell r="P688">
            <v>100</v>
          </cell>
          <cell r="Q688">
            <v>20</v>
          </cell>
        </row>
        <row r="689">
          <cell r="B689">
            <v>623026</v>
          </cell>
          <cell r="C689" t="str">
            <v>330302199802114015</v>
          </cell>
          <cell r="D689" t="str">
            <v>住院医师-本院</v>
          </cell>
          <cell r="E689" t="str">
            <v>外科（神经外科方向）</v>
          </cell>
          <cell r="F689" t="str">
            <v>2023年</v>
          </cell>
        </row>
        <row r="689">
          <cell r="H689">
            <v>100</v>
          </cell>
          <cell r="I689" t="e">
            <v>#N/A</v>
          </cell>
          <cell r="J689">
            <v>0</v>
          </cell>
          <cell r="K689" t="e">
            <v>#N/A</v>
          </cell>
          <cell r="L689">
            <v>0</v>
          </cell>
          <cell r="M689" t="e">
            <v>#N/A</v>
          </cell>
        </row>
        <row r="689">
          <cell r="P689">
            <v>100</v>
          </cell>
          <cell r="Q689">
            <v>20</v>
          </cell>
        </row>
        <row r="690">
          <cell r="B690">
            <v>623041</v>
          </cell>
          <cell r="C690" t="str">
            <v>370612199412250018</v>
          </cell>
          <cell r="D690" t="str">
            <v>住院医师-社会人</v>
          </cell>
          <cell r="E690" t="str">
            <v>神经外科</v>
          </cell>
          <cell r="F690" t="str">
            <v>2023年</v>
          </cell>
          <cell r="G690">
            <v>30</v>
          </cell>
          <cell r="H690">
            <v>100</v>
          </cell>
          <cell r="I690" t="e">
            <v>#N/A</v>
          </cell>
          <cell r="J690">
            <v>0</v>
          </cell>
          <cell r="K690" t="e">
            <v>#N/A</v>
          </cell>
          <cell r="L690">
            <v>0</v>
          </cell>
          <cell r="M690" t="e">
            <v>#N/A</v>
          </cell>
        </row>
        <row r="690">
          <cell r="P690">
            <v>100</v>
          </cell>
          <cell r="Q690">
            <v>20</v>
          </cell>
        </row>
        <row r="691">
          <cell r="B691" t="str">
            <v>733L44</v>
          </cell>
          <cell r="C691" t="str">
            <v>33038119971202402X</v>
          </cell>
          <cell r="D691" t="str">
            <v>住院医师-外院</v>
          </cell>
          <cell r="E691" t="str">
            <v>康复医学科</v>
          </cell>
          <cell r="F691" t="str">
            <v>2023年</v>
          </cell>
        </row>
        <row r="691">
          <cell r="H691">
            <v>0</v>
          </cell>
          <cell r="I691" t="e">
            <v>#N/A</v>
          </cell>
          <cell r="J691">
            <v>0</v>
          </cell>
          <cell r="K691" t="e">
            <v>#N/A</v>
          </cell>
          <cell r="L691">
            <v>0</v>
          </cell>
          <cell r="M691" t="e">
            <v>#N/A</v>
          </cell>
        </row>
        <row r="691">
          <cell r="P691">
            <v>100</v>
          </cell>
          <cell r="Q691">
            <v>20</v>
          </cell>
        </row>
        <row r="692">
          <cell r="B692" t="str">
            <v>732L76</v>
          </cell>
          <cell r="C692" t="str">
            <v>230521199904093522</v>
          </cell>
          <cell r="D692" t="str">
            <v>住院医师-外院</v>
          </cell>
          <cell r="E692" t="str">
            <v>外科（神经外科方向）</v>
          </cell>
          <cell r="F692" t="str">
            <v>2023年</v>
          </cell>
          <cell r="G692">
            <v>20</v>
          </cell>
          <cell r="H692">
            <v>0</v>
          </cell>
          <cell r="I692" t="e">
            <v>#N/A</v>
          </cell>
          <cell r="J692">
            <v>0</v>
          </cell>
          <cell r="K692" t="e">
            <v>#N/A</v>
          </cell>
          <cell r="L692">
            <v>0</v>
          </cell>
          <cell r="M692" t="e">
            <v>#N/A</v>
          </cell>
        </row>
        <row r="692">
          <cell r="P692">
            <v>100</v>
          </cell>
          <cell r="Q692">
            <v>20</v>
          </cell>
        </row>
        <row r="693">
          <cell r="B693" t="str">
            <v>732L89</v>
          </cell>
          <cell r="C693" t="str">
            <v>33252820000301081X</v>
          </cell>
          <cell r="D693" t="str">
            <v>住院医师-外院</v>
          </cell>
          <cell r="E693" t="str">
            <v>外科（神经外科方向）</v>
          </cell>
          <cell r="F693" t="str">
            <v>2023年</v>
          </cell>
        </row>
        <row r="693">
          <cell r="H693">
            <v>0</v>
          </cell>
          <cell r="I693" t="e">
            <v>#N/A</v>
          </cell>
          <cell r="J693">
            <v>0</v>
          </cell>
          <cell r="K693" t="e">
            <v>#N/A</v>
          </cell>
          <cell r="L693">
            <v>0</v>
          </cell>
          <cell r="M693" t="e">
            <v>#N/A</v>
          </cell>
        </row>
        <row r="693">
          <cell r="P693">
            <v>100</v>
          </cell>
          <cell r="Q693">
            <v>20</v>
          </cell>
        </row>
        <row r="694">
          <cell r="B694" t="str">
            <v>730L79</v>
          </cell>
          <cell r="C694" t="str">
            <v>330327199810251332</v>
          </cell>
          <cell r="D694" t="str">
            <v>住院医师-外院</v>
          </cell>
          <cell r="E694" t="str">
            <v>全科医学科</v>
          </cell>
          <cell r="F694" t="str">
            <v>2022年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</row>
        <row r="694">
          <cell r="P694">
            <v>100</v>
          </cell>
          <cell r="Q694">
            <v>20</v>
          </cell>
        </row>
        <row r="695">
          <cell r="B695" t="str">
            <v>730L55</v>
          </cell>
          <cell r="C695" t="str">
            <v>330324199909140406</v>
          </cell>
          <cell r="D695" t="str">
            <v>住院医师-外院</v>
          </cell>
          <cell r="E695" t="str">
            <v>全科医学科</v>
          </cell>
          <cell r="F695" t="str">
            <v>2022年</v>
          </cell>
        </row>
        <row r="695"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</row>
        <row r="695">
          <cell r="P695">
            <v>100</v>
          </cell>
          <cell r="Q695">
            <v>20</v>
          </cell>
        </row>
        <row r="696">
          <cell r="B696" t="str">
            <v>7AM376</v>
          </cell>
          <cell r="C696" t="str">
            <v>332525199711176322</v>
          </cell>
          <cell r="D696" t="str">
            <v>规培研究生</v>
          </cell>
          <cell r="E696" t="str">
            <v>内科</v>
          </cell>
          <cell r="F696" t="str">
            <v>2021年</v>
          </cell>
        </row>
        <row r="696">
          <cell r="H696">
            <v>100</v>
          </cell>
          <cell r="I696">
            <v>100</v>
          </cell>
          <cell r="J696">
            <v>150</v>
          </cell>
          <cell r="K696">
            <v>150</v>
          </cell>
          <cell r="L696">
            <v>100</v>
          </cell>
          <cell r="M696">
            <v>100</v>
          </cell>
        </row>
        <row r="696">
          <cell r="P696">
            <v>100</v>
          </cell>
          <cell r="Q696">
            <v>20</v>
          </cell>
        </row>
        <row r="697">
          <cell r="B697" t="str">
            <v>7AM392</v>
          </cell>
          <cell r="C697" t="str">
            <v>411521199904068380</v>
          </cell>
          <cell r="D697" t="str">
            <v>规培研究生</v>
          </cell>
          <cell r="E697" t="str">
            <v>内科</v>
          </cell>
          <cell r="F697" t="str">
            <v>2021年</v>
          </cell>
        </row>
        <row r="697">
          <cell r="H697">
            <v>100</v>
          </cell>
          <cell r="I697">
            <v>100</v>
          </cell>
          <cell r="J697">
            <v>150</v>
          </cell>
          <cell r="K697">
            <v>150</v>
          </cell>
          <cell r="L697">
            <v>100</v>
          </cell>
          <cell r="M697">
            <v>100</v>
          </cell>
        </row>
        <row r="697">
          <cell r="P697">
            <v>100</v>
          </cell>
          <cell r="Q697">
            <v>20</v>
          </cell>
        </row>
        <row r="698">
          <cell r="B698" t="str">
            <v>7AM168</v>
          </cell>
          <cell r="C698" t="str">
            <v>341221199709036987</v>
          </cell>
          <cell r="D698" t="str">
            <v>规培研究生</v>
          </cell>
          <cell r="E698" t="str">
            <v>内科</v>
          </cell>
          <cell r="F698" t="str">
            <v>2021年</v>
          </cell>
        </row>
        <row r="698">
          <cell r="H698">
            <v>100</v>
          </cell>
          <cell r="I698">
            <v>100</v>
          </cell>
          <cell r="J698">
            <v>150</v>
          </cell>
          <cell r="K698">
            <v>150</v>
          </cell>
          <cell r="L698">
            <v>100</v>
          </cell>
          <cell r="M698">
            <v>100</v>
          </cell>
        </row>
        <row r="698">
          <cell r="P698">
            <v>100</v>
          </cell>
          <cell r="Q698">
            <v>20</v>
          </cell>
        </row>
        <row r="699">
          <cell r="B699" t="str">
            <v>7AM186</v>
          </cell>
          <cell r="C699" t="str">
            <v>330902199711231024</v>
          </cell>
          <cell r="D699" t="str">
            <v>规培研究生</v>
          </cell>
          <cell r="E699" t="str">
            <v>内科</v>
          </cell>
          <cell r="F699" t="str">
            <v>2021年</v>
          </cell>
        </row>
        <row r="699">
          <cell r="H699">
            <v>100</v>
          </cell>
          <cell r="I699">
            <v>100</v>
          </cell>
          <cell r="J699">
            <v>150</v>
          </cell>
          <cell r="K699">
            <v>150</v>
          </cell>
          <cell r="L699">
            <v>100</v>
          </cell>
          <cell r="M699">
            <v>100</v>
          </cell>
        </row>
        <row r="699">
          <cell r="P699">
            <v>100</v>
          </cell>
          <cell r="Q699">
            <v>20</v>
          </cell>
        </row>
        <row r="700">
          <cell r="B700" t="str">
            <v>7AM197</v>
          </cell>
          <cell r="C700" t="str">
            <v>33062119971206542X</v>
          </cell>
          <cell r="D700" t="str">
            <v>规培研究生</v>
          </cell>
          <cell r="E700" t="str">
            <v>内科</v>
          </cell>
          <cell r="F700" t="str">
            <v>2021年</v>
          </cell>
        </row>
        <row r="700">
          <cell r="H700">
            <v>100</v>
          </cell>
          <cell r="I700">
            <v>100</v>
          </cell>
          <cell r="J700">
            <v>150</v>
          </cell>
          <cell r="K700">
            <v>150</v>
          </cell>
          <cell r="L700">
            <v>100</v>
          </cell>
          <cell r="M700">
            <v>100</v>
          </cell>
        </row>
        <row r="700">
          <cell r="P700">
            <v>100</v>
          </cell>
          <cell r="Q700">
            <v>20</v>
          </cell>
        </row>
        <row r="701">
          <cell r="B701" t="str">
            <v>7AM202</v>
          </cell>
          <cell r="C701" t="str">
            <v>330724199804232429</v>
          </cell>
          <cell r="D701" t="str">
            <v>规培研究生</v>
          </cell>
          <cell r="E701" t="str">
            <v>内科</v>
          </cell>
          <cell r="F701" t="str">
            <v>2021年</v>
          </cell>
        </row>
        <row r="701">
          <cell r="H701">
            <v>100</v>
          </cell>
          <cell r="I701">
            <v>100</v>
          </cell>
          <cell r="J701">
            <v>150</v>
          </cell>
          <cell r="K701">
            <v>150</v>
          </cell>
          <cell r="L701">
            <v>100</v>
          </cell>
          <cell r="M701">
            <v>100</v>
          </cell>
        </row>
        <row r="701">
          <cell r="P701">
            <v>100</v>
          </cell>
          <cell r="Q701">
            <v>20</v>
          </cell>
        </row>
        <row r="702">
          <cell r="B702" t="str">
            <v>7AM242</v>
          </cell>
          <cell r="C702" t="str">
            <v>33048119971202261X</v>
          </cell>
          <cell r="D702" t="str">
            <v>规培研究生</v>
          </cell>
          <cell r="E702" t="str">
            <v>重症医学科</v>
          </cell>
          <cell r="F702" t="str">
            <v>2021年</v>
          </cell>
        </row>
        <row r="702">
          <cell r="H702">
            <v>100</v>
          </cell>
          <cell r="I702">
            <v>100</v>
          </cell>
          <cell r="J702">
            <v>150</v>
          </cell>
          <cell r="K702">
            <v>150</v>
          </cell>
          <cell r="L702">
            <v>100</v>
          </cell>
          <cell r="M702">
            <v>100</v>
          </cell>
        </row>
        <row r="702">
          <cell r="P702">
            <v>100</v>
          </cell>
          <cell r="Q702">
            <v>20</v>
          </cell>
        </row>
        <row r="703">
          <cell r="B703" t="str">
            <v>7AO043</v>
          </cell>
          <cell r="C703" t="str">
            <v>339005199905264922</v>
          </cell>
          <cell r="D703" t="str">
            <v>规培研究生</v>
          </cell>
          <cell r="E703" t="str">
            <v>内科</v>
          </cell>
          <cell r="F703" t="str">
            <v>2022年</v>
          </cell>
        </row>
        <row r="703"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</row>
        <row r="703">
          <cell r="P703">
            <v>100</v>
          </cell>
          <cell r="Q703">
            <v>20</v>
          </cell>
        </row>
        <row r="704">
          <cell r="B704" t="str">
            <v>7AO044</v>
          </cell>
          <cell r="C704" t="str">
            <v>330282199811300027</v>
          </cell>
          <cell r="D704" t="str">
            <v>规培研究生</v>
          </cell>
          <cell r="E704" t="str">
            <v>内科</v>
          </cell>
          <cell r="F704" t="str">
            <v>2022年</v>
          </cell>
        </row>
        <row r="704"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</row>
        <row r="704">
          <cell r="P704">
            <v>100</v>
          </cell>
          <cell r="Q704">
            <v>20</v>
          </cell>
        </row>
        <row r="705">
          <cell r="B705" t="str">
            <v>7AO226</v>
          </cell>
          <cell r="C705" t="str">
            <v>330382199902180927</v>
          </cell>
          <cell r="D705" t="str">
            <v>规培研究生</v>
          </cell>
          <cell r="E705" t="str">
            <v>内科</v>
          </cell>
          <cell r="F705" t="str">
            <v>2022年</v>
          </cell>
        </row>
        <row r="705"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</row>
        <row r="705">
          <cell r="P705">
            <v>100</v>
          </cell>
          <cell r="Q705">
            <v>20</v>
          </cell>
        </row>
        <row r="706">
          <cell r="B706" t="str">
            <v>7AO287</v>
          </cell>
          <cell r="C706" t="str">
            <v>440981199708076124</v>
          </cell>
          <cell r="D706" t="str">
            <v>规培研究生</v>
          </cell>
          <cell r="E706" t="str">
            <v>重症医学科</v>
          </cell>
          <cell r="F706" t="str">
            <v>2022年</v>
          </cell>
        </row>
        <row r="706"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</row>
        <row r="706">
          <cell r="P706">
            <v>100</v>
          </cell>
          <cell r="Q706">
            <v>20</v>
          </cell>
        </row>
        <row r="707">
          <cell r="B707">
            <v>123008</v>
          </cell>
          <cell r="C707" t="str">
            <v>330382199710232227</v>
          </cell>
          <cell r="D707" t="str">
            <v>住院医师-本院</v>
          </cell>
          <cell r="E707" t="str">
            <v>内科</v>
          </cell>
          <cell r="F707" t="str">
            <v>2023年</v>
          </cell>
        </row>
        <row r="707">
          <cell r="H707">
            <v>100</v>
          </cell>
          <cell r="I707" t="e">
            <v>#N/A</v>
          </cell>
          <cell r="J707">
            <v>0</v>
          </cell>
          <cell r="K707" t="e">
            <v>#N/A</v>
          </cell>
          <cell r="L707">
            <v>0</v>
          </cell>
          <cell r="M707" t="e">
            <v>#N/A</v>
          </cell>
        </row>
        <row r="707">
          <cell r="P707">
            <v>100</v>
          </cell>
          <cell r="Q707">
            <v>20</v>
          </cell>
        </row>
        <row r="708">
          <cell r="B708" t="str">
            <v>7AK004</v>
          </cell>
          <cell r="C708" t="str">
            <v>331021199611201865</v>
          </cell>
          <cell r="D708" t="str">
            <v>规培研究生</v>
          </cell>
          <cell r="E708" t="str">
            <v>内科</v>
          </cell>
          <cell r="F708" t="str">
            <v>实际2021年</v>
          </cell>
        </row>
        <row r="708">
          <cell r="H708">
            <v>100</v>
          </cell>
          <cell r="I708">
            <v>100</v>
          </cell>
          <cell r="J708">
            <v>150</v>
          </cell>
          <cell r="K708">
            <v>150</v>
          </cell>
          <cell r="L708">
            <v>100</v>
          </cell>
          <cell r="M708">
            <v>100</v>
          </cell>
        </row>
        <row r="708">
          <cell r="P708">
            <v>100</v>
          </cell>
          <cell r="Q708">
            <v>20</v>
          </cell>
        </row>
        <row r="709">
          <cell r="B709">
            <v>621020</v>
          </cell>
          <cell r="C709" t="str">
            <v>330382199303026944</v>
          </cell>
          <cell r="D709" t="str">
            <v>住院医师-本院</v>
          </cell>
          <cell r="E709" t="str">
            <v>麻醉科</v>
          </cell>
          <cell r="F709" t="str">
            <v>2021年</v>
          </cell>
        </row>
        <row r="709">
          <cell r="H709">
            <v>100</v>
          </cell>
          <cell r="I709">
            <v>100</v>
          </cell>
          <cell r="J709">
            <v>150</v>
          </cell>
          <cell r="K709">
            <v>150</v>
          </cell>
          <cell r="L709">
            <v>100</v>
          </cell>
          <cell r="M709">
            <v>100</v>
          </cell>
        </row>
        <row r="709">
          <cell r="P709">
            <v>100</v>
          </cell>
          <cell r="Q709">
            <v>20</v>
          </cell>
        </row>
        <row r="710">
          <cell r="B710">
            <v>621019</v>
          </cell>
          <cell r="C710" t="str">
            <v>330382199012280926</v>
          </cell>
          <cell r="D710" t="str">
            <v>住院医师-本院</v>
          </cell>
          <cell r="E710" t="str">
            <v>麻醉科</v>
          </cell>
          <cell r="F710" t="str">
            <v>2021年</v>
          </cell>
        </row>
        <row r="710">
          <cell r="H710">
            <v>100</v>
          </cell>
          <cell r="I710">
            <v>100</v>
          </cell>
          <cell r="J710">
            <v>150</v>
          </cell>
          <cell r="K710">
            <v>150</v>
          </cell>
          <cell r="L710">
            <v>100</v>
          </cell>
          <cell r="M710">
            <v>100</v>
          </cell>
        </row>
        <row r="710">
          <cell r="P710">
            <v>100</v>
          </cell>
          <cell r="Q710">
            <v>20</v>
          </cell>
        </row>
        <row r="711">
          <cell r="B711" t="str">
            <v>727L78</v>
          </cell>
          <cell r="C711" t="str">
            <v>232330199605151216</v>
          </cell>
          <cell r="D711" t="str">
            <v>住院医师-外院</v>
          </cell>
          <cell r="E711" t="str">
            <v>麻醉科</v>
          </cell>
          <cell r="F711" t="str">
            <v>2021年</v>
          </cell>
        </row>
        <row r="711">
          <cell r="H711">
            <v>100</v>
          </cell>
          <cell r="I711">
            <v>100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</row>
        <row r="711">
          <cell r="P711">
            <v>100</v>
          </cell>
          <cell r="Q711">
            <v>20</v>
          </cell>
        </row>
        <row r="712">
          <cell r="B712" t="str">
            <v>7AM299</v>
          </cell>
          <cell r="C712" t="str">
            <v>330382199903050040</v>
          </cell>
          <cell r="D712" t="str">
            <v>规培研究生</v>
          </cell>
          <cell r="E712" t="str">
            <v>麻醉科</v>
          </cell>
          <cell r="F712" t="str">
            <v>2021年</v>
          </cell>
        </row>
        <row r="712">
          <cell r="H712">
            <v>100</v>
          </cell>
          <cell r="I712">
            <v>100</v>
          </cell>
          <cell r="J712">
            <v>150</v>
          </cell>
          <cell r="K712">
            <v>150</v>
          </cell>
          <cell r="L712">
            <v>100</v>
          </cell>
          <cell r="M712">
            <v>100</v>
          </cell>
        </row>
        <row r="712">
          <cell r="P712">
            <v>100</v>
          </cell>
          <cell r="Q712">
            <v>20</v>
          </cell>
        </row>
        <row r="713">
          <cell r="B713" t="str">
            <v>7AO361</v>
          </cell>
          <cell r="C713" t="str">
            <v>330621199906231190</v>
          </cell>
          <cell r="D713" t="str">
            <v>规培研究生</v>
          </cell>
          <cell r="E713" t="str">
            <v>麻醉科</v>
          </cell>
          <cell r="F713" t="str">
            <v>2022年</v>
          </cell>
        </row>
        <row r="713"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</row>
        <row r="713">
          <cell r="P713">
            <v>100</v>
          </cell>
          <cell r="Q713">
            <v>20</v>
          </cell>
        </row>
        <row r="714">
          <cell r="B714" t="str">
            <v>733L22</v>
          </cell>
          <cell r="C714" t="str">
            <v>331021199804212317</v>
          </cell>
          <cell r="D714" t="str">
            <v>住院医师-外院</v>
          </cell>
          <cell r="E714" t="str">
            <v>麻醉科</v>
          </cell>
          <cell r="F714" t="str">
            <v>2023年</v>
          </cell>
        </row>
        <row r="714">
          <cell r="H714">
            <v>0</v>
          </cell>
          <cell r="I714" t="e">
            <v>#N/A</v>
          </cell>
          <cell r="J714">
            <v>0</v>
          </cell>
          <cell r="K714" t="e">
            <v>#N/A</v>
          </cell>
          <cell r="L714">
            <v>0</v>
          </cell>
          <cell r="M714" t="e">
            <v>#N/A</v>
          </cell>
        </row>
        <row r="714">
          <cell r="P714">
            <v>100</v>
          </cell>
          <cell r="Q714">
            <v>20</v>
          </cell>
        </row>
        <row r="715">
          <cell r="B715">
            <v>121022</v>
          </cell>
          <cell r="C715" t="str">
            <v>330302199511147976</v>
          </cell>
          <cell r="D715" t="str">
            <v>住院医师-本院</v>
          </cell>
          <cell r="E715" t="str">
            <v>外科</v>
          </cell>
          <cell r="F715" t="str">
            <v>2021年</v>
          </cell>
        </row>
        <row r="715"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</row>
        <row r="715">
          <cell r="P715">
            <v>100</v>
          </cell>
          <cell r="Q715">
            <v>20</v>
          </cell>
        </row>
        <row r="716">
          <cell r="B716" t="str">
            <v>729L79</v>
          </cell>
          <cell r="C716" t="str">
            <v>330324199809110074</v>
          </cell>
          <cell r="D716" t="str">
            <v>住院医师-外院</v>
          </cell>
          <cell r="E716" t="str">
            <v>全科医学科</v>
          </cell>
          <cell r="F716" t="str">
            <v>2022年</v>
          </cell>
        </row>
        <row r="716"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</row>
        <row r="716">
          <cell r="P716">
            <v>100</v>
          </cell>
          <cell r="Q716">
            <v>20</v>
          </cell>
        </row>
        <row r="717">
          <cell r="B717" t="str">
            <v>7AM385</v>
          </cell>
          <cell r="C717" t="str">
            <v>330183199708164312</v>
          </cell>
          <cell r="D717" t="str">
            <v>规培研究生</v>
          </cell>
          <cell r="E717" t="str">
            <v>外科</v>
          </cell>
          <cell r="F717" t="str">
            <v>2021年</v>
          </cell>
        </row>
        <row r="717">
          <cell r="H717">
            <v>100</v>
          </cell>
          <cell r="I717">
            <v>100</v>
          </cell>
          <cell r="J717">
            <v>150</v>
          </cell>
          <cell r="K717">
            <v>150</v>
          </cell>
          <cell r="L717">
            <v>100</v>
          </cell>
          <cell r="M717">
            <v>100</v>
          </cell>
        </row>
        <row r="717">
          <cell r="P717">
            <v>100</v>
          </cell>
          <cell r="Q717">
            <v>20</v>
          </cell>
        </row>
        <row r="718">
          <cell r="B718" t="str">
            <v>7AM240</v>
          </cell>
          <cell r="C718" t="str">
            <v>330304199712031577</v>
          </cell>
          <cell r="D718" t="str">
            <v>规培研究生</v>
          </cell>
          <cell r="E718" t="str">
            <v>急诊科</v>
          </cell>
          <cell r="F718" t="str">
            <v>2021年</v>
          </cell>
        </row>
        <row r="718">
          <cell r="H718">
            <v>100</v>
          </cell>
          <cell r="I718">
            <v>100</v>
          </cell>
          <cell r="J718">
            <v>150</v>
          </cell>
          <cell r="K718">
            <v>150</v>
          </cell>
          <cell r="L718">
            <v>100</v>
          </cell>
          <cell r="M718">
            <v>100</v>
          </cell>
        </row>
        <row r="718">
          <cell r="P718">
            <v>100</v>
          </cell>
          <cell r="Q718">
            <v>20</v>
          </cell>
        </row>
        <row r="719">
          <cell r="B719" t="str">
            <v>7AM266</v>
          </cell>
          <cell r="C719" t="str">
            <v>330281199804301017</v>
          </cell>
          <cell r="D719" t="str">
            <v>规培研究生</v>
          </cell>
          <cell r="E719" t="str">
            <v>外科（神经外科方向）</v>
          </cell>
          <cell r="F719" t="str">
            <v>2021年</v>
          </cell>
        </row>
        <row r="719">
          <cell r="H719">
            <v>100</v>
          </cell>
          <cell r="I719">
            <v>100</v>
          </cell>
          <cell r="J719">
            <v>150</v>
          </cell>
          <cell r="K719">
            <v>150</v>
          </cell>
          <cell r="L719">
            <v>100</v>
          </cell>
          <cell r="M719">
            <v>100</v>
          </cell>
        </row>
        <row r="719">
          <cell r="P719">
            <v>100</v>
          </cell>
          <cell r="Q719">
            <v>20</v>
          </cell>
        </row>
        <row r="720">
          <cell r="B720" t="str">
            <v>7AO314</v>
          </cell>
          <cell r="C720" t="str">
            <v>330327199806120815</v>
          </cell>
          <cell r="D720" t="str">
            <v>规培研究生</v>
          </cell>
          <cell r="E720" t="str">
            <v>外科（神经外科方向）</v>
          </cell>
          <cell r="F720" t="str">
            <v>2022年</v>
          </cell>
        </row>
        <row r="720"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</row>
        <row r="720">
          <cell r="P720">
            <v>100</v>
          </cell>
          <cell r="Q720">
            <v>20</v>
          </cell>
        </row>
        <row r="721">
          <cell r="B721">
            <v>623028</v>
          </cell>
          <cell r="C721" t="str">
            <v>330381199310063616</v>
          </cell>
          <cell r="D721" t="str">
            <v>住院医师-本院</v>
          </cell>
          <cell r="E721" t="str">
            <v>骨科</v>
          </cell>
          <cell r="F721" t="str">
            <v>2023年</v>
          </cell>
        </row>
        <row r="721">
          <cell r="H721">
            <v>100</v>
          </cell>
          <cell r="I721" t="e">
            <v>#N/A</v>
          </cell>
          <cell r="J721">
            <v>0</v>
          </cell>
          <cell r="K721" t="e">
            <v>#N/A</v>
          </cell>
          <cell r="L721">
            <v>0</v>
          </cell>
          <cell r="M721" t="e">
            <v>#N/A</v>
          </cell>
        </row>
        <row r="721">
          <cell r="P721">
            <v>100</v>
          </cell>
          <cell r="Q721">
            <v>20</v>
          </cell>
        </row>
        <row r="722">
          <cell r="B722">
            <v>623023</v>
          </cell>
          <cell r="C722" t="str">
            <v>330781199607134843</v>
          </cell>
          <cell r="D722" t="str">
            <v>住院医师-本院</v>
          </cell>
          <cell r="E722" t="str">
            <v>外科</v>
          </cell>
          <cell r="F722" t="str">
            <v>2023年</v>
          </cell>
        </row>
        <row r="722">
          <cell r="H722">
            <v>0</v>
          </cell>
          <cell r="I722" t="e">
            <v>#N/A</v>
          </cell>
          <cell r="J722">
            <v>0</v>
          </cell>
          <cell r="K722" t="e">
            <v>#N/A</v>
          </cell>
          <cell r="L722">
            <v>0</v>
          </cell>
          <cell r="M722" t="e">
            <v>#N/A</v>
          </cell>
        </row>
        <row r="722">
          <cell r="P722">
            <v>100</v>
          </cell>
          <cell r="Q722">
            <v>20</v>
          </cell>
        </row>
        <row r="723">
          <cell r="B723" t="str">
            <v>732L48</v>
          </cell>
          <cell r="C723" t="str">
            <v>332526200005230047</v>
          </cell>
          <cell r="D723" t="str">
            <v>住院医师-外院</v>
          </cell>
          <cell r="E723" t="str">
            <v>急诊科</v>
          </cell>
          <cell r="F723" t="str">
            <v>2023年</v>
          </cell>
        </row>
        <row r="723">
          <cell r="H723">
            <v>0</v>
          </cell>
          <cell r="I723" t="e">
            <v>#N/A</v>
          </cell>
          <cell r="J723">
            <v>0</v>
          </cell>
          <cell r="K723" t="e">
            <v>#N/A</v>
          </cell>
          <cell r="L723">
            <v>0</v>
          </cell>
          <cell r="M723" t="e">
            <v>#N/A</v>
          </cell>
        </row>
        <row r="723">
          <cell r="P723">
            <v>100</v>
          </cell>
          <cell r="Q723">
            <v>20</v>
          </cell>
        </row>
        <row r="724">
          <cell r="B724" t="str">
            <v>732L71</v>
          </cell>
          <cell r="C724" t="str">
            <v>331021199909241851</v>
          </cell>
          <cell r="D724" t="str">
            <v>住院医师-外院</v>
          </cell>
          <cell r="E724" t="str">
            <v>外科</v>
          </cell>
          <cell r="F724" t="str">
            <v>2023年</v>
          </cell>
        </row>
        <row r="724">
          <cell r="H724">
            <v>0</v>
          </cell>
          <cell r="I724" t="e">
            <v>#N/A</v>
          </cell>
          <cell r="J724">
            <v>0</v>
          </cell>
          <cell r="K724" t="e">
            <v>#N/A</v>
          </cell>
          <cell r="L724">
            <v>0</v>
          </cell>
          <cell r="M724" t="e">
            <v>#N/A</v>
          </cell>
        </row>
        <row r="724">
          <cell r="P724">
            <v>100</v>
          </cell>
          <cell r="Q724">
            <v>20</v>
          </cell>
        </row>
        <row r="725">
          <cell r="B725" t="str">
            <v>732L96</v>
          </cell>
          <cell r="C725" t="str">
            <v>330381199907220135</v>
          </cell>
          <cell r="D725" t="str">
            <v>住院医师-外院</v>
          </cell>
          <cell r="E725" t="str">
            <v>外科</v>
          </cell>
          <cell r="F725" t="str">
            <v>2023年</v>
          </cell>
        </row>
        <row r="725">
          <cell r="H725">
            <v>0</v>
          </cell>
          <cell r="I725" t="e">
            <v>#N/A</v>
          </cell>
          <cell r="J725">
            <v>0</v>
          </cell>
          <cell r="K725" t="e">
            <v>#N/A</v>
          </cell>
          <cell r="L725">
            <v>0</v>
          </cell>
          <cell r="M725" t="e">
            <v>#N/A</v>
          </cell>
        </row>
        <row r="725">
          <cell r="P725">
            <v>100</v>
          </cell>
          <cell r="Q725">
            <v>20</v>
          </cell>
        </row>
        <row r="726">
          <cell r="B726" t="str">
            <v>732L97</v>
          </cell>
          <cell r="C726" t="str">
            <v>33032619981125001X</v>
          </cell>
          <cell r="D726" t="str">
            <v>住院医师-外院</v>
          </cell>
          <cell r="E726" t="str">
            <v>外科</v>
          </cell>
          <cell r="F726" t="str">
            <v>2023年</v>
          </cell>
        </row>
        <row r="726">
          <cell r="H726">
            <v>0</v>
          </cell>
          <cell r="I726" t="e">
            <v>#N/A</v>
          </cell>
          <cell r="J726">
            <v>0</v>
          </cell>
          <cell r="K726" t="e">
            <v>#N/A</v>
          </cell>
          <cell r="L726">
            <v>0</v>
          </cell>
          <cell r="M726" t="e">
            <v>#N/A</v>
          </cell>
        </row>
        <row r="726">
          <cell r="P726">
            <v>100</v>
          </cell>
          <cell r="Q726">
            <v>20</v>
          </cell>
        </row>
        <row r="727">
          <cell r="B727" t="str">
            <v>733L27</v>
          </cell>
          <cell r="C727" t="str">
            <v>330326199902194340</v>
          </cell>
          <cell r="D727" t="str">
            <v>住院医师-外院</v>
          </cell>
          <cell r="E727" t="str">
            <v>重症医学科</v>
          </cell>
          <cell r="F727" t="str">
            <v>2023年</v>
          </cell>
        </row>
        <row r="727">
          <cell r="H727">
            <v>0</v>
          </cell>
          <cell r="I727" t="e">
            <v>#N/A</v>
          </cell>
          <cell r="J727">
            <v>0</v>
          </cell>
          <cell r="K727" t="e">
            <v>#N/A</v>
          </cell>
          <cell r="L727">
            <v>0</v>
          </cell>
          <cell r="M727" t="e">
            <v>#N/A</v>
          </cell>
        </row>
        <row r="727">
          <cell r="P727">
            <v>100</v>
          </cell>
          <cell r="Q727">
            <v>20</v>
          </cell>
        </row>
        <row r="728">
          <cell r="B728">
            <v>623032</v>
          </cell>
          <cell r="C728" t="str">
            <v>33032419941121210X</v>
          </cell>
          <cell r="D728" t="str">
            <v>住院医师-本院</v>
          </cell>
          <cell r="E728" t="str">
            <v>外科</v>
          </cell>
          <cell r="F728" t="str">
            <v>2023年</v>
          </cell>
        </row>
        <row r="728">
          <cell r="H728">
            <v>100</v>
          </cell>
          <cell r="I728" t="e">
            <v>#N/A</v>
          </cell>
          <cell r="J728">
            <v>0</v>
          </cell>
          <cell r="K728" t="e">
            <v>#N/A</v>
          </cell>
          <cell r="L728">
            <v>0</v>
          </cell>
          <cell r="M728" t="e">
            <v>#N/A</v>
          </cell>
        </row>
        <row r="728">
          <cell r="P728">
            <v>100</v>
          </cell>
          <cell r="Q728">
            <v>20</v>
          </cell>
        </row>
        <row r="729">
          <cell r="B729" t="str">
            <v>728L02</v>
          </cell>
          <cell r="C729" t="str">
            <v>33032919971220464x</v>
          </cell>
          <cell r="D729" t="str">
            <v>住院医师-外院</v>
          </cell>
          <cell r="E729" t="str">
            <v>全科医学科</v>
          </cell>
          <cell r="F729" t="str">
            <v>2021年</v>
          </cell>
          <cell r="G729">
            <v>90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</row>
        <row r="729">
          <cell r="P729">
            <v>100</v>
          </cell>
          <cell r="Q729">
            <v>20</v>
          </cell>
        </row>
        <row r="730">
          <cell r="B730">
            <v>623001</v>
          </cell>
          <cell r="C730" t="str">
            <v>33030219940403241x</v>
          </cell>
          <cell r="D730" t="str">
            <v>住院医师-本院</v>
          </cell>
          <cell r="E730" t="str">
            <v>放射肿瘤科</v>
          </cell>
          <cell r="F730" t="str">
            <v>2022年</v>
          </cell>
        </row>
        <row r="730">
          <cell r="H730">
            <v>100</v>
          </cell>
          <cell r="I730">
            <v>100</v>
          </cell>
          <cell r="J730">
            <v>150</v>
          </cell>
          <cell r="K730">
            <v>150</v>
          </cell>
          <cell r="L730">
            <v>100</v>
          </cell>
          <cell r="M730">
            <v>100</v>
          </cell>
        </row>
        <row r="730">
          <cell r="P730">
            <v>100</v>
          </cell>
          <cell r="Q730">
            <v>20</v>
          </cell>
        </row>
        <row r="731">
          <cell r="B731" t="str">
            <v>730L22</v>
          </cell>
          <cell r="C731" t="str">
            <v>142725199511072022</v>
          </cell>
          <cell r="D731" t="str">
            <v>住院医师-外院</v>
          </cell>
          <cell r="E731" t="str">
            <v>内科</v>
          </cell>
          <cell r="F731" t="str">
            <v>2022年</v>
          </cell>
        </row>
        <row r="731">
          <cell r="H731">
            <v>100</v>
          </cell>
          <cell r="I731">
            <v>100</v>
          </cell>
          <cell r="J731">
            <v>150</v>
          </cell>
          <cell r="K731">
            <v>150</v>
          </cell>
          <cell r="L731">
            <v>100</v>
          </cell>
          <cell r="M731">
            <v>100</v>
          </cell>
        </row>
        <row r="731">
          <cell r="P731">
            <v>100</v>
          </cell>
          <cell r="Q731">
            <v>20</v>
          </cell>
        </row>
        <row r="732">
          <cell r="B732">
            <v>622029</v>
          </cell>
          <cell r="C732" t="str">
            <v>330324199312085192</v>
          </cell>
          <cell r="D732" t="str">
            <v>住院医师-本院</v>
          </cell>
          <cell r="E732" t="str">
            <v>内科</v>
          </cell>
          <cell r="F732" t="str">
            <v>2022年</v>
          </cell>
        </row>
        <row r="732">
          <cell r="H732">
            <v>100</v>
          </cell>
          <cell r="I732">
            <v>100</v>
          </cell>
          <cell r="J732">
            <v>150</v>
          </cell>
          <cell r="K732">
            <v>150</v>
          </cell>
          <cell r="L732">
            <v>100</v>
          </cell>
          <cell r="M732">
            <v>100</v>
          </cell>
        </row>
        <row r="732">
          <cell r="P732">
            <v>100</v>
          </cell>
          <cell r="Q732">
            <v>20</v>
          </cell>
        </row>
        <row r="733">
          <cell r="B733" t="str">
            <v>732L19</v>
          </cell>
          <cell r="C733" t="str">
            <v>542223199409170042</v>
          </cell>
          <cell r="D733" t="str">
            <v>住院医师-外院-西藏</v>
          </cell>
          <cell r="E733" t="str">
            <v>全科医学科</v>
          </cell>
          <cell r="F733" t="str">
            <v>2022年</v>
          </cell>
        </row>
        <row r="733"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</row>
        <row r="733">
          <cell r="P733">
            <v>100</v>
          </cell>
          <cell r="Q733">
            <v>20</v>
          </cell>
        </row>
        <row r="734">
          <cell r="B734" t="str">
            <v>732L20</v>
          </cell>
          <cell r="C734" t="str">
            <v>540102199706211526</v>
          </cell>
          <cell r="D734" t="str">
            <v>住院医师-外院-西藏</v>
          </cell>
          <cell r="E734" t="str">
            <v>全科医学科</v>
          </cell>
          <cell r="F734" t="str">
            <v>2022年</v>
          </cell>
        </row>
        <row r="734"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4">
          <cell r="P734">
            <v>100</v>
          </cell>
          <cell r="Q734">
            <v>20</v>
          </cell>
        </row>
        <row r="735">
          <cell r="B735" t="str">
            <v>732L25</v>
          </cell>
          <cell r="C735" t="str">
            <v>540121199802094525</v>
          </cell>
          <cell r="D735" t="str">
            <v>住院医师-外院-西藏</v>
          </cell>
          <cell r="E735" t="str">
            <v>全科医学科</v>
          </cell>
          <cell r="F735" t="str">
            <v>2022年</v>
          </cell>
        </row>
        <row r="735"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</row>
        <row r="735">
          <cell r="P735">
            <v>100</v>
          </cell>
          <cell r="Q735">
            <v>20</v>
          </cell>
        </row>
        <row r="736">
          <cell r="B736" t="str">
            <v>7AM388</v>
          </cell>
          <cell r="C736" t="str">
            <v>331082199809288575</v>
          </cell>
          <cell r="D736" t="str">
            <v>规培研究生</v>
          </cell>
          <cell r="E736" t="str">
            <v>内科</v>
          </cell>
          <cell r="F736" t="str">
            <v>2021年</v>
          </cell>
        </row>
        <row r="736">
          <cell r="H736">
            <v>100</v>
          </cell>
          <cell r="I736">
            <v>100</v>
          </cell>
          <cell r="J736">
            <v>150</v>
          </cell>
          <cell r="K736">
            <v>150</v>
          </cell>
          <cell r="L736">
            <v>100</v>
          </cell>
          <cell r="M736">
            <v>100</v>
          </cell>
        </row>
        <row r="736">
          <cell r="P736">
            <v>100</v>
          </cell>
          <cell r="Q736">
            <v>20</v>
          </cell>
        </row>
        <row r="737">
          <cell r="B737" t="str">
            <v>7AM394</v>
          </cell>
          <cell r="C737" t="str">
            <v>330184199807145041</v>
          </cell>
          <cell r="D737" t="str">
            <v>规培研究生</v>
          </cell>
          <cell r="E737" t="str">
            <v>内科</v>
          </cell>
          <cell r="F737" t="str">
            <v>2021年</v>
          </cell>
        </row>
        <row r="737">
          <cell r="H737">
            <v>100</v>
          </cell>
          <cell r="I737">
            <v>100</v>
          </cell>
          <cell r="J737">
            <v>150</v>
          </cell>
          <cell r="K737">
            <v>150</v>
          </cell>
          <cell r="L737">
            <v>100</v>
          </cell>
          <cell r="M737">
            <v>100</v>
          </cell>
        </row>
        <row r="737">
          <cell r="P737">
            <v>100</v>
          </cell>
          <cell r="Q737">
            <v>20</v>
          </cell>
        </row>
        <row r="738">
          <cell r="B738" t="str">
            <v>7AM183</v>
          </cell>
          <cell r="C738" t="str">
            <v>33068119970313686X</v>
          </cell>
          <cell r="D738" t="str">
            <v>规培研究生</v>
          </cell>
          <cell r="E738" t="str">
            <v>内科</v>
          </cell>
          <cell r="F738" t="str">
            <v>2021年</v>
          </cell>
        </row>
        <row r="738">
          <cell r="H738">
            <v>100</v>
          </cell>
          <cell r="I738">
            <v>100</v>
          </cell>
          <cell r="J738">
            <v>150</v>
          </cell>
          <cell r="K738">
            <v>150</v>
          </cell>
          <cell r="L738">
            <v>100</v>
          </cell>
          <cell r="M738">
            <v>100</v>
          </cell>
        </row>
        <row r="738">
          <cell r="P738">
            <v>100</v>
          </cell>
          <cell r="Q738">
            <v>20</v>
          </cell>
        </row>
        <row r="739">
          <cell r="B739" t="str">
            <v>7AM209</v>
          </cell>
          <cell r="C739" t="str">
            <v>362526199808100043</v>
          </cell>
          <cell r="D739" t="str">
            <v>规培研究生</v>
          </cell>
          <cell r="E739" t="str">
            <v>内科</v>
          </cell>
          <cell r="F739" t="str">
            <v>2021年</v>
          </cell>
        </row>
        <row r="739">
          <cell r="H739">
            <v>100</v>
          </cell>
          <cell r="I739">
            <v>100</v>
          </cell>
          <cell r="J739">
            <v>150</v>
          </cell>
          <cell r="K739">
            <v>150</v>
          </cell>
          <cell r="L739">
            <v>100</v>
          </cell>
          <cell r="M739">
            <v>100</v>
          </cell>
        </row>
        <row r="739">
          <cell r="P739">
            <v>100</v>
          </cell>
          <cell r="Q739">
            <v>20</v>
          </cell>
        </row>
        <row r="740">
          <cell r="B740" t="str">
            <v>7AM210</v>
          </cell>
          <cell r="C740" t="str">
            <v>331081199712282410</v>
          </cell>
          <cell r="D740" t="str">
            <v>规培研究生</v>
          </cell>
          <cell r="E740" t="str">
            <v>内科</v>
          </cell>
          <cell r="F740" t="str">
            <v>2021年</v>
          </cell>
        </row>
        <row r="740">
          <cell r="H740">
            <v>100</v>
          </cell>
          <cell r="I740">
            <v>100</v>
          </cell>
          <cell r="J740">
            <v>150</v>
          </cell>
          <cell r="K740">
            <v>150</v>
          </cell>
          <cell r="L740">
            <v>100</v>
          </cell>
          <cell r="M740">
            <v>100</v>
          </cell>
        </row>
        <row r="740">
          <cell r="P740">
            <v>100</v>
          </cell>
          <cell r="Q740">
            <v>20</v>
          </cell>
        </row>
        <row r="741">
          <cell r="B741" t="str">
            <v>7AM243</v>
          </cell>
          <cell r="C741" t="str">
            <v>430602199801152538</v>
          </cell>
          <cell r="D741" t="str">
            <v>规培研究生</v>
          </cell>
          <cell r="E741" t="str">
            <v>重症医学科</v>
          </cell>
          <cell r="F741" t="str">
            <v>2021年</v>
          </cell>
        </row>
        <row r="741">
          <cell r="H741">
            <v>100</v>
          </cell>
          <cell r="I741">
            <v>100</v>
          </cell>
          <cell r="J741">
            <v>150</v>
          </cell>
          <cell r="K741">
            <v>150</v>
          </cell>
          <cell r="L741">
            <v>100</v>
          </cell>
          <cell r="M741">
            <v>100</v>
          </cell>
        </row>
        <row r="741">
          <cell r="P741">
            <v>100</v>
          </cell>
          <cell r="Q741">
            <v>20</v>
          </cell>
        </row>
        <row r="742">
          <cell r="B742" t="str">
            <v>7AO004</v>
          </cell>
          <cell r="C742" t="str">
            <v>330327199909010950</v>
          </cell>
          <cell r="D742" t="str">
            <v>规培研究生</v>
          </cell>
          <cell r="E742" t="str">
            <v>放射肿瘤科</v>
          </cell>
          <cell r="F742" t="str">
            <v>2022年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</row>
        <row r="742">
          <cell r="P742">
            <v>100</v>
          </cell>
          <cell r="Q742">
            <v>20</v>
          </cell>
        </row>
        <row r="743">
          <cell r="B743" t="str">
            <v>7AO034</v>
          </cell>
          <cell r="C743" t="str">
            <v>330282199901290010</v>
          </cell>
          <cell r="D743" t="str">
            <v>规培研究生</v>
          </cell>
          <cell r="E743" t="str">
            <v>内科</v>
          </cell>
          <cell r="F743" t="str">
            <v>2022年</v>
          </cell>
        </row>
        <row r="743"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str">
            <v>7AO034</v>
          </cell>
        </row>
        <row r="743">
          <cell r="P743">
            <v>100</v>
          </cell>
          <cell r="Q743">
            <v>20</v>
          </cell>
        </row>
        <row r="744">
          <cell r="B744" t="str">
            <v>7AO221</v>
          </cell>
          <cell r="C744" t="str">
            <v>331003199810090077</v>
          </cell>
          <cell r="D744" t="str">
            <v>规培研究生</v>
          </cell>
          <cell r="E744" t="str">
            <v>内科</v>
          </cell>
          <cell r="F744" t="str">
            <v>2022年</v>
          </cell>
        </row>
        <row r="744"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4">
          <cell r="P744">
            <v>100</v>
          </cell>
          <cell r="Q744">
            <v>20</v>
          </cell>
        </row>
        <row r="745">
          <cell r="B745" t="str">
            <v>7AO222</v>
          </cell>
          <cell r="C745" t="str">
            <v>33038119990729015X</v>
          </cell>
          <cell r="D745" t="str">
            <v>规培研究生</v>
          </cell>
          <cell r="E745" t="str">
            <v>内科</v>
          </cell>
          <cell r="F745" t="str">
            <v>2022年</v>
          </cell>
        </row>
        <row r="745"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</row>
        <row r="745">
          <cell r="P745">
            <v>100</v>
          </cell>
          <cell r="Q745">
            <v>20</v>
          </cell>
        </row>
        <row r="746">
          <cell r="B746" t="str">
            <v>7AO228</v>
          </cell>
          <cell r="C746" t="str">
            <v>330724199812251320</v>
          </cell>
          <cell r="D746" t="str">
            <v>规培研究生</v>
          </cell>
          <cell r="E746" t="str">
            <v>内科</v>
          </cell>
          <cell r="F746" t="str">
            <v>2022年</v>
          </cell>
        </row>
        <row r="746"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6">
          <cell r="P746">
            <v>100</v>
          </cell>
          <cell r="Q746">
            <v>20</v>
          </cell>
        </row>
        <row r="747">
          <cell r="B747" t="str">
            <v>7AO238</v>
          </cell>
          <cell r="C747" t="str">
            <v>330482199812051828</v>
          </cell>
          <cell r="D747" t="str">
            <v>规培研究生</v>
          </cell>
          <cell r="E747" t="str">
            <v>内科</v>
          </cell>
          <cell r="F747" t="str">
            <v>2022年</v>
          </cell>
        </row>
        <row r="747"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</row>
        <row r="747">
          <cell r="P747">
            <v>100</v>
          </cell>
          <cell r="Q747">
            <v>20</v>
          </cell>
        </row>
        <row r="748">
          <cell r="B748" t="str">
            <v>7AO241</v>
          </cell>
          <cell r="C748" t="str">
            <v>330303199901202420</v>
          </cell>
          <cell r="D748" t="str">
            <v>规培研究生</v>
          </cell>
          <cell r="E748" t="str">
            <v>内科</v>
          </cell>
          <cell r="F748" t="str">
            <v>2022年</v>
          </cell>
        </row>
        <row r="748"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</row>
        <row r="748">
          <cell r="P748">
            <v>100</v>
          </cell>
          <cell r="Q748">
            <v>20</v>
          </cell>
        </row>
        <row r="749">
          <cell r="B749" t="str">
            <v>7AO242</v>
          </cell>
          <cell r="C749" t="str">
            <v>332624199908084623</v>
          </cell>
          <cell r="D749" t="str">
            <v>规培研究生</v>
          </cell>
          <cell r="E749" t="str">
            <v>内科</v>
          </cell>
          <cell r="F749" t="str">
            <v>2022年</v>
          </cell>
        </row>
        <row r="749"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</row>
        <row r="749">
          <cell r="P749">
            <v>100</v>
          </cell>
          <cell r="Q749">
            <v>20</v>
          </cell>
        </row>
        <row r="750">
          <cell r="B750" t="str">
            <v>7AO243</v>
          </cell>
          <cell r="C750" t="str">
            <v>331082199906116935</v>
          </cell>
          <cell r="D750" t="str">
            <v>规培研究生</v>
          </cell>
          <cell r="E750" t="str">
            <v>内科</v>
          </cell>
          <cell r="F750" t="str">
            <v>2022年</v>
          </cell>
        </row>
        <row r="750"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0">
          <cell r="P750">
            <v>100</v>
          </cell>
          <cell r="Q750">
            <v>20</v>
          </cell>
        </row>
        <row r="751">
          <cell r="B751" t="str">
            <v>7AO250</v>
          </cell>
          <cell r="C751" t="str">
            <v>330682199905095222</v>
          </cell>
          <cell r="D751" t="str">
            <v>规培研究生</v>
          </cell>
          <cell r="E751" t="str">
            <v>内科</v>
          </cell>
          <cell r="F751" t="str">
            <v>2022年</v>
          </cell>
        </row>
        <row r="751"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</row>
        <row r="751">
          <cell r="P751">
            <v>100</v>
          </cell>
          <cell r="Q751">
            <v>20</v>
          </cell>
        </row>
        <row r="752">
          <cell r="B752" t="str">
            <v>7AO256</v>
          </cell>
          <cell r="C752" t="str">
            <v>330283199904180518</v>
          </cell>
          <cell r="D752" t="str">
            <v>规培研究生</v>
          </cell>
          <cell r="E752" t="str">
            <v>内科</v>
          </cell>
          <cell r="F752" t="str">
            <v>2022年</v>
          </cell>
        </row>
        <row r="752"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</row>
        <row r="752">
          <cell r="P752">
            <v>100</v>
          </cell>
          <cell r="Q752">
            <v>20</v>
          </cell>
        </row>
        <row r="753">
          <cell r="B753" t="str">
            <v>732L27</v>
          </cell>
          <cell r="C753" t="str">
            <v>330327199507037237</v>
          </cell>
          <cell r="D753" t="str">
            <v>住院医师-外院</v>
          </cell>
          <cell r="E753" t="str">
            <v>全科医学科</v>
          </cell>
          <cell r="F753" t="str">
            <v>2023年</v>
          </cell>
        </row>
        <row r="753">
          <cell r="H753">
            <v>100</v>
          </cell>
          <cell r="I753" t="e">
            <v>#N/A</v>
          </cell>
          <cell r="J753">
            <v>0</v>
          </cell>
          <cell r="K753" t="e">
            <v>#N/A</v>
          </cell>
          <cell r="L753">
            <v>0</v>
          </cell>
          <cell r="M753" t="e">
            <v>#N/A</v>
          </cell>
        </row>
        <row r="753">
          <cell r="P753">
            <v>100</v>
          </cell>
          <cell r="Q753">
            <v>20</v>
          </cell>
        </row>
        <row r="754">
          <cell r="B754" t="str">
            <v>732L80</v>
          </cell>
          <cell r="C754" t="str">
            <v>330724200007120016</v>
          </cell>
          <cell r="D754" t="str">
            <v>住院医师-外院</v>
          </cell>
          <cell r="E754" t="str">
            <v>重症医学科</v>
          </cell>
          <cell r="F754" t="str">
            <v>2023年</v>
          </cell>
        </row>
        <row r="754">
          <cell r="H754">
            <v>0</v>
          </cell>
          <cell r="I754" t="e">
            <v>#N/A</v>
          </cell>
          <cell r="J754">
            <v>0</v>
          </cell>
          <cell r="K754" t="e">
            <v>#N/A</v>
          </cell>
          <cell r="L754">
            <v>0</v>
          </cell>
          <cell r="M754" t="e">
            <v>#N/A</v>
          </cell>
        </row>
        <row r="754">
          <cell r="P754">
            <v>100</v>
          </cell>
          <cell r="Q754">
            <v>20</v>
          </cell>
        </row>
        <row r="755">
          <cell r="B755" t="str">
            <v>733L48</v>
          </cell>
          <cell r="C755" t="str">
            <v>330324199812130391</v>
          </cell>
          <cell r="D755" t="str">
            <v>住院医师-外院</v>
          </cell>
          <cell r="E755" t="str">
            <v>放射科</v>
          </cell>
          <cell r="F755" t="str">
            <v>2023年</v>
          </cell>
        </row>
        <row r="755">
          <cell r="H755">
            <v>0</v>
          </cell>
          <cell r="I755" t="e">
            <v>#N/A</v>
          </cell>
          <cell r="J755">
            <v>0</v>
          </cell>
          <cell r="K755" t="e">
            <v>#N/A</v>
          </cell>
          <cell r="L755">
            <v>0</v>
          </cell>
          <cell r="M755" t="e">
            <v>#N/A</v>
          </cell>
        </row>
        <row r="755">
          <cell r="P755">
            <v>100</v>
          </cell>
          <cell r="Q755">
            <v>20</v>
          </cell>
        </row>
        <row r="756">
          <cell r="B756" t="str">
            <v>728L07</v>
          </cell>
          <cell r="C756" t="str">
            <v>330303199103141213</v>
          </cell>
          <cell r="D756" t="str">
            <v>住院医师-外院</v>
          </cell>
          <cell r="E756" t="str">
            <v>外科</v>
          </cell>
          <cell r="F756" t="str">
            <v>2021年</v>
          </cell>
        </row>
        <row r="756">
          <cell r="H756">
            <v>100</v>
          </cell>
          <cell r="I756">
            <v>100</v>
          </cell>
          <cell r="J756">
            <v>150</v>
          </cell>
          <cell r="K756">
            <v>150</v>
          </cell>
          <cell r="L756">
            <v>100</v>
          </cell>
          <cell r="M756">
            <v>100</v>
          </cell>
        </row>
        <row r="756">
          <cell r="P756">
            <v>100</v>
          </cell>
          <cell r="Q756">
            <v>20</v>
          </cell>
        </row>
        <row r="757">
          <cell r="B757" t="str">
            <v>729L89</v>
          </cell>
          <cell r="C757" t="str">
            <v>330381199409233435</v>
          </cell>
          <cell r="D757" t="str">
            <v>住院医师-外院</v>
          </cell>
          <cell r="E757" t="str">
            <v>外科</v>
          </cell>
          <cell r="F757" t="str">
            <v>2022年</v>
          </cell>
        </row>
        <row r="757">
          <cell r="H757">
            <v>100</v>
          </cell>
          <cell r="I757">
            <v>100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</row>
        <row r="757">
          <cell r="P757">
            <v>100</v>
          </cell>
          <cell r="Q757">
            <v>20</v>
          </cell>
        </row>
        <row r="758">
          <cell r="B758" t="str">
            <v>7AM253</v>
          </cell>
          <cell r="C758" t="str">
            <v>33072419980723071X</v>
          </cell>
          <cell r="D758" t="str">
            <v>规培研究生</v>
          </cell>
          <cell r="E758" t="str">
            <v>外科</v>
          </cell>
          <cell r="F758" t="str">
            <v>2021年</v>
          </cell>
        </row>
        <row r="758">
          <cell r="H758">
            <v>100</v>
          </cell>
          <cell r="I758">
            <v>100</v>
          </cell>
          <cell r="J758">
            <v>150</v>
          </cell>
          <cell r="K758">
            <v>150</v>
          </cell>
          <cell r="L758">
            <v>100</v>
          </cell>
          <cell r="M758">
            <v>100</v>
          </cell>
        </row>
        <row r="758">
          <cell r="P758">
            <v>100</v>
          </cell>
          <cell r="Q758">
            <v>20</v>
          </cell>
        </row>
        <row r="759">
          <cell r="B759" t="str">
            <v>7AM393</v>
          </cell>
          <cell r="C759" t="str">
            <v>33100319980618007X</v>
          </cell>
          <cell r="D759" t="str">
            <v>规培研究生</v>
          </cell>
          <cell r="E759" t="str">
            <v>外科</v>
          </cell>
          <cell r="F759" t="str">
            <v>2021年</v>
          </cell>
        </row>
        <row r="759">
          <cell r="H759">
            <v>100</v>
          </cell>
          <cell r="I759">
            <v>100</v>
          </cell>
          <cell r="J759">
            <v>150</v>
          </cell>
          <cell r="K759">
            <v>150</v>
          </cell>
          <cell r="L759">
            <v>100</v>
          </cell>
          <cell r="M759">
            <v>100</v>
          </cell>
        </row>
        <row r="759">
          <cell r="P759">
            <v>100</v>
          </cell>
          <cell r="Q759">
            <v>20</v>
          </cell>
        </row>
        <row r="760">
          <cell r="B760" t="str">
            <v>730L53</v>
          </cell>
          <cell r="C760" t="str">
            <v>330381199405150413</v>
          </cell>
          <cell r="D760" t="str">
            <v>住院医师-外院</v>
          </cell>
          <cell r="E760" t="str">
            <v>外科</v>
          </cell>
          <cell r="F760" t="str">
            <v>2022年</v>
          </cell>
        </row>
        <row r="760">
          <cell r="H760">
            <v>100</v>
          </cell>
          <cell r="I760">
            <v>100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</row>
        <row r="760">
          <cell r="P760">
            <v>100</v>
          </cell>
          <cell r="Q760">
            <v>20</v>
          </cell>
        </row>
        <row r="761">
          <cell r="B761">
            <v>622028</v>
          </cell>
          <cell r="C761" t="str">
            <v>33030219910816731x</v>
          </cell>
          <cell r="D761" t="str">
            <v>住院医师-本院</v>
          </cell>
          <cell r="E761" t="str">
            <v>外科</v>
          </cell>
          <cell r="F761" t="str">
            <v>2022年</v>
          </cell>
        </row>
        <row r="761">
          <cell r="H761">
            <v>100</v>
          </cell>
          <cell r="I761">
            <v>100</v>
          </cell>
          <cell r="J761">
            <v>150</v>
          </cell>
          <cell r="K761">
            <v>150</v>
          </cell>
          <cell r="L761">
            <v>100</v>
          </cell>
          <cell r="M761">
            <v>100</v>
          </cell>
        </row>
        <row r="761">
          <cell r="P761">
            <v>100</v>
          </cell>
          <cell r="Q761">
            <v>20</v>
          </cell>
        </row>
        <row r="762">
          <cell r="B762" t="str">
            <v>728L06</v>
          </cell>
          <cell r="C762" t="str">
            <v>330329199802033100</v>
          </cell>
          <cell r="D762" t="str">
            <v>住院医师-外院</v>
          </cell>
          <cell r="E762" t="str">
            <v>外科</v>
          </cell>
          <cell r="F762" t="str">
            <v>2021年</v>
          </cell>
        </row>
        <row r="762">
          <cell r="H762">
            <v>100</v>
          </cell>
          <cell r="I762">
            <v>100</v>
          </cell>
          <cell r="J762">
            <v>150</v>
          </cell>
          <cell r="K762">
            <v>150</v>
          </cell>
          <cell r="L762">
            <v>100</v>
          </cell>
          <cell r="M762">
            <v>100</v>
          </cell>
        </row>
        <row r="762">
          <cell r="P762">
            <v>100</v>
          </cell>
          <cell r="Q762">
            <v>20</v>
          </cell>
        </row>
        <row r="763">
          <cell r="B763" t="str">
            <v>7AM359</v>
          </cell>
          <cell r="C763" t="str">
            <v>33072619980803131X</v>
          </cell>
          <cell r="D763" t="str">
            <v>规培研究生</v>
          </cell>
          <cell r="E763" t="str">
            <v>外科</v>
          </cell>
          <cell r="F763" t="str">
            <v>2021年</v>
          </cell>
        </row>
        <row r="763">
          <cell r="H763">
            <v>100</v>
          </cell>
          <cell r="I763">
            <v>100</v>
          </cell>
          <cell r="J763">
            <v>150</v>
          </cell>
          <cell r="K763">
            <v>150</v>
          </cell>
          <cell r="L763">
            <v>100</v>
          </cell>
          <cell r="M763">
            <v>100</v>
          </cell>
        </row>
        <row r="763">
          <cell r="P763">
            <v>100</v>
          </cell>
          <cell r="Q763">
            <v>20</v>
          </cell>
        </row>
        <row r="764">
          <cell r="B764" t="str">
            <v>7AO056</v>
          </cell>
          <cell r="C764" t="str">
            <v>330802199910101630</v>
          </cell>
          <cell r="D764" t="str">
            <v>规培研究生</v>
          </cell>
          <cell r="E764" t="str">
            <v>外科</v>
          </cell>
          <cell r="F764" t="str">
            <v>2022年</v>
          </cell>
        </row>
        <row r="764"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</row>
        <row r="764">
          <cell r="P764">
            <v>100</v>
          </cell>
          <cell r="Q764">
            <v>20</v>
          </cell>
        </row>
        <row r="765">
          <cell r="B765" t="str">
            <v>7AM404</v>
          </cell>
          <cell r="C765" t="str">
            <v>331002199801270010</v>
          </cell>
          <cell r="D765" t="str">
            <v>规培研究生</v>
          </cell>
          <cell r="E765" t="str">
            <v>外科</v>
          </cell>
          <cell r="F765" t="str">
            <v>2021年</v>
          </cell>
        </row>
        <row r="765"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</row>
        <row r="765">
          <cell r="P765">
            <v>100</v>
          </cell>
          <cell r="Q765">
            <v>20</v>
          </cell>
        </row>
        <row r="766">
          <cell r="B766" t="str">
            <v>7AO306</v>
          </cell>
          <cell r="C766" t="str">
            <v>142601199809038517</v>
          </cell>
          <cell r="D766" t="str">
            <v>规培研究生</v>
          </cell>
          <cell r="E766" t="str">
            <v>外科</v>
          </cell>
          <cell r="F766" t="str">
            <v>2022年</v>
          </cell>
        </row>
        <row r="766"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</row>
        <row r="766">
          <cell r="P766">
            <v>100</v>
          </cell>
          <cell r="Q766">
            <v>20</v>
          </cell>
        </row>
        <row r="767">
          <cell r="B767" t="str">
            <v>7AO322</v>
          </cell>
          <cell r="C767" t="str">
            <v>330281199808170018</v>
          </cell>
          <cell r="D767" t="str">
            <v>规培研究生</v>
          </cell>
          <cell r="E767" t="str">
            <v>外科</v>
          </cell>
          <cell r="F767" t="str">
            <v>2022年</v>
          </cell>
        </row>
        <row r="767"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</row>
        <row r="767">
          <cell r="P767">
            <v>100</v>
          </cell>
          <cell r="Q767">
            <v>20</v>
          </cell>
        </row>
        <row r="768">
          <cell r="B768" t="str">
            <v>7AM403</v>
          </cell>
          <cell r="C768" t="str">
            <v>330903199708240612</v>
          </cell>
          <cell r="D768" t="str">
            <v>规培研究生</v>
          </cell>
          <cell r="E768" t="str">
            <v>外科</v>
          </cell>
          <cell r="F768" t="str">
            <v>2021年</v>
          </cell>
        </row>
        <row r="768">
          <cell r="H768">
            <v>100</v>
          </cell>
          <cell r="I768">
            <v>100</v>
          </cell>
          <cell r="J768">
            <v>150</v>
          </cell>
          <cell r="K768">
            <v>150</v>
          </cell>
          <cell r="L768">
            <v>100</v>
          </cell>
          <cell r="M768">
            <v>100</v>
          </cell>
        </row>
        <row r="768">
          <cell r="P768">
            <v>100</v>
          </cell>
          <cell r="Q768">
            <v>20</v>
          </cell>
        </row>
        <row r="769">
          <cell r="B769" t="str">
            <v>7AO332</v>
          </cell>
          <cell r="C769" t="str">
            <v>330381199908302511</v>
          </cell>
          <cell r="D769" t="str">
            <v>规培研究生</v>
          </cell>
          <cell r="E769" t="str">
            <v>外科</v>
          </cell>
          <cell r="F769" t="str">
            <v>2022年</v>
          </cell>
        </row>
        <row r="769"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</row>
        <row r="769">
          <cell r="P769">
            <v>100</v>
          </cell>
          <cell r="Q769">
            <v>20</v>
          </cell>
        </row>
        <row r="770">
          <cell r="B770" t="str">
            <v>7AM252</v>
          </cell>
          <cell r="C770" t="str">
            <v>330326199610194330</v>
          </cell>
          <cell r="D770" t="str">
            <v>规培研究生</v>
          </cell>
          <cell r="E770" t="str">
            <v>外科</v>
          </cell>
          <cell r="F770" t="str">
            <v>2021年</v>
          </cell>
        </row>
        <row r="770">
          <cell r="H770">
            <v>100</v>
          </cell>
          <cell r="I770">
            <v>100</v>
          </cell>
          <cell r="J770">
            <v>150</v>
          </cell>
          <cell r="K770">
            <v>150</v>
          </cell>
          <cell r="L770">
            <v>100</v>
          </cell>
          <cell r="M770">
            <v>100</v>
          </cell>
        </row>
        <row r="770">
          <cell r="P770">
            <v>100</v>
          </cell>
          <cell r="Q770">
            <v>20</v>
          </cell>
        </row>
        <row r="771">
          <cell r="B771" t="str">
            <v>7AO038</v>
          </cell>
          <cell r="C771" t="str">
            <v>330226199806290011</v>
          </cell>
          <cell r="D771" t="str">
            <v>规培研究生</v>
          </cell>
          <cell r="E771" t="str">
            <v>外科（神经外科方向）</v>
          </cell>
          <cell r="F771" t="str">
            <v>2022年</v>
          </cell>
        </row>
        <row r="771"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</row>
        <row r="771">
          <cell r="P771">
            <v>100</v>
          </cell>
          <cell r="Q771">
            <v>20</v>
          </cell>
        </row>
        <row r="772">
          <cell r="B772" t="str">
            <v>7AO301</v>
          </cell>
          <cell r="C772" t="str">
            <v>331081199910247819</v>
          </cell>
          <cell r="D772" t="str">
            <v>规培研究生</v>
          </cell>
          <cell r="E772" t="str">
            <v>外科</v>
          </cell>
          <cell r="F772" t="str">
            <v>2022年</v>
          </cell>
        </row>
        <row r="772"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</row>
        <row r="772">
          <cell r="P772">
            <v>100</v>
          </cell>
          <cell r="Q772">
            <v>20</v>
          </cell>
        </row>
        <row r="773">
          <cell r="B773" t="str">
            <v>7AM277</v>
          </cell>
          <cell r="C773" t="str">
            <v>330721199609127130</v>
          </cell>
          <cell r="D773" t="str">
            <v>规培研究生</v>
          </cell>
          <cell r="E773" t="str">
            <v>外科（神经外科方向）</v>
          </cell>
          <cell r="F773" t="str">
            <v>2021年</v>
          </cell>
        </row>
        <row r="773">
          <cell r="H773">
            <v>100</v>
          </cell>
          <cell r="I773">
            <v>100</v>
          </cell>
          <cell r="J773">
            <v>150</v>
          </cell>
          <cell r="K773">
            <v>150</v>
          </cell>
          <cell r="L773">
            <v>100</v>
          </cell>
          <cell r="M773">
            <v>100</v>
          </cell>
        </row>
        <row r="773">
          <cell r="P773">
            <v>100</v>
          </cell>
          <cell r="Q773">
            <v>20</v>
          </cell>
        </row>
        <row r="774">
          <cell r="B774" t="str">
            <v>7AO299</v>
          </cell>
          <cell r="C774" t="str">
            <v>330302199908025918</v>
          </cell>
          <cell r="D774" t="str">
            <v>规培研究生</v>
          </cell>
          <cell r="E774" t="str">
            <v>外科（神经外科方向）</v>
          </cell>
          <cell r="F774" t="str">
            <v>2022年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</row>
        <row r="774">
          <cell r="P774">
            <v>100</v>
          </cell>
          <cell r="Q774">
            <v>20</v>
          </cell>
        </row>
        <row r="775">
          <cell r="B775" t="str">
            <v>729L81</v>
          </cell>
          <cell r="C775" t="str">
            <v>330327199510180077</v>
          </cell>
          <cell r="D775" t="str">
            <v>住院医师-外院</v>
          </cell>
          <cell r="E775" t="str">
            <v>外科</v>
          </cell>
          <cell r="F775" t="str">
            <v>2022年</v>
          </cell>
        </row>
        <row r="775">
          <cell r="H775">
            <v>100</v>
          </cell>
          <cell r="I775">
            <v>100</v>
          </cell>
          <cell r="J775">
            <v>150</v>
          </cell>
          <cell r="K775">
            <v>150</v>
          </cell>
          <cell r="L775">
            <v>100</v>
          </cell>
          <cell r="M775">
            <v>100</v>
          </cell>
        </row>
        <row r="775">
          <cell r="P775">
            <v>100</v>
          </cell>
          <cell r="Q775">
            <v>20</v>
          </cell>
        </row>
        <row r="776">
          <cell r="B776" t="str">
            <v>730L57</v>
          </cell>
          <cell r="C776" t="str">
            <v>330281199710064911</v>
          </cell>
          <cell r="D776" t="str">
            <v>住院医师-外院</v>
          </cell>
          <cell r="E776" t="str">
            <v>外科</v>
          </cell>
          <cell r="F776" t="str">
            <v>2022年</v>
          </cell>
        </row>
        <row r="776">
          <cell r="H776">
            <v>100</v>
          </cell>
          <cell r="I776">
            <v>100</v>
          </cell>
          <cell r="J776">
            <v>150</v>
          </cell>
          <cell r="K776">
            <v>150</v>
          </cell>
          <cell r="L776">
            <v>100</v>
          </cell>
          <cell r="M776">
            <v>0</v>
          </cell>
        </row>
        <row r="776">
          <cell r="P776">
            <v>100</v>
          </cell>
          <cell r="Q776">
            <v>20</v>
          </cell>
        </row>
        <row r="777">
          <cell r="B777" t="str">
            <v>7AO058</v>
          </cell>
          <cell r="C777" t="str">
            <v>13100219991123462X</v>
          </cell>
          <cell r="D777" t="str">
            <v>规培研究生</v>
          </cell>
          <cell r="E777" t="str">
            <v>外科</v>
          </cell>
          <cell r="F777" t="str">
            <v>2022年</v>
          </cell>
        </row>
        <row r="777"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</row>
        <row r="777">
          <cell r="P777">
            <v>100</v>
          </cell>
          <cell r="Q777">
            <v>20</v>
          </cell>
        </row>
        <row r="778">
          <cell r="B778" t="str">
            <v>7AO309</v>
          </cell>
          <cell r="C778" t="str">
            <v>339005199812147110</v>
          </cell>
          <cell r="D778" t="str">
            <v>规培研究生</v>
          </cell>
          <cell r="E778" t="str">
            <v>外科</v>
          </cell>
          <cell r="F778" t="str">
            <v>2022年</v>
          </cell>
        </row>
        <row r="778"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</row>
        <row r="778">
          <cell r="P778">
            <v>100</v>
          </cell>
          <cell r="Q778">
            <v>20</v>
          </cell>
        </row>
        <row r="779">
          <cell r="B779" t="str">
            <v>728L09</v>
          </cell>
          <cell r="C779" t="str">
            <v>331002199611074940</v>
          </cell>
          <cell r="D779" t="str">
            <v>住院医师-外院</v>
          </cell>
          <cell r="E779" t="str">
            <v>外科</v>
          </cell>
          <cell r="F779" t="str">
            <v>2021年</v>
          </cell>
        </row>
        <row r="779">
          <cell r="H779">
            <v>100</v>
          </cell>
          <cell r="I779">
            <v>100</v>
          </cell>
          <cell r="J779">
            <v>150</v>
          </cell>
          <cell r="K779">
            <v>150</v>
          </cell>
          <cell r="L779">
            <v>100</v>
          </cell>
          <cell r="M779">
            <v>100</v>
          </cell>
        </row>
        <row r="779">
          <cell r="P779">
            <v>100</v>
          </cell>
          <cell r="Q779">
            <v>20</v>
          </cell>
        </row>
        <row r="780">
          <cell r="B780" t="str">
            <v>7AO330</v>
          </cell>
          <cell r="C780" t="str">
            <v>330382199812270312</v>
          </cell>
          <cell r="D780" t="str">
            <v>规培研究生</v>
          </cell>
          <cell r="E780" t="str">
            <v>外科</v>
          </cell>
          <cell r="F780" t="str">
            <v>2022年</v>
          </cell>
        </row>
        <row r="780"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</row>
        <row r="780">
          <cell r="P780">
            <v>100</v>
          </cell>
          <cell r="Q780">
            <v>20</v>
          </cell>
        </row>
        <row r="781">
          <cell r="B781" t="str">
            <v>7AO303</v>
          </cell>
          <cell r="C781" t="str">
            <v>330226199808162232</v>
          </cell>
          <cell r="D781" t="str">
            <v>规培研究生</v>
          </cell>
          <cell r="E781" t="str">
            <v>外科</v>
          </cell>
          <cell r="F781" t="str">
            <v>2022年</v>
          </cell>
        </row>
        <row r="781"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</row>
        <row r="781">
          <cell r="P781">
            <v>100</v>
          </cell>
          <cell r="Q781">
            <v>20</v>
          </cell>
        </row>
        <row r="782">
          <cell r="B782" t="str">
            <v>7AM331</v>
          </cell>
          <cell r="C782" t="str">
            <v>330727199808042912</v>
          </cell>
          <cell r="D782" t="str">
            <v>规培研究生</v>
          </cell>
          <cell r="E782" t="str">
            <v>放射肿瘤科</v>
          </cell>
          <cell r="F782" t="str">
            <v>2021年</v>
          </cell>
        </row>
        <row r="782">
          <cell r="H782">
            <v>100</v>
          </cell>
          <cell r="I782">
            <v>100</v>
          </cell>
          <cell r="J782">
            <v>150</v>
          </cell>
          <cell r="K782">
            <v>150</v>
          </cell>
          <cell r="L782">
            <v>0</v>
          </cell>
          <cell r="M782">
            <v>0</v>
          </cell>
        </row>
        <row r="782">
          <cell r="P782">
            <v>100</v>
          </cell>
          <cell r="Q782">
            <v>20</v>
          </cell>
        </row>
        <row r="783">
          <cell r="B783" t="str">
            <v>7AO217</v>
          </cell>
          <cell r="C783" t="str">
            <v>332528199901105428</v>
          </cell>
          <cell r="D783" t="str">
            <v>规培研究生</v>
          </cell>
          <cell r="E783" t="str">
            <v>内科</v>
          </cell>
          <cell r="F783" t="str">
            <v>2022年</v>
          </cell>
        </row>
        <row r="783"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</row>
        <row r="783">
          <cell r="P783">
            <v>100</v>
          </cell>
          <cell r="Q783">
            <v>20</v>
          </cell>
        </row>
        <row r="784">
          <cell r="B784" t="str">
            <v>7AO235</v>
          </cell>
          <cell r="C784" t="str">
            <v>330324199901037252</v>
          </cell>
          <cell r="D784" t="str">
            <v>规培研究生</v>
          </cell>
          <cell r="E784" t="str">
            <v>内科</v>
          </cell>
          <cell r="F784" t="str">
            <v>2022年</v>
          </cell>
        </row>
        <row r="784"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</row>
        <row r="784">
          <cell r="P784">
            <v>100</v>
          </cell>
          <cell r="Q784">
            <v>20</v>
          </cell>
        </row>
        <row r="785">
          <cell r="B785" t="str">
            <v>7AO262</v>
          </cell>
          <cell r="C785" t="str">
            <v>350322199901146812</v>
          </cell>
          <cell r="D785" t="str">
            <v>规培研究生</v>
          </cell>
          <cell r="E785" t="str">
            <v>内科</v>
          </cell>
          <cell r="F785" t="str">
            <v>2022年</v>
          </cell>
        </row>
        <row r="785"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</row>
        <row r="785">
          <cell r="P785">
            <v>100</v>
          </cell>
          <cell r="Q785">
            <v>20</v>
          </cell>
        </row>
        <row r="786">
          <cell r="B786" t="str">
            <v>732L38</v>
          </cell>
          <cell r="C786" t="str">
            <v>330327199910132138</v>
          </cell>
          <cell r="D786" t="str">
            <v>住院医师-外院</v>
          </cell>
          <cell r="E786" t="str">
            <v>全科医学科</v>
          </cell>
          <cell r="F786" t="str">
            <v>2023年</v>
          </cell>
        </row>
        <row r="786">
          <cell r="H786">
            <v>0</v>
          </cell>
          <cell r="I786" t="e">
            <v>#N/A</v>
          </cell>
          <cell r="J786">
            <v>0</v>
          </cell>
          <cell r="K786" t="e">
            <v>#N/A</v>
          </cell>
          <cell r="L786">
            <v>0</v>
          </cell>
          <cell r="M786" t="e">
            <v>#N/A</v>
          </cell>
        </row>
        <row r="786">
          <cell r="P786">
            <v>100</v>
          </cell>
          <cell r="Q786">
            <v>20</v>
          </cell>
        </row>
        <row r="787">
          <cell r="B787" t="str">
            <v>730L72</v>
          </cell>
          <cell r="C787" t="str">
            <v>330326199509011827</v>
          </cell>
          <cell r="D787" t="str">
            <v>住院医师-外院</v>
          </cell>
          <cell r="E787" t="str">
            <v>内科</v>
          </cell>
          <cell r="F787" t="str">
            <v>2022年</v>
          </cell>
        </row>
        <row r="787">
          <cell r="H787">
            <v>100</v>
          </cell>
          <cell r="I787">
            <v>100</v>
          </cell>
          <cell r="J787">
            <v>150</v>
          </cell>
          <cell r="K787">
            <v>150</v>
          </cell>
          <cell r="L787">
            <v>100</v>
          </cell>
          <cell r="M787">
            <v>100</v>
          </cell>
        </row>
        <row r="787">
          <cell r="P787">
            <v>100</v>
          </cell>
          <cell r="Q787">
            <v>20</v>
          </cell>
        </row>
        <row r="788">
          <cell r="B788" t="str">
            <v>7AO215</v>
          </cell>
          <cell r="C788" t="str">
            <v>33032719990701021X</v>
          </cell>
          <cell r="D788" t="str">
            <v>规培研究生</v>
          </cell>
          <cell r="E788" t="str">
            <v>内科</v>
          </cell>
          <cell r="F788" t="str">
            <v>2022年</v>
          </cell>
        </row>
        <row r="788"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</row>
        <row r="788">
          <cell r="P788">
            <v>100</v>
          </cell>
          <cell r="Q788">
            <v>20</v>
          </cell>
        </row>
        <row r="789">
          <cell r="B789">
            <v>121003</v>
          </cell>
          <cell r="C789" t="str">
            <v>330382199407015959</v>
          </cell>
          <cell r="D789" t="str">
            <v>住院医师-本院</v>
          </cell>
          <cell r="E789" t="str">
            <v>重症医学科</v>
          </cell>
          <cell r="F789" t="str">
            <v>2021年</v>
          </cell>
        </row>
        <row r="789">
          <cell r="H789">
            <v>100</v>
          </cell>
          <cell r="I789">
            <v>100</v>
          </cell>
          <cell r="J789">
            <v>150</v>
          </cell>
          <cell r="K789">
            <v>150</v>
          </cell>
          <cell r="L789">
            <v>100</v>
          </cell>
          <cell r="M789">
            <v>100</v>
          </cell>
        </row>
        <row r="789">
          <cell r="P789">
            <v>100</v>
          </cell>
          <cell r="Q789">
            <v>20</v>
          </cell>
        </row>
        <row r="790">
          <cell r="B790" t="str">
            <v>7AO216</v>
          </cell>
          <cell r="C790" t="str">
            <v>330822199905171226</v>
          </cell>
          <cell r="D790" t="str">
            <v>规培研究生</v>
          </cell>
          <cell r="E790" t="str">
            <v>内科</v>
          </cell>
          <cell r="F790" t="str">
            <v>2022年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</row>
        <row r="790">
          <cell r="P790">
            <v>100</v>
          </cell>
          <cell r="Q790">
            <v>20</v>
          </cell>
        </row>
        <row r="791">
          <cell r="B791" t="str">
            <v>7AO286</v>
          </cell>
          <cell r="C791" t="str">
            <v>350623199801036918</v>
          </cell>
          <cell r="D791" t="str">
            <v>规培研究生</v>
          </cell>
          <cell r="E791" t="str">
            <v>重症医学科</v>
          </cell>
          <cell r="F791" t="str">
            <v>2022年</v>
          </cell>
        </row>
        <row r="791"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</row>
        <row r="791">
          <cell r="P791">
            <v>100</v>
          </cell>
          <cell r="Q791">
            <v>20</v>
          </cell>
        </row>
        <row r="792">
          <cell r="B792">
            <v>123003</v>
          </cell>
          <cell r="C792" t="str">
            <v>330324199605290026</v>
          </cell>
          <cell r="D792" t="str">
            <v>住院医师-本院</v>
          </cell>
          <cell r="E792" t="str">
            <v>急诊科</v>
          </cell>
          <cell r="F792" t="str">
            <v>2023年</v>
          </cell>
        </row>
        <row r="792">
          <cell r="H792">
            <v>100</v>
          </cell>
          <cell r="I792" t="e">
            <v>#N/A</v>
          </cell>
          <cell r="J792">
            <v>0</v>
          </cell>
          <cell r="K792" t="e">
            <v>#N/A</v>
          </cell>
          <cell r="L792">
            <v>0</v>
          </cell>
          <cell r="M792" t="e">
            <v>#N/A</v>
          </cell>
        </row>
        <row r="792">
          <cell r="P792">
            <v>100</v>
          </cell>
          <cell r="Q792">
            <v>20</v>
          </cell>
        </row>
        <row r="793">
          <cell r="B793" t="str">
            <v>732L33</v>
          </cell>
          <cell r="C793" t="str">
            <v>330326199911234113</v>
          </cell>
          <cell r="D793" t="str">
            <v>住院医师-外院</v>
          </cell>
          <cell r="E793" t="str">
            <v>急诊科</v>
          </cell>
          <cell r="F793" t="str">
            <v>2023年</v>
          </cell>
        </row>
        <row r="793">
          <cell r="H793">
            <v>0</v>
          </cell>
          <cell r="I793" t="e">
            <v>#N/A</v>
          </cell>
          <cell r="J793">
            <v>0</v>
          </cell>
          <cell r="K793" t="e">
            <v>#N/A</v>
          </cell>
          <cell r="L793">
            <v>0</v>
          </cell>
          <cell r="M793" t="e">
            <v>#N/A</v>
          </cell>
        </row>
        <row r="793">
          <cell r="P793">
            <v>100</v>
          </cell>
          <cell r="Q793">
            <v>20</v>
          </cell>
        </row>
        <row r="794">
          <cell r="B794" t="str">
            <v>732L29</v>
          </cell>
          <cell r="C794" t="str">
            <v>330327199412260225</v>
          </cell>
          <cell r="D794" t="str">
            <v>住院医师-外院</v>
          </cell>
          <cell r="E794" t="str">
            <v>精神科</v>
          </cell>
          <cell r="F794" t="str">
            <v>2023年</v>
          </cell>
        </row>
        <row r="794">
          <cell r="H794">
            <v>0</v>
          </cell>
          <cell r="I794" t="e">
            <v>#N/A</v>
          </cell>
          <cell r="J794">
            <v>0</v>
          </cell>
          <cell r="K794" t="e">
            <v>#N/A</v>
          </cell>
          <cell r="L794">
            <v>0</v>
          </cell>
          <cell r="M794" t="e">
            <v>#N/A</v>
          </cell>
        </row>
        <row r="794">
          <cell r="P794">
            <v>100</v>
          </cell>
          <cell r="Q794">
            <v>20</v>
          </cell>
        </row>
        <row r="795">
          <cell r="B795" t="str">
            <v>727L81</v>
          </cell>
          <cell r="C795" t="str">
            <v>330329199806051648</v>
          </cell>
          <cell r="D795" t="str">
            <v>住院医师-外院</v>
          </cell>
          <cell r="E795" t="str">
            <v>内科</v>
          </cell>
          <cell r="F795" t="str">
            <v>2021年</v>
          </cell>
        </row>
        <row r="795">
          <cell r="H795">
            <v>100</v>
          </cell>
          <cell r="I795">
            <v>100</v>
          </cell>
          <cell r="J795">
            <v>150</v>
          </cell>
          <cell r="K795">
            <v>150</v>
          </cell>
          <cell r="L795">
            <v>0</v>
          </cell>
          <cell r="M795">
            <v>0</v>
          </cell>
        </row>
        <row r="795">
          <cell r="P795">
            <v>100</v>
          </cell>
          <cell r="Q795">
            <v>20</v>
          </cell>
        </row>
        <row r="796">
          <cell r="B796" t="str">
            <v>7AM206</v>
          </cell>
          <cell r="C796" t="str">
            <v>330327199805050210</v>
          </cell>
          <cell r="D796" t="str">
            <v>规培研究生</v>
          </cell>
          <cell r="E796" t="str">
            <v>内科</v>
          </cell>
          <cell r="F796" t="str">
            <v>2021年</v>
          </cell>
        </row>
        <row r="796">
          <cell r="H796">
            <v>100</v>
          </cell>
          <cell r="I796">
            <v>100</v>
          </cell>
          <cell r="J796">
            <v>150</v>
          </cell>
          <cell r="K796">
            <v>150</v>
          </cell>
          <cell r="L796">
            <v>100</v>
          </cell>
          <cell r="M796">
            <v>0</v>
          </cell>
        </row>
        <row r="796">
          <cell r="P796">
            <v>100</v>
          </cell>
          <cell r="Q796">
            <v>20</v>
          </cell>
        </row>
        <row r="797">
          <cell r="B797" t="str">
            <v>732L85</v>
          </cell>
          <cell r="C797" t="str">
            <v>330329199906041842</v>
          </cell>
          <cell r="D797" t="str">
            <v>住院医师-外院</v>
          </cell>
          <cell r="E797" t="str">
            <v>全科医学科</v>
          </cell>
          <cell r="F797" t="str">
            <v>2023年</v>
          </cell>
        </row>
        <row r="797">
          <cell r="H797">
            <v>0</v>
          </cell>
          <cell r="I797" t="e">
            <v>#N/A</v>
          </cell>
          <cell r="J797">
            <v>0</v>
          </cell>
          <cell r="K797" t="e">
            <v>#N/A</v>
          </cell>
          <cell r="L797">
            <v>0</v>
          </cell>
          <cell r="M797" t="e">
            <v>#N/A</v>
          </cell>
        </row>
        <row r="797">
          <cell r="P797">
            <v>100</v>
          </cell>
          <cell r="Q797">
            <v>20</v>
          </cell>
        </row>
        <row r="798">
          <cell r="B798" t="str">
            <v>732L88</v>
          </cell>
          <cell r="C798" t="str">
            <v>330523199902166624</v>
          </cell>
          <cell r="D798" t="str">
            <v>住院医师-外院</v>
          </cell>
          <cell r="E798" t="str">
            <v>全科医学科</v>
          </cell>
          <cell r="F798" t="str">
            <v>2023年</v>
          </cell>
        </row>
        <row r="798">
          <cell r="H798">
            <v>0</v>
          </cell>
          <cell r="I798" t="e">
            <v>#N/A</v>
          </cell>
          <cell r="J798">
            <v>0</v>
          </cell>
          <cell r="K798" t="e">
            <v>#N/A</v>
          </cell>
          <cell r="L798">
            <v>0</v>
          </cell>
          <cell r="M798" t="e">
            <v>#N/A</v>
          </cell>
        </row>
        <row r="798">
          <cell r="P798">
            <v>100</v>
          </cell>
          <cell r="Q798">
            <v>20</v>
          </cell>
        </row>
        <row r="799">
          <cell r="B799" t="str">
            <v>7AO257</v>
          </cell>
          <cell r="C799" t="str">
            <v>33102119981004126X</v>
          </cell>
          <cell r="D799" t="str">
            <v>规培研究生</v>
          </cell>
          <cell r="E799" t="str">
            <v>内科</v>
          </cell>
          <cell r="F799" t="str">
            <v>2022年</v>
          </cell>
        </row>
        <row r="799"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</row>
        <row r="799">
          <cell r="P799">
            <v>100</v>
          </cell>
          <cell r="Q799">
            <v>20</v>
          </cell>
        </row>
        <row r="800">
          <cell r="B800" t="str">
            <v>7AM185</v>
          </cell>
          <cell r="C800" t="str">
            <v>330724199711147639</v>
          </cell>
          <cell r="D800" t="str">
            <v>规培研究生</v>
          </cell>
          <cell r="E800" t="str">
            <v>内科</v>
          </cell>
          <cell r="F800" t="str">
            <v>2021年</v>
          </cell>
        </row>
        <row r="800">
          <cell r="H800">
            <v>100</v>
          </cell>
          <cell r="I800">
            <v>100</v>
          </cell>
          <cell r="J800">
            <v>150</v>
          </cell>
          <cell r="K800">
            <v>150</v>
          </cell>
          <cell r="L800">
            <v>100</v>
          </cell>
          <cell r="M800">
            <v>100</v>
          </cell>
        </row>
        <row r="800">
          <cell r="P800">
            <v>100</v>
          </cell>
          <cell r="Q800">
            <v>20</v>
          </cell>
        </row>
        <row r="801">
          <cell r="B801" t="str">
            <v>732L28</v>
          </cell>
          <cell r="C801" t="str">
            <v>330327200007120021</v>
          </cell>
          <cell r="D801" t="str">
            <v>住院医师-外院</v>
          </cell>
          <cell r="E801" t="str">
            <v>全科医学科</v>
          </cell>
          <cell r="F801" t="str">
            <v>2023年</v>
          </cell>
        </row>
        <row r="801">
          <cell r="H801">
            <v>0</v>
          </cell>
          <cell r="I801" t="e">
            <v>#N/A</v>
          </cell>
          <cell r="J801">
            <v>0</v>
          </cell>
          <cell r="K801" t="e">
            <v>#N/A</v>
          </cell>
          <cell r="L801">
            <v>0</v>
          </cell>
          <cell r="M801" t="e">
            <v>#N/A</v>
          </cell>
        </row>
        <row r="801">
          <cell r="P801">
            <v>100</v>
          </cell>
          <cell r="Q801">
            <v>20</v>
          </cell>
        </row>
        <row r="802">
          <cell r="B802" t="str">
            <v>7AM395</v>
          </cell>
          <cell r="C802" t="str">
            <v>331003199803280024</v>
          </cell>
          <cell r="D802" t="str">
            <v>规培研究生</v>
          </cell>
          <cell r="E802" t="str">
            <v>内科</v>
          </cell>
          <cell r="F802" t="str">
            <v>2021年</v>
          </cell>
        </row>
        <row r="802">
          <cell r="H802">
            <v>100</v>
          </cell>
          <cell r="I802">
            <v>100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</row>
        <row r="802">
          <cell r="P802">
            <v>100</v>
          </cell>
          <cell r="Q802">
            <v>20</v>
          </cell>
        </row>
        <row r="803">
          <cell r="B803" t="str">
            <v>7AO289</v>
          </cell>
          <cell r="C803" t="str">
            <v>440921199912131227</v>
          </cell>
          <cell r="D803" t="str">
            <v>规培研究生</v>
          </cell>
          <cell r="E803" t="str">
            <v>康复医学科</v>
          </cell>
          <cell r="F803" t="str">
            <v>2022年</v>
          </cell>
        </row>
        <row r="803"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</row>
        <row r="803">
          <cell r="P803">
            <v>100</v>
          </cell>
          <cell r="Q803">
            <v>20</v>
          </cell>
        </row>
        <row r="804">
          <cell r="B804" t="str">
            <v>732L68</v>
          </cell>
          <cell r="C804" t="str">
            <v>330327200007190644</v>
          </cell>
          <cell r="D804" t="str">
            <v>住院医师-外院</v>
          </cell>
          <cell r="E804" t="str">
            <v>全科医学科</v>
          </cell>
          <cell r="F804" t="str">
            <v>2023年</v>
          </cell>
        </row>
        <row r="804">
          <cell r="H804">
            <v>0</v>
          </cell>
          <cell r="I804" t="e">
            <v>#N/A</v>
          </cell>
          <cell r="J804">
            <v>0</v>
          </cell>
          <cell r="K804" t="e">
            <v>#N/A</v>
          </cell>
          <cell r="L804">
            <v>0</v>
          </cell>
          <cell r="M804" t="e">
            <v>#N/A</v>
          </cell>
        </row>
        <row r="804">
          <cell r="P804">
            <v>100</v>
          </cell>
          <cell r="Q804">
            <v>20</v>
          </cell>
        </row>
        <row r="805">
          <cell r="B805" t="str">
            <v>732L62</v>
          </cell>
          <cell r="C805" t="str">
            <v>330382199504170029</v>
          </cell>
          <cell r="D805" t="str">
            <v>住院医师-外院</v>
          </cell>
          <cell r="E805" t="str">
            <v>精神科</v>
          </cell>
          <cell r="F805" t="str">
            <v>2023年</v>
          </cell>
        </row>
        <row r="805">
          <cell r="H805">
            <v>100</v>
          </cell>
          <cell r="I805" t="e">
            <v>#N/A</v>
          </cell>
          <cell r="J805">
            <v>0</v>
          </cell>
          <cell r="K805" t="e">
            <v>#N/A</v>
          </cell>
          <cell r="L805">
            <v>0</v>
          </cell>
          <cell r="M805" t="e">
            <v>#N/A</v>
          </cell>
        </row>
        <row r="805">
          <cell r="P805">
            <v>100</v>
          </cell>
          <cell r="Q805">
            <v>20</v>
          </cell>
        </row>
        <row r="806">
          <cell r="B806" t="str">
            <v>732L61</v>
          </cell>
          <cell r="C806" t="str">
            <v>330324199702170202</v>
          </cell>
          <cell r="D806" t="str">
            <v>住院医师-外院</v>
          </cell>
          <cell r="E806" t="str">
            <v>全科医学科</v>
          </cell>
          <cell r="F806" t="str">
            <v>2023年</v>
          </cell>
        </row>
        <row r="806">
          <cell r="H806">
            <v>100</v>
          </cell>
          <cell r="I806" t="e">
            <v>#N/A</v>
          </cell>
          <cell r="J806">
            <v>0</v>
          </cell>
          <cell r="K806" t="e">
            <v>#N/A</v>
          </cell>
          <cell r="L806">
            <v>0</v>
          </cell>
          <cell r="M806" t="e">
            <v>#N/A</v>
          </cell>
        </row>
        <row r="806">
          <cell r="P806">
            <v>100</v>
          </cell>
          <cell r="Q806">
            <v>20</v>
          </cell>
        </row>
        <row r="807">
          <cell r="B807" t="str">
            <v>7AO025</v>
          </cell>
          <cell r="C807" t="str">
            <v>370902199901044518</v>
          </cell>
          <cell r="D807" t="str">
            <v>规培研究生</v>
          </cell>
          <cell r="E807" t="str">
            <v>内科</v>
          </cell>
          <cell r="F807" t="str">
            <v>2022年</v>
          </cell>
        </row>
        <row r="807"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</row>
        <row r="807">
          <cell r="P807">
            <v>100</v>
          </cell>
          <cell r="Q807">
            <v>20</v>
          </cell>
        </row>
        <row r="808">
          <cell r="B808" t="str">
            <v>7AO258</v>
          </cell>
          <cell r="C808" t="str">
            <v>330324199910092093</v>
          </cell>
          <cell r="D808" t="str">
            <v>规培研究生</v>
          </cell>
          <cell r="E808" t="str">
            <v>内科</v>
          </cell>
          <cell r="F808" t="str">
            <v>2022年</v>
          </cell>
        </row>
        <row r="808"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</row>
        <row r="808">
          <cell r="P808">
            <v>100</v>
          </cell>
          <cell r="Q808">
            <v>20</v>
          </cell>
        </row>
        <row r="809">
          <cell r="B809" t="str">
            <v>7AO026</v>
          </cell>
          <cell r="C809" t="str">
            <v>500221199904085126</v>
          </cell>
          <cell r="D809" t="str">
            <v>规培研究生</v>
          </cell>
          <cell r="E809" t="str">
            <v>内科</v>
          </cell>
          <cell r="F809" t="str">
            <v>2022年</v>
          </cell>
        </row>
        <row r="809"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</row>
        <row r="809">
          <cell r="P809">
            <v>100</v>
          </cell>
          <cell r="Q809">
            <v>20</v>
          </cell>
        </row>
        <row r="810">
          <cell r="B810">
            <v>123002</v>
          </cell>
          <cell r="C810" t="str">
            <v>33030219971210792X</v>
          </cell>
          <cell r="D810" t="str">
            <v>住院医师-本院</v>
          </cell>
          <cell r="E810" t="str">
            <v>重症医学科</v>
          </cell>
          <cell r="F810" t="str">
            <v>2023年</v>
          </cell>
        </row>
        <row r="810">
          <cell r="H810">
            <v>100</v>
          </cell>
          <cell r="I810" t="e">
            <v>#N/A</v>
          </cell>
          <cell r="J810">
            <v>0</v>
          </cell>
          <cell r="K810" t="e">
            <v>#N/A</v>
          </cell>
          <cell r="L810">
            <v>0</v>
          </cell>
          <cell r="M810" t="e">
            <v>#N/A</v>
          </cell>
        </row>
        <row r="810">
          <cell r="P810">
            <v>100</v>
          </cell>
          <cell r="Q810">
            <v>20</v>
          </cell>
        </row>
        <row r="811">
          <cell r="B811" t="str">
            <v>730L60</v>
          </cell>
          <cell r="C811" t="str">
            <v>330328199110113023</v>
          </cell>
          <cell r="D811" t="str">
            <v>住院医师-外院</v>
          </cell>
          <cell r="E811" t="str">
            <v>内科</v>
          </cell>
          <cell r="F811" t="str">
            <v>2022年</v>
          </cell>
        </row>
        <row r="811">
          <cell r="H811">
            <v>100</v>
          </cell>
          <cell r="I811">
            <v>100</v>
          </cell>
          <cell r="J811">
            <v>150</v>
          </cell>
          <cell r="K811">
            <v>150</v>
          </cell>
          <cell r="L811">
            <v>100</v>
          </cell>
          <cell r="M811">
            <v>100</v>
          </cell>
        </row>
        <row r="811">
          <cell r="P811">
            <v>100</v>
          </cell>
          <cell r="Q811">
            <v>20</v>
          </cell>
        </row>
        <row r="812">
          <cell r="B812" t="str">
            <v>7AO294</v>
          </cell>
          <cell r="C812" t="str">
            <v>33028219971108112X</v>
          </cell>
          <cell r="D812" t="str">
            <v>规培研究生</v>
          </cell>
          <cell r="E812" t="str">
            <v>康复医学科</v>
          </cell>
          <cell r="F812" t="str">
            <v>2022年</v>
          </cell>
        </row>
        <row r="812"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</row>
        <row r="812">
          <cell r="P812">
            <v>100</v>
          </cell>
          <cell r="Q812">
            <v>20</v>
          </cell>
        </row>
        <row r="813">
          <cell r="B813" t="str">
            <v>7AM192</v>
          </cell>
          <cell r="C813" t="str">
            <v>330727199711155224</v>
          </cell>
          <cell r="D813" t="str">
            <v>规培研究生</v>
          </cell>
          <cell r="E813" t="str">
            <v>内科</v>
          </cell>
          <cell r="F813" t="str">
            <v>2021年</v>
          </cell>
        </row>
        <row r="813">
          <cell r="H813">
            <v>100</v>
          </cell>
          <cell r="I813">
            <v>100</v>
          </cell>
          <cell r="J813">
            <v>150</v>
          </cell>
          <cell r="K813">
            <v>150</v>
          </cell>
          <cell r="L813">
            <v>100</v>
          </cell>
          <cell r="M813">
            <v>100</v>
          </cell>
        </row>
        <row r="813">
          <cell r="P813">
            <v>100</v>
          </cell>
          <cell r="Q813">
            <v>20</v>
          </cell>
        </row>
        <row r="814">
          <cell r="B814" t="str">
            <v>732L90</v>
          </cell>
          <cell r="C814" t="str">
            <v>330328199810290629</v>
          </cell>
          <cell r="D814" t="str">
            <v>住院医师-外院</v>
          </cell>
          <cell r="E814" t="str">
            <v>全科医学科</v>
          </cell>
          <cell r="F814" t="str">
            <v>2023年</v>
          </cell>
        </row>
        <row r="814">
          <cell r="H814">
            <v>0</v>
          </cell>
          <cell r="I814" t="e">
            <v>#N/A</v>
          </cell>
          <cell r="J814">
            <v>0</v>
          </cell>
          <cell r="K814" t="e">
            <v>#N/A</v>
          </cell>
          <cell r="L814">
            <v>0</v>
          </cell>
          <cell r="M814" t="e">
            <v>#N/A</v>
          </cell>
        </row>
        <row r="814">
          <cell r="P814">
            <v>100</v>
          </cell>
          <cell r="Q814">
            <v>20</v>
          </cell>
        </row>
        <row r="815">
          <cell r="B815" t="str">
            <v>7AO023</v>
          </cell>
          <cell r="C815" t="str">
            <v>33250119990622731X</v>
          </cell>
          <cell r="D815" t="str">
            <v>规培研究生</v>
          </cell>
          <cell r="E815" t="str">
            <v>内科</v>
          </cell>
          <cell r="F815" t="str">
            <v>2022年</v>
          </cell>
        </row>
        <row r="815"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</row>
        <row r="815">
          <cell r="P815">
            <v>100</v>
          </cell>
          <cell r="Q815">
            <v>20</v>
          </cell>
        </row>
        <row r="816">
          <cell r="B816" t="str">
            <v>733L46</v>
          </cell>
          <cell r="C816" t="str">
            <v>142723199708233528</v>
          </cell>
          <cell r="D816" t="str">
            <v>住院医师-外院</v>
          </cell>
          <cell r="E816" t="str">
            <v>精神科</v>
          </cell>
          <cell r="F816" t="str">
            <v>2023年</v>
          </cell>
        </row>
        <row r="816">
          <cell r="H816">
            <v>100</v>
          </cell>
          <cell r="I816" t="e">
            <v>#N/A</v>
          </cell>
          <cell r="J816">
            <v>0</v>
          </cell>
          <cell r="K816" t="e">
            <v>#N/A</v>
          </cell>
          <cell r="L816">
            <v>0</v>
          </cell>
          <cell r="M816" t="e">
            <v>#N/A</v>
          </cell>
        </row>
        <row r="816">
          <cell r="P816">
            <v>100</v>
          </cell>
          <cell r="Q816">
            <v>20</v>
          </cell>
        </row>
        <row r="817">
          <cell r="B817" t="str">
            <v>7AM356</v>
          </cell>
          <cell r="C817" t="str">
            <v>339005199708154919</v>
          </cell>
          <cell r="D817" t="str">
            <v>规培研究生</v>
          </cell>
          <cell r="E817" t="str">
            <v>内科</v>
          </cell>
          <cell r="F817" t="str">
            <v>2021年</v>
          </cell>
        </row>
        <row r="817">
          <cell r="H817">
            <v>100</v>
          </cell>
          <cell r="I817">
            <v>100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</row>
        <row r="817">
          <cell r="P817">
            <v>100</v>
          </cell>
          <cell r="Q817">
            <v>20</v>
          </cell>
        </row>
        <row r="818">
          <cell r="B818" t="str">
            <v>733L40</v>
          </cell>
          <cell r="C818" t="str">
            <v>330327200001083282</v>
          </cell>
          <cell r="D818" t="str">
            <v>住院医师-外院</v>
          </cell>
          <cell r="E818" t="str">
            <v>全科医学科</v>
          </cell>
          <cell r="F818" t="str">
            <v>2023年</v>
          </cell>
        </row>
        <row r="818">
          <cell r="H818">
            <v>0</v>
          </cell>
          <cell r="I818" t="e">
            <v>#N/A</v>
          </cell>
          <cell r="J818">
            <v>0</v>
          </cell>
          <cell r="K818" t="e">
            <v>#N/A</v>
          </cell>
          <cell r="L818">
            <v>0</v>
          </cell>
          <cell r="M818" t="e">
            <v>#N/A</v>
          </cell>
          <cell r="N818" t="str">
            <v>733L40</v>
          </cell>
        </row>
        <row r="818">
          <cell r="P818">
            <v>100</v>
          </cell>
          <cell r="Q818">
            <v>20</v>
          </cell>
        </row>
        <row r="819">
          <cell r="B819" t="str">
            <v>7AM390</v>
          </cell>
          <cell r="C819" t="str">
            <v>330281199709253328</v>
          </cell>
          <cell r="D819" t="str">
            <v>规培研究生</v>
          </cell>
          <cell r="E819" t="str">
            <v>内科</v>
          </cell>
          <cell r="F819" t="str">
            <v>2021年</v>
          </cell>
        </row>
        <row r="819">
          <cell r="H819">
            <v>100</v>
          </cell>
          <cell r="I819">
            <v>100</v>
          </cell>
          <cell r="J819">
            <v>150</v>
          </cell>
          <cell r="K819">
            <v>150</v>
          </cell>
          <cell r="L819">
            <v>100</v>
          </cell>
          <cell r="M819">
            <v>100</v>
          </cell>
        </row>
        <row r="819">
          <cell r="P819">
            <v>100</v>
          </cell>
          <cell r="Q819">
            <v>20</v>
          </cell>
        </row>
        <row r="820">
          <cell r="B820" t="str">
            <v>7AM157</v>
          </cell>
          <cell r="C820" t="str">
            <v>330327199807120016</v>
          </cell>
          <cell r="D820" t="str">
            <v>规培研究生</v>
          </cell>
          <cell r="E820" t="str">
            <v>内科</v>
          </cell>
          <cell r="F820" t="str">
            <v>2021年</v>
          </cell>
        </row>
        <row r="820">
          <cell r="H820">
            <v>100</v>
          </cell>
          <cell r="I820">
            <v>100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</row>
        <row r="820">
          <cell r="P820">
            <v>100</v>
          </cell>
          <cell r="Q820">
            <v>20</v>
          </cell>
        </row>
        <row r="821">
          <cell r="B821" t="str">
            <v>7AM181</v>
          </cell>
          <cell r="C821" t="str">
            <v>330327199711101857</v>
          </cell>
          <cell r="D821" t="str">
            <v>规培研究生</v>
          </cell>
          <cell r="E821" t="str">
            <v>内科</v>
          </cell>
          <cell r="F821" t="str">
            <v>2021年</v>
          </cell>
          <cell r="G821">
            <v>70</v>
          </cell>
          <cell r="H821">
            <v>100</v>
          </cell>
          <cell r="I821">
            <v>100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</row>
        <row r="821">
          <cell r="P821">
            <v>100</v>
          </cell>
          <cell r="Q821">
            <v>20</v>
          </cell>
        </row>
        <row r="822">
          <cell r="B822" t="str">
            <v>7AO230</v>
          </cell>
          <cell r="C822" t="str">
            <v>33052219980918192X</v>
          </cell>
          <cell r="D822" t="str">
            <v>规培研究生</v>
          </cell>
          <cell r="E822" t="str">
            <v>内科</v>
          </cell>
          <cell r="F822" t="str">
            <v>2022年</v>
          </cell>
          <cell r="G822">
            <v>100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</row>
        <row r="822">
          <cell r="P822">
            <v>100</v>
          </cell>
          <cell r="Q822">
            <v>20</v>
          </cell>
        </row>
        <row r="823">
          <cell r="B823">
            <v>123009</v>
          </cell>
          <cell r="C823" t="str">
            <v>360202199612182025</v>
          </cell>
          <cell r="D823" t="str">
            <v>住院医师-本院</v>
          </cell>
          <cell r="E823" t="str">
            <v>内科</v>
          </cell>
          <cell r="F823" t="str">
            <v>2023年</v>
          </cell>
        </row>
        <row r="823">
          <cell r="H823">
            <v>100</v>
          </cell>
          <cell r="I823" t="e">
            <v>#N/A</v>
          </cell>
          <cell r="J823">
            <v>0</v>
          </cell>
          <cell r="K823" t="e">
            <v>#N/A</v>
          </cell>
          <cell r="L823">
            <v>0</v>
          </cell>
          <cell r="M823" t="e">
            <v>#N/A</v>
          </cell>
        </row>
        <row r="823">
          <cell r="P823">
            <v>100</v>
          </cell>
          <cell r="Q823">
            <v>20</v>
          </cell>
        </row>
        <row r="824">
          <cell r="B824">
            <v>623015</v>
          </cell>
          <cell r="C824" t="str">
            <v>340111198510077534</v>
          </cell>
          <cell r="D824" t="str">
            <v>住院医师-本院</v>
          </cell>
          <cell r="E824" t="str">
            <v>内科</v>
          </cell>
          <cell r="F824" t="str">
            <v>2023年</v>
          </cell>
        </row>
        <row r="824">
          <cell r="H824">
            <v>100</v>
          </cell>
          <cell r="I824" t="e">
            <v>#N/A</v>
          </cell>
          <cell r="J824">
            <v>0</v>
          </cell>
          <cell r="K824" t="e">
            <v>#N/A</v>
          </cell>
          <cell r="L824">
            <v>0</v>
          </cell>
          <cell r="M824" t="e">
            <v>#N/A</v>
          </cell>
        </row>
        <row r="824">
          <cell r="P824">
            <v>100</v>
          </cell>
          <cell r="Q824">
            <v>20</v>
          </cell>
        </row>
        <row r="825">
          <cell r="B825" t="str">
            <v>7AM409</v>
          </cell>
          <cell r="C825" t="str">
            <v>433101199612031015</v>
          </cell>
          <cell r="D825" t="str">
            <v>规培研究生</v>
          </cell>
          <cell r="E825" t="str">
            <v>外科</v>
          </cell>
          <cell r="F825" t="str">
            <v>2021年</v>
          </cell>
        </row>
        <row r="825"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</row>
        <row r="825">
          <cell r="P825">
            <v>100</v>
          </cell>
          <cell r="Q825">
            <v>20</v>
          </cell>
        </row>
        <row r="826">
          <cell r="B826" t="str">
            <v>7AM260</v>
          </cell>
          <cell r="C826" t="str">
            <v>330381199809072618</v>
          </cell>
          <cell r="D826" t="str">
            <v>规培研究生</v>
          </cell>
          <cell r="E826" t="str">
            <v>外科</v>
          </cell>
          <cell r="F826" t="str">
            <v>2021年</v>
          </cell>
        </row>
        <row r="826">
          <cell r="H826">
            <v>100</v>
          </cell>
          <cell r="I826">
            <v>100</v>
          </cell>
          <cell r="J826">
            <v>150</v>
          </cell>
          <cell r="K826">
            <v>150</v>
          </cell>
          <cell r="L826">
            <v>100</v>
          </cell>
          <cell r="M826">
            <v>100</v>
          </cell>
        </row>
        <row r="826">
          <cell r="P826">
            <v>100</v>
          </cell>
          <cell r="Q826">
            <v>20</v>
          </cell>
        </row>
        <row r="827">
          <cell r="B827" t="str">
            <v>7AM280</v>
          </cell>
          <cell r="C827" t="str">
            <v>330326199711153618</v>
          </cell>
          <cell r="D827" t="str">
            <v>规培研究生</v>
          </cell>
          <cell r="E827" t="str">
            <v>外科（神经外科方向）</v>
          </cell>
          <cell r="F827" t="str">
            <v>2021年</v>
          </cell>
        </row>
        <row r="827">
          <cell r="H827">
            <v>100</v>
          </cell>
          <cell r="I827">
            <v>100</v>
          </cell>
          <cell r="J827">
            <v>150</v>
          </cell>
          <cell r="K827">
            <v>150</v>
          </cell>
          <cell r="L827">
            <v>100</v>
          </cell>
          <cell r="M827">
            <v>100</v>
          </cell>
        </row>
        <row r="827">
          <cell r="P827">
            <v>100</v>
          </cell>
          <cell r="Q827">
            <v>20</v>
          </cell>
        </row>
        <row r="828">
          <cell r="B828" t="str">
            <v>727L87</v>
          </cell>
          <cell r="C828" t="str">
            <v>330381199803175341</v>
          </cell>
          <cell r="D828" t="str">
            <v>住院医师-外院</v>
          </cell>
          <cell r="E828" t="str">
            <v>内科</v>
          </cell>
          <cell r="F828" t="str">
            <v>2021年</v>
          </cell>
        </row>
        <row r="828"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</row>
        <row r="828">
          <cell r="P828">
            <v>100</v>
          </cell>
          <cell r="Q828">
            <v>20</v>
          </cell>
        </row>
        <row r="829">
          <cell r="B829" t="str">
            <v>727L82</v>
          </cell>
          <cell r="C829" t="str">
            <v>330329199708144226</v>
          </cell>
          <cell r="D829" t="str">
            <v>住院医师-外院</v>
          </cell>
          <cell r="E829" t="str">
            <v>内科</v>
          </cell>
          <cell r="F829" t="str">
            <v>2021年</v>
          </cell>
        </row>
        <row r="829">
          <cell r="H829">
            <v>100</v>
          </cell>
          <cell r="I829">
            <v>100</v>
          </cell>
          <cell r="J829">
            <v>150</v>
          </cell>
          <cell r="K829">
            <v>150</v>
          </cell>
          <cell r="L829">
            <v>100</v>
          </cell>
          <cell r="M829">
            <v>100</v>
          </cell>
        </row>
        <row r="829">
          <cell r="P829">
            <v>100</v>
          </cell>
          <cell r="Q829">
            <v>20</v>
          </cell>
        </row>
        <row r="830">
          <cell r="B830" t="str">
            <v>730L63</v>
          </cell>
          <cell r="C830" t="str">
            <v>330382199806080934</v>
          </cell>
          <cell r="D830" t="str">
            <v>住院医师-外院</v>
          </cell>
          <cell r="E830" t="str">
            <v>内科</v>
          </cell>
          <cell r="F830" t="str">
            <v>2022年</v>
          </cell>
        </row>
        <row r="830"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</row>
        <row r="830">
          <cell r="P830">
            <v>100</v>
          </cell>
          <cell r="Q830">
            <v>20</v>
          </cell>
        </row>
        <row r="831">
          <cell r="B831" t="str">
            <v>729L85</v>
          </cell>
          <cell r="C831" t="str">
            <v>332624198407013267</v>
          </cell>
          <cell r="D831" t="str">
            <v>住院医师-外院</v>
          </cell>
          <cell r="E831" t="str">
            <v>内科</v>
          </cell>
          <cell r="F831" t="str">
            <v>2022年</v>
          </cell>
        </row>
        <row r="831">
          <cell r="H831">
            <v>100</v>
          </cell>
          <cell r="I831">
            <v>100</v>
          </cell>
          <cell r="J831">
            <v>150</v>
          </cell>
          <cell r="K831">
            <v>150</v>
          </cell>
          <cell r="L831">
            <v>100</v>
          </cell>
          <cell r="M831">
            <v>100</v>
          </cell>
        </row>
        <row r="831">
          <cell r="P831">
            <v>100</v>
          </cell>
          <cell r="Q831">
            <v>20</v>
          </cell>
        </row>
        <row r="832">
          <cell r="B832" t="str">
            <v>730L19</v>
          </cell>
          <cell r="C832" t="str">
            <v>330329199912040547</v>
          </cell>
          <cell r="D832" t="str">
            <v>住院医师-外院</v>
          </cell>
          <cell r="E832" t="str">
            <v>内科</v>
          </cell>
          <cell r="F832" t="str">
            <v>2022年</v>
          </cell>
        </row>
        <row r="832"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</row>
        <row r="832">
          <cell r="P832">
            <v>100</v>
          </cell>
          <cell r="Q832">
            <v>20</v>
          </cell>
        </row>
        <row r="833">
          <cell r="B833" t="str">
            <v>730L77</v>
          </cell>
          <cell r="C833" t="str">
            <v>330327199810190226</v>
          </cell>
          <cell r="D833" t="str">
            <v>住院医师-外院</v>
          </cell>
          <cell r="E833" t="str">
            <v>全科医学科</v>
          </cell>
          <cell r="F833" t="str">
            <v>2022年</v>
          </cell>
        </row>
        <row r="833"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</row>
        <row r="833">
          <cell r="P833">
            <v>100</v>
          </cell>
          <cell r="Q833">
            <v>20</v>
          </cell>
        </row>
        <row r="834">
          <cell r="B834" t="str">
            <v>730L28</v>
          </cell>
          <cell r="C834" t="str">
            <v>330381198904164233</v>
          </cell>
          <cell r="D834" t="str">
            <v>住院医师-外院</v>
          </cell>
          <cell r="E834" t="str">
            <v>全科医学科</v>
          </cell>
          <cell r="F834" t="str">
            <v>2022年</v>
          </cell>
        </row>
        <row r="834">
          <cell r="H834">
            <v>100</v>
          </cell>
          <cell r="I834" t="e">
            <v>#N/A</v>
          </cell>
          <cell r="J834">
            <v>150</v>
          </cell>
          <cell r="K834" t="e">
            <v>#N/A</v>
          </cell>
          <cell r="L834">
            <v>100</v>
          </cell>
          <cell r="M834" t="e">
            <v>#N/A</v>
          </cell>
        </row>
        <row r="834">
          <cell r="P834">
            <v>100</v>
          </cell>
          <cell r="Q834">
            <v>20</v>
          </cell>
        </row>
        <row r="835">
          <cell r="B835" t="str">
            <v>730L42</v>
          </cell>
          <cell r="C835" t="str">
            <v>330324199907225342</v>
          </cell>
          <cell r="D835" t="str">
            <v>住院医师-外院</v>
          </cell>
          <cell r="E835" t="str">
            <v>全科医学科</v>
          </cell>
          <cell r="F835" t="str">
            <v>2022年</v>
          </cell>
        </row>
        <row r="835"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</row>
        <row r="835">
          <cell r="P835">
            <v>100</v>
          </cell>
          <cell r="Q835">
            <v>20</v>
          </cell>
        </row>
        <row r="836">
          <cell r="B836" t="str">
            <v>730L54</v>
          </cell>
          <cell r="C836" t="str">
            <v>330324199907220402</v>
          </cell>
          <cell r="D836" t="str">
            <v>住院医师-外院</v>
          </cell>
          <cell r="E836" t="str">
            <v>全科医学科</v>
          </cell>
          <cell r="F836" t="str">
            <v>2022年</v>
          </cell>
        </row>
        <row r="836"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</row>
        <row r="836">
          <cell r="P836">
            <v>100</v>
          </cell>
          <cell r="Q836">
            <v>20</v>
          </cell>
        </row>
        <row r="837">
          <cell r="B837" t="str">
            <v>729L59</v>
          </cell>
          <cell r="C837" t="str">
            <v>330327199401055381</v>
          </cell>
          <cell r="D837" t="str">
            <v>住院医师-外院</v>
          </cell>
          <cell r="E837" t="str">
            <v>全科医学科</v>
          </cell>
          <cell r="F837" t="str">
            <v>2022年</v>
          </cell>
        </row>
        <row r="837">
          <cell r="H837">
            <v>100</v>
          </cell>
          <cell r="I837">
            <v>100</v>
          </cell>
          <cell r="J837">
            <v>150</v>
          </cell>
          <cell r="K837">
            <v>150</v>
          </cell>
          <cell r="L837">
            <v>100</v>
          </cell>
          <cell r="M837">
            <v>100</v>
          </cell>
        </row>
        <row r="837">
          <cell r="P837">
            <v>100</v>
          </cell>
          <cell r="Q837">
            <v>20</v>
          </cell>
        </row>
        <row r="838">
          <cell r="B838" t="str">
            <v>7AM379</v>
          </cell>
          <cell r="C838" t="str">
            <v>330481199709112438</v>
          </cell>
          <cell r="D838" t="str">
            <v>规培研究生</v>
          </cell>
          <cell r="E838" t="str">
            <v>内科</v>
          </cell>
          <cell r="F838" t="str">
            <v>2021年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</row>
        <row r="838">
          <cell r="P838">
            <v>100</v>
          </cell>
          <cell r="Q838">
            <v>20</v>
          </cell>
        </row>
        <row r="839">
          <cell r="B839" t="str">
            <v>7AM163</v>
          </cell>
          <cell r="C839" t="str">
            <v>341221199801207566</v>
          </cell>
          <cell r="D839" t="str">
            <v>规培研究生</v>
          </cell>
          <cell r="E839" t="str">
            <v>内科</v>
          </cell>
          <cell r="F839" t="str">
            <v>2021年</v>
          </cell>
        </row>
        <row r="839">
          <cell r="H839">
            <v>100</v>
          </cell>
          <cell r="I839">
            <v>100</v>
          </cell>
          <cell r="J839">
            <v>150</v>
          </cell>
          <cell r="K839">
            <v>150</v>
          </cell>
          <cell r="L839">
            <v>100</v>
          </cell>
          <cell r="M839">
            <v>100</v>
          </cell>
        </row>
        <row r="839">
          <cell r="P839">
            <v>100</v>
          </cell>
          <cell r="Q839">
            <v>20</v>
          </cell>
        </row>
        <row r="840">
          <cell r="B840" t="str">
            <v>7AM175</v>
          </cell>
          <cell r="C840" t="str">
            <v>33102119980315061X</v>
          </cell>
          <cell r="D840" t="str">
            <v>规培研究生</v>
          </cell>
          <cell r="E840" t="str">
            <v>内科</v>
          </cell>
          <cell r="F840" t="str">
            <v>2021年</v>
          </cell>
        </row>
        <row r="840">
          <cell r="H840">
            <v>100</v>
          </cell>
          <cell r="I840">
            <v>100</v>
          </cell>
          <cell r="J840">
            <v>150</v>
          </cell>
          <cell r="K840">
            <v>150</v>
          </cell>
          <cell r="L840">
            <v>100</v>
          </cell>
          <cell r="M840">
            <v>100</v>
          </cell>
        </row>
        <row r="840">
          <cell r="P840">
            <v>100</v>
          </cell>
          <cell r="Q840">
            <v>20</v>
          </cell>
        </row>
        <row r="841">
          <cell r="B841" t="str">
            <v>7AM180</v>
          </cell>
          <cell r="C841" t="str">
            <v>33030419980116091X</v>
          </cell>
          <cell r="D841" t="str">
            <v>规培研究生</v>
          </cell>
          <cell r="E841" t="str">
            <v>内科</v>
          </cell>
          <cell r="F841" t="str">
            <v>2021年</v>
          </cell>
        </row>
        <row r="841">
          <cell r="H841">
            <v>100</v>
          </cell>
          <cell r="I841">
            <v>100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</row>
        <row r="841">
          <cell r="P841">
            <v>100</v>
          </cell>
          <cell r="Q841">
            <v>20</v>
          </cell>
        </row>
        <row r="842">
          <cell r="B842" t="str">
            <v>7AM184</v>
          </cell>
          <cell r="C842" t="str">
            <v>330681199803065501</v>
          </cell>
          <cell r="D842" t="str">
            <v>规培研究生</v>
          </cell>
          <cell r="E842" t="str">
            <v>内科</v>
          </cell>
          <cell r="F842" t="str">
            <v>2021年</v>
          </cell>
        </row>
        <row r="842">
          <cell r="H842">
            <v>100</v>
          </cell>
          <cell r="I842">
            <v>100</v>
          </cell>
          <cell r="J842">
            <v>150</v>
          </cell>
          <cell r="K842">
            <v>150</v>
          </cell>
          <cell r="L842">
            <v>100</v>
          </cell>
          <cell r="M842">
            <v>100</v>
          </cell>
        </row>
        <row r="842">
          <cell r="P842">
            <v>100</v>
          </cell>
          <cell r="Q842">
            <v>20</v>
          </cell>
        </row>
        <row r="843">
          <cell r="B843" t="str">
            <v>7AO045</v>
          </cell>
          <cell r="C843" t="str">
            <v>330411199809195614</v>
          </cell>
          <cell r="D843" t="str">
            <v>规培研究生</v>
          </cell>
          <cell r="E843" t="str">
            <v>内科</v>
          </cell>
          <cell r="F843" t="str">
            <v>2022年</v>
          </cell>
        </row>
        <row r="843"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</row>
        <row r="843">
          <cell r="P843">
            <v>100</v>
          </cell>
          <cell r="Q843">
            <v>20</v>
          </cell>
        </row>
        <row r="844">
          <cell r="B844" t="str">
            <v>7AO059</v>
          </cell>
          <cell r="C844" t="str">
            <v>500230199901203285</v>
          </cell>
          <cell r="D844" t="str">
            <v>规培研究生</v>
          </cell>
          <cell r="E844" t="str">
            <v>内科</v>
          </cell>
          <cell r="F844" t="str">
            <v>2022年</v>
          </cell>
          <cell r="G844">
            <v>70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</row>
        <row r="844">
          <cell r="P844">
            <v>100</v>
          </cell>
          <cell r="Q844">
            <v>20</v>
          </cell>
        </row>
        <row r="845">
          <cell r="B845" t="str">
            <v>7AO227</v>
          </cell>
          <cell r="C845" t="str">
            <v>332525199812231925</v>
          </cell>
          <cell r="D845" t="str">
            <v>规培研究生</v>
          </cell>
          <cell r="E845" t="str">
            <v>内科</v>
          </cell>
          <cell r="F845" t="str">
            <v>2022年</v>
          </cell>
        </row>
        <row r="845"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</row>
        <row r="845">
          <cell r="P845">
            <v>100</v>
          </cell>
          <cell r="Q845">
            <v>20</v>
          </cell>
        </row>
        <row r="846">
          <cell r="B846" t="str">
            <v>7AO248</v>
          </cell>
          <cell r="C846" t="str">
            <v>320721199807261822</v>
          </cell>
          <cell r="D846" t="str">
            <v>规培研究生</v>
          </cell>
          <cell r="E846" t="str">
            <v>内科</v>
          </cell>
          <cell r="F846" t="str">
            <v>2022年</v>
          </cell>
        </row>
        <row r="846"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</row>
        <row r="846">
          <cell r="P846">
            <v>100</v>
          </cell>
          <cell r="Q846">
            <v>20</v>
          </cell>
        </row>
        <row r="847">
          <cell r="B847" t="str">
            <v>732L50</v>
          </cell>
          <cell r="C847" t="str">
            <v>330327200008191710</v>
          </cell>
          <cell r="D847" t="str">
            <v>住院医师-外院</v>
          </cell>
          <cell r="E847" t="str">
            <v>内科</v>
          </cell>
          <cell r="F847" t="str">
            <v>2023年</v>
          </cell>
        </row>
        <row r="847">
          <cell r="H847">
            <v>0</v>
          </cell>
          <cell r="I847" t="e">
            <v>#N/A</v>
          </cell>
          <cell r="J847">
            <v>0</v>
          </cell>
          <cell r="K847" t="e">
            <v>#N/A</v>
          </cell>
          <cell r="L847">
            <v>0</v>
          </cell>
          <cell r="M847" t="e">
            <v>#N/A</v>
          </cell>
        </row>
        <row r="847">
          <cell r="P847">
            <v>100</v>
          </cell>
          <cell r="Q847">
            <v>20</v>
          </cell>
        </row>
        <row r="848">
          <cell r="B848" t="str">
            <v>732L83</v>
          </cell>
          <cell r="C848" t="str">
            <v>330329199908130021</v>
          </cell>
          <cell r="D848" t="str">
            <v>住院医师-外院</v>
          </cell>
          <cell r="E848" t="str">
            <v>内科</v>
          </cell>
          <cell r="F848" t="str">
            <v>2023年</v>
          </cell>
        </row>
        <row r="848">
          <cell r="H848">
            <v>0</v>
          </cell>
          <cell r="I848" t="e">
            <v>#N/A</v>
          </cell>
          <cell r="J848">
            <v>0</v>
          </cell>
          <cell r="K848" t="e">
            <v>#N/A</v>
          </cell>
          <cell r="L848">
            <v>0</v>
          </cell>
          <cell r="M848" t="e">
            <v>#N/A</v>
          </cell>
        </row>
        <row r="848">
          <cell r="P848">
            <v>100</v>
          </cell>
          <cell r="Q848">
            <v>20</v>
          </cell>
        </row>
        <row r="849">
          <cell r="B849" t="str">
            <v>730L76</v>
          </cell>
          <cell r="C849" t="str">
            <v>152601199508121642</v>
          </cell>
          <cell r="D849" t="str">
            <v>住院医师-社会人</v>
          </cell>
          <cell r="E849" t="str">
            <v>眼科</v>
          </cell>
          <cell r="F849" t="str">
            <v>2022年</v>
          </cell>
        </row>
        <row r="849">
          <cell r="H849">
            <v>100</v>
          </cell>
          <cell r="I849">
            <v>100</v>
          </cell>
          <cell r="J849">
            <v>150</v>
          </cell>
          <cell r="K849">
            <v>150</v>
          </cell>
          <cell r="L849">
            <v>100</v>
          </cell>
          <cell r="M849">
            <v>100</v>
          </cell>
        </row>
        <row r="849">
          <cell r="P849">
            <v>100</v>
          </cell>
          <cell r="Q849">
            <v>20</v>
          </cell>
        </row>
        <row r="850">
          <cell r="B850" t="str">
            <v>733L29</v>
          </cell>
          <cell r="C850" t="str">
            <v>330328199903122122</v>
          </cell>
          <cell r="D850" t="str">
            <v>住院医师-外院</v>
          </cell>
          <cell r="E850" t="str">
            <v>眼科</v>
          </cell>
          <cell r="F850" t="str">
            <v>2023年</v>
          </cell>
        </row>
        <row r="850">
          <cell r="H850">
            <v>0</v>
          </cell>
          <cell r="I850" t="e">
            <v>#N/A</v>
          </cell>
          <cell r="J850">
            <v>0</v>
          </cell>
          <cell r="K850" t="e">
            <v>#N/A</v>
          </cell>
          <cell r="L850">
            <v>0</v>
          </cell>
          <cell r="M850" t="e">
            <v>#N/A</v>
          </cell>
        </row>
        <row r="850">
          <cell r="P850">
            <v>100</v>
          </cell>
          <cell r="Q850">
            <v>20</v>
          </cell>
        </row>
        <row r="851">
          <cell r="B851" t="str">
            <v>732L63</v>
          </cell>
          <cell r="C851" t="str">
            <v>330324199608053421</v>
          </cell>
          <cell r="D851" t="str">
            <v>住院医师-外院</v>
          </cell>
          <cell r="E851" t="str">
            <v>眼科</v>
          </cell>
          <cell r="F851" t="str">
            <v>2023年</v>
          </cell>
        </row>
        <row r="851">
          <cell r="H851">
            <v>100</v>
          </cell>
          <cell r="I851" t="e">
            <v>#N/A</v>
          </cell>
          <cell r="J851">
            <v>0</v>
          </cell>
          <cell r="K851" t="e">
            <v>#N/A</v>
          </cell>
          <cell r="L851">
            <v>0</v>
          </cell>
          <cell r="M851" t="e">
            <v>#N/A</v>
          </cell>
        </row>
        <row r="851">
          <cell r="P851">
            <v>100</v>
          </cell>
          <cell r="Q851">
            <v>20</v>
          </cell>
        </row>
        <row r="852">
          <cell r="B852" t="str">
            <v>7AM296</v>
          </cell>
          <cell r="C852" t="str">
            <v>330802199810053221</v>
          </cell>
          <cell r="D852" t="str">
            <v>规培研究生</v>
          </cell>
          <cell r="E852" t="str">
            <v>眼科</v>
          </cell>
          <cell r="F852" t="str">
            <v>2021年</v>
          </cell>
        </row>
        <row r="852">
          <cell r="H852">
            <v>100</v>
          </cell>
          <cell r="I852">
            <v>100</v>
          </cell>
          <cell r="J852">
            <v>150</v>
          </cell>
          <cell r="K852">
            <v>150</v>
          </cell>
          <cell r="L852">
            <v>100</v>
          </cell>
          <cell r="M852">
            <v>100</v>
          </cell>
        </row>
        <row r="852">
          <cell r="P852">
            <v>100</v>
          </cell>
          <cell r="Q852">
            <v>20</v>
          </cell>
        </row>
        <row r="853">
          <cell r="B853" t="str">
            <v>7AO346</v>
          </cell>
          <cell r="C853" t="str">
            <v>320982199808063768</v>
          </cell>
          <cell r="D853" t="str">
            <v>规培研究生</v>
          </cell>
          <cell r="E853" t="str">
            <v>眼科</v>
          </cell>
          <cell r="F853" t="str">
            <v>2022年</v>
          </cell>
        </row>
        <row r="853"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 t="str">
            <v>7AO346</v>
          </cell>
        </row>
        <row r="853">
          <cell r="P853">
            <v>100</v>
          </cell>
          <cell r="Q853">
            <v>20</v>
          </cell>
        </row>
        <row r="854">
          <cell r="B854">
            <v>623035</v>
          </cell>
          <cell r="C854" t="str">
            <v>330621199012022189</v>
          </cell>
          <cell r="D854" t="str">
            <v>住院医师-本院</v>
          </cell>
          <cell r="E854" t="str">
            <v>眼科</v>
          </cell>
          <cell r="F854" t="str">
            <v>2023年</v>
          </cell>
        </row>
        <row r="854">
          <cell r="H854">
            <v>100</v>
          </cell>
          <cell r="I854" t="e">
            <v>#N/A</v>
          </cell>
          <cell r="J854">
            <v>0</v>
          </cell>
          <cell r="K854" t="e">
            <v>#N/A</v>
          </cell>
          <cell r="L854">
            <v>0</v>
          </cell>
          <cell r="M854" t="e">
            <v>#N/A</v>
          </cell>
        </row>
        <row r="854">
          <cell r="P854">
            <v>100</v>
          </cell>
          <cell r="Q854">
            <v>20</v>
          </cell>
        </row>
        <row r="855">
          <cell r="B855" t="str">
            <v>730L04</v>
          </cell>
          <cell r="C855" t="str">
            <v>330327199710201573</v>
          </cell>
          <cell r="D855" t="str">
            <v>住院医师-外院</v>
          </cell>
          <cell r="E855" t="str">
            <v>全科医学科</v>
          </cell>
          <cell r="F855" t="str">
            <v>2022年</v>
          </cell>
        </row>
        <row r="855"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</row>
        <row r="855">
          <cell r="P855">
            <v>100</v>
          </cell>
          <cell r="Q855">
            <v>20</v>
          </cell>
        </row>
        <row r="856">
          <cell r="B856" t="str">
            <v>7AM352</v>
          </cell>
          <cell r="C856" t="str">
            <v>339005199808034922</v>
          </cell>
          <cell r="D856" t="str">
            <v>规培研究生</v>
          </cell>
          <cell r="E856" t="str">
            <v>外科</v>
          </cell>
          <cell r="F856" t="str">
            <v>2021年</v>
          </cell>
        </row>
        <row r="856"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</row>
        <row r="856">
          <cell r="P856">
            <v>100</v>
          </cell>
          <cell r="Q856">
            <v>20</v>
          </cell>
        </row>
        <row r="857">
          <cell r="B857" t="str">
            <v>7AM378</v>
          </cell>
          <cell r="C857" t="str">
            <v>371081199710023420</v>
          </cell>
          <cell r="D857" t="str">
            <v>规培研究生</v>
          </cell>
          <cell r="E857" t="str">
            <v>外科</v>
          </cell>
          <cell r="F857" t="str">
            <v>2021年</v>
          </cell>
        </row>
        <row r="857">
          <cell r="H857">
            <v>100</v>
          </cell>
          <cell r="I857">
            <v>100</v>
          </cell>
          <cell r="J857">
            <v>150</v>
          </cell>
          <cell r="K857">
            <v>150</v>
          </cell>
          <cell r="L857">
            <v>100</v>
          </cell>
          <cell r="M857">
            <v>100</v>
          </cell>
        </row>
        <row r="857">
          <cell r="P857">
            <v>100</v>
          </cell>
          <cell r="Q857">
            <v>20</v>
          </cell>
        </row>
        <row r="858">
          <cell r="B858">
            <v>621008</v>
          </cell>
          <cell r="C858" t="str">
            <v>330382199311030433</v>
          </cell>
          <cell r="D858" t="str">
            <v>住院医师-本院</v>
          </cell>
          <cell r="E858" t="str">
            <v>内科</v>
          </cell>
          <cell r="F858" t="str">
            <v>2021年</v>
          </cell>
        </row>
        <row r="858">
          <cell r="H858">
            <v>100</v>
          </cell>
          <cell r="I858">
            <v>100</v>
          </cell>
          <cell r="J858">
            <v>150</v>
          </cell>
          <cell r="K858">
            <v>150</v>
          </cell>
          <cell r="L858">
            <v>100</v>
          </cell>
          <cell r="M858">
            <v>100</v>
          </cell>
        </row>
        <row r="858">
          <cell r="P858">
            <v>100</v>
          </cell>
          <cell r="Q858">
            <v>20</v>
          </cell>
        </row>
        <row r="859">
          <cell r="B859">
            <v>622017</v>
          </cell>
          <cell r="C859" t="str">
            <v>430523199210058642</v>
          </cell>
          <cell r="D859" t="str">
            <v>住院医师-本院</v>
          </cell>
          <cell r="E859" t="str">
            <v>内科</v>
          </cell>
          <cell r="F859" t="str">
            <v>2022年</v>
          </cell>
        </row>
        <row r="859">
          <cell r="H859">
            <v>100</v>
          </cell>
          <cell r="I859">
            <v>100</v>
          </cell>
          <cell r="J859">
            <v>150</v>
          </cell>
          <cell r="K859">
            <v>150</v>
          </cell>
          <cell r="L859">
            <v>100</v>
          </cell>
          <cell r="M859">
            <v>100</v>
          </cell>
        </row>
        <row r="859">
          <cell r="P859">
            <v>100</v>
          </cell>
          <cell r="Q859">
            <v>20</v>
          </cell>
        </row>
        <row r="860">
          <cell r="B860" t="str">
            <v>7AO246</v>
          </cell>
          <cell r="C860" t="str">
            <v>341102199903166254</v>
          </cell>
          <cell r="D860" t="str">
            <v>规培研究生</v>
          </cell>
          <cell r="E860" t="str">
            <v>内科</v>
          </cell>
          <cell r="F860" t="str">
            <v>2022年</v>
          </cell>
        </row>
        <row r="860"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</row>
        <row r="860">
          <cell r="P860">
            <v>100</v>
          </cell>
          <cell r="Q860">
            <v>20</v>
          </cell>
        </row>
        <row r="861">
          <cell r="B861" t="str">
            <v>7AO247</v>
          </cell>
          <cell r="C861" t="str">
            <v>330682199912120019</v>
          </cell>
          <cell r="D861" t="str">
            <v>规培研究生</v>
          </cell>
          <cell r="E861" t="str">
            <v>内科</v>
          </cell>
          <cell r="F861" t="str">
            <v>2022年</v>
          </cell>
        </row>
        <row r="861"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</row>
        <row r="861">
          <cell r="P861">
            <v>100</v>
          </cell>
          <cell r="Q861">
            <v>20</v>
          </cell>
        </row>
        <row r="862">
          <cell r="B862" t="str">
            <v>7AO249</v>
          </cell>
          <cell r="C862" t="str">
            <v>330482199908203072</v>
          </cell>
          <cell r="D862" t="str">
            <v>规培研究生</v>
          </cell>
          <cell r="E862" t="str">
            <v>内科</v>
          </cell>
          <cell r="F862" t="str">
            <v>2022年</v>
          </cell>
        </row>
        <row r="862"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</row>
        <row r="862">
          <cell r="P862">
            <v>100</v>
          </cell>
          <cell r="Q862">
            <v>20</v>
          </cell>
        </row>
        <row r="863">
          <cell r="B863">
            <v>623017</v>
          </cell>
          <cell r="C863" t="str">
            <v>331004199312291446</v>
          </cell>
          <cell r="D863" t="str">
            <v>住院医师-本院</v>
          </cell>
          <cell r="E863" t="str">
            <v>内科</v>
          </cell>
          <cell r="F863" t="str">
            <v>2023年</v>
          </cell>
        </row>
        <row r="863">
          <cell r="H863">
            <v>100</v>
          </cell>
          <cell r="I863" t="e">
            <v>#N/A</v>
          </cell>
          <cell r="J863">
            <v>0</v>
          </cell>
          <cell r="K863" t="e">
            <v>#N/A</v>
          </cell>
          <cell r="L863">
            <v>0</v>
          </cell>
          <cell r="M863" t="e">
            <v>#N/A</v>
          </cell>
        </row>
        <row r="863">
          <cell r="P863">
            <v>100</v>
          </cell>
          <cell r="Q863">
            <v>20</v>
          </cell>
        </row>
        <row r="864">
          <cell r="B864" t="str">
            <v>727L94</v>
          </cell>
          <cell r="C864" t="str">
            <v>330381199412196217</v>
          </cell>
          <cell r="D864" t="str">
            <v>住院医师-外院</v>
          </cell>
          <cell r="E864" t="str">
            <v>全科医学科</v>
          </cell>
          <cell r="F864" t="str">
            <v>2021年</v>
          </cell>
        </row>
        <row r="864">
          <cell r="H864">
            <v>100</v>
          </cell>
          <cell r="I864">
            <v>100</v>
          </cell>
          <cell r="J864">
            <v>150</v>
          </cell>
          <cell r="K864">
            <v>150</v>
          </cell>
          <cell r="L864">
            <v>100</v>
          </cell>
          <cell r="M864">
            <v>100</v>
          </cell>
        </row>
        <row r="864">
          <cell r="P864">
            <v>100</v>
          </cell>
          <cell r="Q864">
            <v>20</v>
          </cell>
        </row>
        <row r="865">
          <cell r="B865" t="str">
            <v>727L31</v>
          </cell>
          <cell r="C865" t="str">
            <v>330226199705090010</v>
          </cell>
          <cell r="D865" t="str">
            <v>住院医师-外院</v>
          </cell>
          <cell r="E865" t="str">
            <v>麻醉科</v>
          </cell>
          <cell r="F865" t="str">
            <v>2020年</v>
          </cell>
        </row>
        <row r="865">
          <cell r="H865">
            <v>100</v>
          </cell>
          <cell r="I865">
            <v>100</v>
          </cell>
          <cell r="J865">
            <v>150</v>
          </cell>
          <cell r="K865">
            <v>150</v>
          </cell>
          <cell r="L865">
            <v>100</v>
          </cell>
          <cell r="M865">
            <v>100</v>
          </cell>
        </row>
        <row r="865">
          <cell r="P865">
            <v>100</v>
          </cell>
          <cell r="Q865">
            <v>20</v>
          </cell>
        </row>
        <row r="866">
          <cell r="B866" t="str">
            <v>727L30</v>
          </cell>
          <cell r="C866" t="str">
            <v>330303199304270927</v>
          </cell>
          <cell r="D866" t="str">
            <v>住院医师-外院</v>
          </cell>
          <cell r="E866" t="str">
            <v>内科</v>
          </cell>
          <cell r="F866" t="str">
            <v>2020年</v>
          </cell>
        </row>
        <row r="866">
          <cell r="H866">
            <v>100</v>
          </cell>
          <cell r="I866">
            <v>100</v>
          </cell>
          <cell r="J866">
            <v>150</v>
          </cell>
          <cell r="K866">
            <v>150</v>
          </cell>
          <cell r="L866">
            <v>100</v>
          </cell>
          <cell r="M866">
            <v>100</v>
          </cell>
        </row>
        <row r="866">
          <cell r="P866">
            <v>100</v>
          </cell>
          <cell r="Q866">
            <v>20</v>
          </cell>
        </row>
        <row r="867">
          <cell r="B867" t="str">
            <v>727L29</v>
          </cell>
          <cell r="C867" t="str">
            <v>331081199612290026</v>
          </cell>
          <cell r="D867" t="str">
            <v>住院医师-外院</v>
          </cell>
          <cell r="E867" t="str">
            <v>内科</v>
          </cell>
          <cell r="F867" t="str">
            <v>2020年</v>
          </cell>
        </row>
        <row r="867">
          <cell r="H867">
            <v>100</v>
          </cell>
          <cell r="I867">
            <v>100</v>
          </cell>
          <cell r="J867">
            <v>150</v>
          </cell>
          <cell r="K867">
            <v>150</v>
          </cell>
          <cell r="L867">
            <v>0</v>
          </cell>
          <cell r="M867">
            <v>0</v>
          </cell>
        </row>
        <row r="867">
          <cell r="P867">
            <v>100</v>
          </cell>
          <cell r="Q867">
            <v>20</v>
          </cell>
        </row>
        <row r="868">
          <cell r="B868" t="str">
            <v>727L18</v>
          </cell>
          <cell r="C868" t="str">
            <v>542222199610240069</v>
          </cell>
          <cell r="D868" t="str">
            <v>住院医师-外院-西藏</v>
          </cell>
          <cell r="E868" t="str">
            <v>内科</v>
          </cell>
          <cell r="F868" t="str">
            <v>2020年</v>
          </cell>
        </row>
        <row r="868"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</row>
        <row r="868">
          <cell r="P868">
            <v>100</v>
          </cell>
          <cell r="Q868">
            <v>20</v>
          </cell>
        </row>
        <row r="869">
          <cell r="B869" t="str">
            <v>727L21</v>
          </cell>
          <cell r="C869" t="str">
            <v>142622199502164211</v>
          </cell>
          <cell r="D869" t="str">
            <v>住院医师-外院-西藏</v>
          </cell>
          <cell r="E869" t="str">
            <v>内科</v>
          </cell>
          <cell r="F869" t="str">
            <v>2020年</v>
          </cell>
        </row>
        <row r="869"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</row>
        <row r="869">
          <cell r="P869">
            <v>100</v>
          </cell>
          <cell r="Q869">
            <v>20</v>
          </cell>
        </row>
        <row r="870">
          <cell r="B870" t="str">
            <v>727L19</v>
          </cell>
          <cell r="C870" t="str">
            <v>542225199303090039</v>
          </cell>
          <cell r="D870" t="str">
            <v>住院医师-外院-西藏</v>
          </cell>
          <cell r="E870" t="str">
            <v>全科医学科</v>
          </cell>
          <cell r="F870" t="str">
            <v>2020年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</row>
        <row r="870">
          <cell r="P870">
            <v>100</v>
          </cell>
          <cell r="Q870">
            <v>20</v>
          </cell>
        </row>
        <row r="871">
          <cell r="B871" t="str">
            <v>727L20</v>
          </cell>
          <cell r="C871" t="str">
            <v>542322199511100023</v>
          </cell>
          <cell r="D871" t="str">
            <v>住院医师-外院-西藏</v>
          </cell>
          <cell r="E871" t="str">
            <v>全科医学科</v>
          </cell>
          <cell r="F871" t="str">
            <v>2020年</v>
          </cell>
        </row>
        <row r="871"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</row>
        <row r="871">
          <cell r="P871">
            <v>100</v>
          </cell>
          <cell r="Q871">
            <v>20</v>
          </cell>
        </row>
        <row r="872">
          <cell r="B872" t="str">
            <v>727L23</v>
          </cell>
          <cell r="C872" t="str">
            <v>542431199506160015</v>
          </cell>
          <cell r="D872" t="str">
            <v>住院医师-外院-西藏</v>
          </cell>
          <cell r="E872" t="str">
            <v>外科</v>
          </cell>
          <cell r="F872" t="str">
            <v>2020年</v>
          </cell>
        </row>
        <row r="872">
          <cell r="H872">
            <v>100</v>
          </cell>
          <cell r="I872">
            <v>100</v>
          </cell>
          <cell r="J872">
            <v>150</v>
          </cell>
          <cell r="K872">
            <v>150</v>
          </cell>
          <cell r="L872">
            <v>100</v>
          </cell>
          <cell r="M872">
            <v>100</v>
          </cell>
        </row>
        <row r="872">
          <cell r="P872">
            <v>100</v>
          </cell>
          <cell r="Q872">
            <v>20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869"/>
  <sheetViews>
    <sheetView tabSelected="1" topLeftCell="AB776" workbookViewId="0">
      <selection activeCell="AU84" sqref="AU84"/>
    </sheetView>
  </sheetViews>
  <sheetFormatPr defaultColWidth="9" defaultRowHeight="13.5"/>
  <cols>
    <col min="1" max="1" width="23.375" customWidth="1"/>
    <col min="2" max="2" width="10.25" customWidth="1"/>
    <col min="3" max="3" width="6.375" customWidth="1"/>
    <col min="4" max="4" width="7.375" customWidth="1"/>
    <col min="5" max="5" width="7.875" customWidth="1"/>
    <col min="6" max="6" width="10.875" customWidth="1"/>
    <col min="8" max="8" width="7.625" customWidth="1"/>
    <col min="9" max="9" width="11.75" customWidth="1"/>
    <col min="10" max="12" width="8.125" style="1" customWidth="1"/>
    <col min="13" max="13" width="12.625" style="1" customWidth="1"/>
    <col min="14" max="18" width="5.5" style="2" customWidth="1"/>
    <col min="19" max="19" width="13.875" style="3" customWidth="1"/>
    <col min="20" max="20" width="13.75" style="1" customWidth="1"/>
    <col min="21" max="38" width="9" style="1"/>
    <col min="39" max="39" width="9" style="2"/>
    <col min="40" max="41" width="16.125" customWidth="1"/>
    <col min="47" max="47" width="9" style="4"/>
  </cols>
  <sheetData>
    <row r="1" ht="25.5" spans="1:4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5" t="s">
        <v>8</v>
      </c>
      <c r="J1" s="16"/>
      <c r="K1" s="16"/>
      <c r="L1" s="16"/>
      <c r="M1" s="16"/>
      <c r="N1" s="17"/>
      <c r="O1" s="17"/>
      <c r="P1" s="17"/>
      <c r="Q1" s="17"/>
      <c r="R1" s="17"/>
      <c r="S1" s="30"/>
      <c r="T1" s="16"/>
      <c r="U1" s="16"/>
      <c r="V1" s="16"/>
      <c r="W1" s="16"/>
      <c r="X1" s="16"/>
      <c r="Y1" s="16"/>
      <c r="Z1" s="44" t="s">
        <v>9</v>
      </c>
      <c r="AA1" s="44"/>
      <c r="AB1" s="45" t="s">
        <v>10</v>
      </c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9" t="s">
        <v>11</v>
      </c>
      <c r="AN1" s="50" t="s">
        <v>12</v>
      </c>
      <c r="AO1" s="50" t="s">
        <v>13</v>
      </c>
      <c r="AP1" s="50" t="s">
        <v>14</v>
      </c>
      <c r="AQ1" s="50" t="s">
        <v>15</v>
      </c>
      <c r="AR1" s="50" t="s">
        <v>16</v>
      </c>
      <c r="AS1" s="50" t="s">
        <v>17</v>
      </c>
      <c r="AT1" s="50" t="s">
        <v>18</v>
      </c>
      <c r="AU1" s="51" t="s">
        <v>19</v>
      </c>
      <c r="AV1" s="50" t="s">
        <v>20</v>
      </c>
      <c r="AW1" s="58" t="s">
        <v>21</v>
      </c>
    </row>
    <row r="2" ht="33.75" spans="1:49">
      <c r="A2" s="5"/>
      <c r="B2" s="5"/>
      <c r="C2" s="5"/>
      <c r="D2" s="5"/>
      <c r="E2" s="5"/>
      <c r="F2" s="5"/>
      <c r="G2" s="5"/>
      <c r="H2" s="5"/>
      <c r="I2" s="18" t="s">
        <v>22</v>
      </c>
      <c r="J2" s="19" t="s">
        <v>23</v>
      </c>
      <c r="K2" s="19"/>
      <c r="L2" s="19"/>
      <c r="M2" s="19"/>
      <c r="N2" s="20" t="s">
        <v>24</v>
      </c>
      <c r="O2" s="20"/>
      <c r="P2" s="20"/>
      <c r="Q2" s="20"/>
      <c r="R2" s="20"/>
      <c r="S2" s="31"/>
      <c r="T2" s="32" t="s">
        <v>25</v>
      </c>
      <c r="U2" s="19" t="s">
        <v>26</v>
      </c>
      <c r="V2" s="19"/>
      <c r="W2" s="19"/>
      <c r="X2" s="19"/>
      <c r="Y2" s="19"/>
      <c r="Z2" s="44"/>
      <c r="AA2" s="44"/>
      <c r="AB2" s="46" t="s">
        <v>27</v>
      </c>
      <c r="AC2" s="46"/>
      <c r="AD2" s="46"/>
      <c r="AE2" s="46" t="s">
        <v>28</v>
      </c>
      <c r="AF2" s="46"/>
      <c r="AG2" s="46" t="s">
        <v>29</v>
      </c>
      <c r="AH2" s="45" t="s">
        <v>30</v>
      </c>
      <c r="AI2" s="45"/>
      <c r="AJ2" s="45"/>
      <c r="AK2" s="45"/>
      <c r="AL2" s="45"/>
      <c r="AM2" s="49"/>
      <c r="AN2" s="50"/>
      <c r="AO2" s="50"/>
      <c r="AP2" s="50"/>
      <c r="AQ2" s="50"/>
      <c r="AR2" s="50"/>
      <c r="AS2" s="50"/>
      <c r="AT2" s="50"/>
      <c r="AU2" s="51"/>
      <c r="AV2" s="50"/>
      <c r="AW2" s="58"/>
    </row>
    <row r="3" ht="48" spans="1:49">
      <c r="A3" s="5"/>
      <c r="B3" s="5"/>
      <c r="C3" s="5"/>
      <c r="D3" s="5"/>
      <c r="E3" s="5"/>
      <c r="F3" s="5"/>
      <c r="G3" s="5"/>
      <c r="H3" s="5"/>
      <c r="I3" s="5" t="s">
        <v>31</v>
      </c>
      <c r="J3" s="21" t="s">
        <v>32</v>
      </c>
      <c r="K3" s="21" t="s">
        <v>33</v>
      </c>
      <c r="L3" s="21" t="s">
        <v>34</v>
      </c>
      <c r="M3" s="21" t="s">
        <v>35</v>
      </c>
      <c r="N3" s="20" t="s">
        <v>36</v>
      </c>
      <c r="O3" s="20"/>
      <c r="P3" s="20"/>
      <c r="Q3" s="20" t="s">
        <v>37</v>
      </c>
      <c r="R3" s="20"/>
      <c r="S3" s="31" t="s">
        <v>38</v>
      </c>
      <c r="T3" s="32" t="s">
        <v>39</v>
      </c>
      <c r="U3" s="33" t="s">
        <v>40</v>
      </c>
      <c r="V3" s="33" t="s">
        <v>41</v>
      </c>
      <c r="W3" s="33" t="s">
        <v>42</v>
      </c>
      <c r="X3" s="33" t="s">
        <v>43</v>
      </c>
      <c r="Y3" s="33" t="s">
        <v>44</v>
      </c>
      <c r="Z3" s="44" t="s">
        <v>45</v>
      </c>
      <c r="AA3" s="44" t="s">
        <v>46</v>
      </c>
      <c r="AB3" s="46" t="s">
        <v>47</v>
      </c>
      <c r="AC3" s="46" t="s">
        <v>48</v>
      </c>
      <c r="AD3" s="46" t="s">
        <v>49</v>
      </c>
      <c r="AE3" s="46" t="s">
        <v>50</v>
      </c>
      <c r="AF3" s="46" t="s">
        <v>51</v>
      </c>
      <c r="AG3" s="46" t="s">
        <v>52</v>
      </c>
      <c r="AH3" s="46" t="s">
        <v>33</v>
      </c>
      <c r="AI3" s="46" t="s">
        <v>32</v>
      </c>
      <c r="AJ3" s="46" t="s">
        <v>53</v>
      </c>
      <c r="AK3" s="33" t="s">
        <v>54</v>
      </c>
      <c r="AL3" s="33" t="s">
        <v>55</v>
      </c>
      <c r="AM3" s="49"/>
      <c r="AN3" s="50"/>
      <c r="AO3" s="50"/>
      <c r="AP3" s="50"/>
      <c r="AQ3" s="50"/>
      <c r="AR3" s="50"/>
      <c r="AS3" s="50"/>
      <c r="AT3" s="50"/>
      <c r="AU3" s="51"/>
      <c r="AV3" s="50"/>
      <c r="AW3" s="58"/>
    </row>
    <row r="4" ht="45" spans="1:49">
      <c r="A4" s="5"/>
      <c r="B4" s="5"/>
      <c r="C4" s="5"/>
      <c r="D4" s="5"/>
      <c r="E4" s="5"/>
      <c r="F4" s="5"/>
      <c r="G4" s="5"/>
      <c r="H4" s="5"/>
      <c r="I4" s="5" t="s">
        <v>56</v>
      </c>
      <c r="J4" s="87" t="s">
        <v>57</v>
      </c>
      <c r="K4" s="21" t="s">
        <v>58</v>
      </c>
      <c r="L4" s="87" t="s">
        <v>57</v>
      </c>
      <c r="M4" s="21" t="s">
        <v>59</v>
      </c>
      <c r="N4" s="22" t="s">
        <v>60</v>
      </c>
      <c r="O4" s="20" t="s">
        <v>61</v>
      </c>
      <c r="P4" s="20" t="s">
        <v>62</v>
      </c>
      <c r="Q4" s="20" t="s">
        <v>63</v>
      </c>
      <c r="R4" s="20" t="s">
        <v>64</v>
      </c>
      <c r="S4" s="31" t="s">
        <v>65</v>
      </c>
      <c r="T4" s="32" t="s">
        <v>66</v>
      </c>
      <c r="U4" s="33" t="s">
        <v>67</v>
      </c>
      <c r="V4" s="33" t="s">
        <v>68</v>
      </c>
      <c r="W4" s="33" t="s">
        <v>69</v>
      </c>
      <c r="X4" s="33" t="s">
        <v>69</v>
      </c>
      <c r="Y4" s="33" t="s">
        <v>70</v>
      </c>
      <c r="Z4" s="44"/>
      <c r="AA4" s="44"/>
      <c r="AB4" s="46" t="s">
        <v>71</v>
      </c>
      <c r="AC4" s="46" t="s">
        <v>72</v>
      </c>
      <c r="AD4" s="46" t="s">
        <v>71</v>
      </c>
      <c r="AE4" s="46" t="s">
        <v>73</v>
      </c>
      <c r="AF4" s="46" t="s">
        <v>74</v>
      </c>
      <c r="AG4" s="46" t="s">
        <v>75</v>
      </c>
      <c r="AH4" s="46" t="s">
        <v>58</v>
      </c>
      <c r="AI4" s="45" t="s">
        <v>57</v>
      </c>
      <c r="AJ4" s="46" t="s">
        <v>76</v>
      </c>
      <c r="AK4" s="33" t="s">
        <v>77</v>
      </c>
      <c r="AL4" s="33" t="s">
        <v>78</v>
      </c>
      <c r="AM4" s="49" t="s">
        <v>79</v>
      </c>
      <c r="AN4" s="50"/>
      <c r="AO4" s="50"/>
      <c r="AP4" s="50"/>
      <c r="AQ4" s="50"/>
      <c r="AR4" s="50"/>
      <c r="AS4" s="50"/>
      <c r="AT4" s="50"/>
      <c r="AU4" s="51"/>
      <c r="AV4" s="50"/>
      <c r="AW4" s="58"/>
    </row>
    <row r="5" ht="168" spans="1:49">
      <c r="A5" s="5"/>
      <c r="B5" s="5"/>
      <c r="C5" s="5"/>
      <c r="D5" s="5"/>
      <c r="E5" s="5"/>
      <c r="F5" s="5"/>
      <c r="G5" s="5"/>
      <c r="H5" s="5"/>
      <c r="I5" s="5" t="s">
        <v>80</v>
      </c>
      <c r="J5" s="21"/>
      <c r="K5" s="21"/>
      <c r="L5" s="21"/>
      <c r="M5" s="21" t="s">
        <v>81</v>
      </c>
      <c r="N5" s="23" t="s">
        <v>82</v>
      </c>
      <c r="O5" s="23"/>
      <c r="P5" s="23"/>
      <c r="Q5" s="23"/>
      <c r="R5" s="23"/>
      <c r="S5" s="34" t="s">
        <v>83</v>
      </c>
      <c r="T5" s="32" t="s">
        <v>84</v>
      </c>
      <c r="U5" s="35" t="s">
        <v>85</v>
      </c>
      <c r="V5" s="35" t="s">
        <v>86</v>
      </c>
      <c r="W5" s="35" t="s">
        <v>87</v>
      </c>
      <c r="X5" s="35" t="s">
        <v>87</v>
      </c>
      <c r="Y5" s="33" t="s">
        <v>88</v>
      </c>
      <c r="Z5" s="44"/>
      <c r="AA5" s="44"/>
      <c r="AB5" s="46" t="s">
        <v>89</v>
      </c>
      <c r="AC5" s="47" t="s">
        <v>90</v>
      </c>
      <c r="AD5" s="46" t="s">
        <v>91</v>
      </c>
      <c r="AE5" s="46" t="s">
        <v>92</v>
      </c>
      <c r="AF5" s="46" t="s">
        <v>93</v>
      </c>
      <c r="AG5" s="46" t="s">
        <v>94</v>
      </c>
      <c r="AH5" s="46" t="s">
        <v>95</v>
      </c>
      <c r="AI5" s="45"/>
      <c r="AJ5" s="46" t="s">
        <v>96</v>
      </c>
      <c r="AK5" s="33"/>
      <c r="AL5" s="33"/>
      <c r="AM5" s="49"/>
      <c r="AN5" s="50"/>
      <c r="AO5" s="50"/>
      <c r="AP5" s="50"/>
      <c r="AQ5" s="50"/>
      <c r="AR5" s="50"/>
      <c r="AS5" s="50"/>
      <c r="AT5" s="50"/>
      <c r="AU5" s="51"/>
      <c r="AV5" s="50"/>
      <c r="AW5" s="58"/>
    </row>
    <row r="6" spans="1:49">
      <c r="A6" s="6"/>
      <c r="B6" s="7" t="s">
        <v>97</v>
      </c>
      <c r="C6" s="8">
        <v>1</v>
      </c>
      <c r="D6" s="9" t="s">
        <v>98</v>
      </c>
      <c r="E6" s="8">
        <f>VLOOKUP(D6,'[1]9月学员绩效名单'!$A:$C,3,0)</f>
        <v>122002</v>
      </c>
      <c r="F6" s="8" t="str">
        <f>VLOOKUP(E6,'[2]住培学员 在培学员排班表（所有人）请假等数据已更新到23.6'!$F$1:$X$65536,19,0)</f>
        <v>住院医师-本院</v>
      </c>
      <c r="G6" s="8" t="str">
        <f>VLOOKUP(E6,'[2]住培学员 在培学员排班表（所有人）请假等数据已更新到23.6'!$F$1:$P$65536,11,0)</f>
        <v>超声医学科</v>
      </c>
      <c r="H6" s="8" t="str">
        <f>VLOOKUP(E6,'[2]住培学员 在培学员排班表（所有人）请假等数据已更新到23.6'!$F$1:$S$65536,14,0)</f>
        <v>2022年</v>
      </c>
      <c r="I6" s="8" t="s">
        <v>99</v>
      </c>
      <c r="J6" s="24">
        <v>0</v>
      </c>
      <c r="K6" s="24">
        <v>0</v>
      </c>
      <c r="L6" s="24">
        <v>0</v>
      </c>
      <c r="M6" s="24">
        <v>160</v>
      </c>
      <c r="N6" s="25">
        <v>2</v>
      </c>
      <c r="O6" s="25">
        <v>0</v>
      </c>
      <c r="P6" s="26">
        <v>4</v>
      </c>
      <c r="Q6" s="25">
        <v>2</v>
      </c>
      <c r="R6" s="25">
        <v>0</v>
      </c>
      <c r="S6" s="36">
        <v>230</v>
      </c>
      <c r="T6" s="24">
        <v>100</v>
      </c>
      <c r="U6" s="24">
        <v>0</v>
      </c>
      <c r="V6" s="24">
        <v>60</v>
      </c>
      <c r="W6" s="24">
        <v>60</v>
      </c>
      <c r="X6" s="24">
        <v>0</v>
      </c>
      <c r="Y6" s="48">
        <v>80</v>
      </c>
      <c r="Z6" s="48">
        <v>0</v>
      </c>
      <c r="AA6" s="48">
        <f>VLOOKUP(E6,[6]教育处数据!B:G,6,0)</f>
        <v>0</v>
      </c>
      <c r="AB6" s="43">
        <f>VLOOKUP(E6,[6]教育处数据!B:H,7,0)</f>
        <v>100</v>
      </c>
      <c r="AC6" s="43">
        <f>VLOOKUP(E6,[6]教育处数据!B:J,9,0)</f>
        <v>150</v>
      </c>
      <c r="AD6" s="43">
        <f>VLOOKUP(E6,[6]教育处数据!B:L,11,0)</f>
        <v>0</v>
      </c>
      <c r="AE6" s="43">
        <v>0</v>
      </c>
      <c r="AF6" s="43">
        <v>0</v>
      </c>
      <c r="AG6" s="43">
        <f>VLOOKUP(E6,[6]教育处数据!B:N,13,0)</f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26">
        <f>SUM(J6:M6,S6:AJ6)</f>
        <v>940</v>
      </c>
      <c r="AN6" s="7" t="str">
        <f>VLOOKUP(G6,'[4]2.第一轮公示反馈'!$G:$AM,33,0)</f>
        <v>超声医学科</v>
      </c>
      <c r="AO6" s="52">
        <f>SUMPRODUCT(($AN$4:$AN$1113=AN6)*($AM$4:$AM$1113&gt;AM6))+1</f>
        <v>1</v>
      </c>
      <c r="AP6" s="53">
        <f>COUNTIF(AN:AN,AN6)</f>
        <v>25</v>
      </c>
      <c r="AQ6" s="54">
        <f>AO6/AP6</f>
        <v>0.04</v>
      </c>
      <c r="AR6" s="53">
        <f>IF(AQ6&lt;=10%,1.5,(IF(AQ6&lt;=40%,1.25,IF(AQ6&lt;=60%,1,IF(AQ6&lt;90%,0.75,0.5)))))</f>
        <v>1.5</v>
      </c>
      <c r="AS6" s="55">
        <v>1200</v>
      </c>
      <c r="AT6" s="6">
        <f>VLOOKUP(E6,[6]教育处数据!B:Q,16,0)</f>
        <v>20</v>
      </c>
      <c r="AU6" s="56">
        <f>AS6*AR6*(AT6/AW6)</f>
        <v>1800</v>
      </c>
      <c r="AV6" s="57">
        <f>ROUND(AU6,0)</f>
        <v>1800</v>
      </c>
      <c r="AW6" s="6">
        <v>20</v>
      </c>
    </row>
    <row r="7" spans="1:49">
      <c r="A7" s="6" t="s">
        <v>100</v>
      </c>
      <c r="B7" s="7" t="s">
        <v>97</v>
      </c>
      <c r="C7" s="8">
        <v>2</v>
      </c>
      <c r="D7" s="9" t="s">
        <v>101</v>
      </c>
      <c r="E7" s="8">
        <f>VLOOKUP(D7,'[1]9月学员绩效名单'!$A:$C,3,0)</f>
        <v>122003</v>
      </c>
      <c r="F7" s="8" t="str">
        <f>VLOOKUP(E7,'[2]住培学员 在培学员排班表（所有人）请假等数据已更新到23.6'!$F$1:$X$65536,19,0)</f>
        <v>住院医师-本院</v>
      </c>
      <c r="G7" s="8" t="str">
        <f>VLOOKUP(E7,'[2]住培学员 在培学员排班表（所有人）请假等数据已更新到23.6'!$F$1:$P$65536,11,0)</f>
        <v>超声医学科</v>
      </c>
      <c r="H7" s="8" t="str">
        <f>VLOOKUP(E7,'[2]住培学员 在培学员排班表（所有人）请假等数据已更新到23.6'!$F$1:$S$65536,14,0)</f>
        <v>2022年</v>
      </c>
      <c r="I7" s="8" t="s">
        <v>99</v>
      </c>
      <c r="J7" s="24">
        <v>0</v>
      </c>
      <c r="K7" s="24">
        <v>0</v>
      </c>
      <c r="L7" s="24">
        <v>0</v>
      </c>
      <c r="M7" s="24">
        <v>160</v>
      </c>
      <c r="N7" s="25">
        <v>2</v>
      </c>
      <c r="O7" s="25">
        <v>0</v>
      </c>
      <c r="P7" s="26">
        <v>5</v>
      </c>
      <c r="Q7" s="25">
        <v>2</v>
      </c>
      <c r="R7" s="25">
        <v>0</v>
      </c>
      <c r="S7" s="36">
        <v>250</v>
      </c>
      <c r="T7" s="24">
        <v>100</v>
      </c>
      <c r="U7" s="24">
        <v>0</v>
      </c>
      <c r="V7" s="24">
        <v>60</v>
      </c>
      <c r="W7" s="24">
        <v>30</v>
      </c>
      <c r="X7" s="24">
        <v>0</v>
      </c>
      <c r="Y7" s="48">
        <v>80</v>
      </c>
      <c r="Z7" s="48">
        <v>0</v>
      </c>
      <c r="AA7" s="48">
        <f>VLOOKUP(E7,[6]教育处数据!B:G,6,0)</f>
        <v>0</v>
      </c>
      <c r="AB7" s="43">
        <f>VLOOKUP(E7,[6]教育处数据!B:H,7,0)</f>
        <v>100</v>
      </c>
      <c r="AC7" s="43">
        <f>VLOOKUP(E7,[6]教育处数据!B:J,9,0)</f>
        <v>150</v>
      </c>
      <c r="AD7" s="43">
        <f>VLOOKUP(E7,[6]教育处数据!B:L,11,0)</f>
        <v>0</v>
      </c>
      <c r="AE7" s="43">
        <v>0</v>
      </c>
      <c r="AF7" s="43">
        <v>0</v>
      </c>
      <c r="AG7" s="43">
        <f>VLOOKUP(E7,[6]教育处数据!B:N,13,0)</f>
        <v>0</v>
      </c>
      <c r="AH7" s="43">
        <v>0</v>
      </c>
      <c r="AI7" s="43">
        <v>0</v>
      </c>
      <c r="AJ7" s="43">
        <v>0</v>
      </c>
      <c r="AK7" s="43">
        <v>0</v>
      </c>
      <c r="AL7" s="43">
        <v>0</v>
      </c>
      <c r="AM7" s="26">
        <f>SUM(J7:M7,S7:AJ7)</f>
        <v>930</v>
      </c>
      <c r="AN7" s="7" t="str">
        <f>VLOOKUP(G7,'[4]2.第一轮公示反馈'!$G:$AM,33,0)</f>
        <v>超声医学科</v>
      </c>
      <c r="AO7" s="52">
        <f>SUMPRODUCT(($AN$4:$AN$1113=AN7)*($AM$4:$AM$1113&gt;AM7))+1</f>
        <v>2</v>
      </c>
      <c r="AP7" s="53">
        <f>COUNTIF(AN:AN,AN7)</f>
        <v>25</v>
      </c>
      <c r="AQ7" s="54">
        <f>AO7/AP7</f>
        <v>0.08</v>
      </c>
      <c r="AR7" s="53">
        <f>IF(AQ7&lt;=10%,1.5,(IF(AQ7&lt;=40%,1.25,IF(AQ7&lt;=60%,1,IF(AQ7&lt;90%,0.75,0.5)))))</f>
        <v>1.5</v>
      </c>
      <c r="AS7" s="55">
        <v>1200</v>
      </c>
      <c r="AT7" s="6">
        <f>VLOOKUP(E7,[6]教育处数据!B:Q,16,0)</f>
        <v>20</v>
      </c>
      <c r="AU7" s="56">
        <f>AS7*AR7*(AT7/AW7)</f>
        <v>1800</v>
      </c>
      <c r="AV7" s="57">
        <f>ROUND(AU7,0)</f>
        <v>1800</v>
      </c>
      <c r="AW7" s="6">
        <v>20</v>
      </c>
    </row>
    <row r="8" spans="1:49">
      <c r="A8" s="6"/>
      <c r="B8" s="7" t="s">
        <v>97</v>
      </c>
      <c r="C8" s="8">
        <v>3</v>
      </c>
      <c r="D8" s="9" t="s">
        <v>102</v>
      </c>
      <c r="E8" s="8">
        <f>VLOOKUP(D8,'[1]9月学员绩效名单'!$A:$C,3,0)</f>
        <v>122004</v>
      </c>
      <c r="F8" s="8" t="str">
        <f>VLOOKUP(E8,'[2]住培学员 在培学员排班表（所有人）请假等数据已更新到23.6'!$F$1:$X$65536,19,0)</f>
        <v>住院医师-本院</v>
      </c>
      <c r="G8" s="8" t="str">
        <f>VLOOKUP(E8,'[2]住培学员 在培学员排班表（所有人）请假等数据已更新到23.6'!$F$1:$P$65536,11,0)</f>
        <v>超声医学科</v>
      </c>
      <c r="H8" s="8" t="str">
        <f>VLOOKUP(E8,'[2]住培学员 在培学员排班表（所有人）请假等数据已更新到23.6'!$F$1:$S$65536,14,0)</f>
        <v>2022年</v>
      </c>
      <c r="I8" s="8" t="s">
        <v>99</v>
      </c>
      <c r="J8" s="24">
        <v>0</v>
      </c>
      <c r="K8" s="24">
        <v>0</v>
      </c>
      <c r="L8" s="24">
        <v>0</v>
      </c>
      <c r="M8" s="24">
        <v>160</v>
      </c>
      <c r="N8" s="25">
        <v>2</v>
      </c>
      <c r="O8" s="25">
        <v>0</v>
      </c>
      <c r="P8" s="26">
        <v>4</v>
      </c>
      <c r="Q8" s="25">
        <v>2</v>
      </c>
      <c r="R8" s="25">
        <v>0</v>
      </c>
      <c r="S8" s="36">
        <v>230</v>
      </c>
      <c r="T8" s="24">
        <v>100</v>
      </c>
      <c r="U8" s="24">
        <v>0</v>
      </c>
      <c r="V8" s="24">
        <v>60</v>
      </c>
      <c r="W8" s="24">
        <v>30</v>
      </c>
      <c r="X8" s="24">
        <v>0</v>
      </c>
      <c r="Y8" s="48">
        <v>80</v>
      </c>
      <c r="Z8" s="48">
        <v>0</v>
      </c>
      <c r="AA8" s="48">
        <f>VLOOKUP(E8,[6]教育处数据!B:G,6,0)</f>
        <v>0</v>
      </c>
      <c r="AB8" s="43">
        <f>VLOOKUP(E8,[6]教育处数据!B:H,7,0)</f>
        <v>100</v>
      </c>
      <c r="AC8" s="43">
        <f>VLOOKUP(E8,[6]教育处数据!B:J,9,0)</f>
        <v>150</v>
      </c>
      <c r="AD8" s="43">
        <f>VLOOKUP(E8,[6]教育处数据!B:L,11,0)</f>
        <v>0</v>
      </c>
      <c r="AE8" s="43">
        <v>0</v>
      </c>
      <c r="AF8" s="43">
        <v>0</v>
      </c>
      <c r="AG8" s="43">
        <f>VLOOKUP(E8,[6]教育处数据!B:N,13,0)</f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26">
        <f>SUM(J8:M8,S8:AJ8)</f>
        <v>910</v>
      </c>
      <c r="AN8" s="7" t="str">
        <f>VLOOKUP(G8,'[4]2.第一轮公示反馈'!$G:$AM,33,0)</f>
        <v>超声医学科</v>
      </c>
      <c r="AO8" s="52">
        <f>SUMPRODUCT(($AN$4:$AN$1113=AN8)*($AM$4:$AM$1113&gt;AM8))+1</f>
        <v>3</v>
      </c>
      <c r="AP8" s="53">
        <f>COUNTIF(AN:AN,AN8)</f>
        <v>25</v>
      </c>
      <c r="AQ8" s="54">
        <f>AO8/AP8</f>
        <v>0.12</v>
      </c>
      <c r="AR8" s="53">
        <f>IF(AQ8&lt;=10%,1.5,(IF(AQ8&lt;=40%,1.25,IF(AQ8&lt;=60%,1,IF(AQ8&lt;90%,0.75,0.5)))))</f>
        <v>1.25</v>
      </c>
      <c r="AS8" s="55">
        <v>1200</v>
      </c>
      <c r="AT8" s="6">
        <f>VLOOKUP(E8,[6]教育处数据!B:Q,16,0)</f>
        <v>20</v>
      </c>
      <c r="AU8" s="56">
        <f>AS8*AR8*(AT8/AW8)</f>
        <v>1500</v>
      </c>
      <c r="AV8" s="57">
        <f>ROUND(AU8,0)</f>
        <v>1500</v>
      </c>
      <c r="AW8" s="6">
        <v>20</v>
      </c>
    </row>
    <row r="9" spans="1:49">
      <c r="A9" s="6" t="s">
        <v>100</v>
      </c>
      <c r="B9" s="7" t="s">
        <v>97</v>
      </c>
      <c r="C9" s="8">
        <v>4</v>
      </c>
      <c r="D9" s="9" t="s">
        <v>103</v>
      </c>
      <c r="E9" s="8">
        <f>VLOOKUP(D9,'[1]9月学员绩效名单'!$A:$C,3,0)</f>
        <v>122001</v>
      </c>
      <c r="F9" s="8" t="str">
        <f>VLOOKUP(E9,'[2]住培学员 在培学员排班表（所有人）请假等数据已更新到23.6'!$F$1:$X$65536,19,0)</f>
        <v>住院医师-本院</v>
      </c>
      <c r="G9" s="8" t="str">
        <f>VLOOKUP(E9,'[2]住培学员 在培学员排班表（所有人）请假等数据已更新到23.6'!$F$1:$P$65536,11,0)</f>
        <v>超声医学科</v>
      </c>
      <c r="H9" s="8" t="str">
        <f>VLOOKUP(E9,'[2]住培学员 在培学员排班表（所有人）请假等数据已更新到23.6'!$F$1:$S$65536,14,0)</f>
        <v>2022年</v>
      </c>
      <c r="I9" s="8" t="s">
        <v>99</v>
      </c>
      <c r="J9" s="24">
        <v>0</v>
      </c>
      <c r="K9" s="24">
        <v>0</v>
      </c>
      <c r="L9" s="24">
        <v>0</v>
      </c>
      <c r="M9" s="24">
        <v>160</v>
      </c>
      <c r="N9" s="25">
        <v>1</v>
      </c>
      <c r="O9" s="25">
        <v>0</v>
      </c>
      <c r="P9" s="26">
        <v>4</v>
      </c>
      <c r="Q9" s="25">
        <v>2</v>
      </c>
      <c r="R9" s="25">
        <v>0</v>
      </c>
      <c r="S9" s="36">
        <v>180</v>
      </c>
      <c r="T9" s="24">
        <v>100</v>
      </c>
      <c r="U9" s="24">
        <v>0</v>
      </c>
      <c r="V9" s="24">
        <v>60</v>
      </c>
      <c r="W9" s="24">
        <v>60</v>
      </c>
      <c r="X9" s="24">
        <v>0</v>
      </c>
      <c r="Y9" s="48">
        <v>60</v>
      </c>
      <c r="Z9" s="48">
        <v>0</v>
      </c>
      <c r="AA9" s="48">
        <f>VLOOKUP(E9,[6]教育处数据!B:G,6,0)</f>
        <v>0</v>
      </c>
      <c r="AB9" s="43">
        <f>VLOOKUP(E9,[6]教育处数据!B:H,7,0)</f>
        <v>100</v>
      </c>
      <c r="AC9" s="43">
        <f>VLOOKUP(E9,[6]教育处数据!B:J,9,0)</f>
        <v>150</v>
      </c>
      <c r="AD9" s="43">
        <f>VLOOKUP(E9,[6]教育处数据!B:L,11,0)</f>
        <v>0</v>
      </c>
      <c r="AE9" s="43">
        <v>0</v>
      </c>
      <c r="AF9" s="43">
        <v>0</v>
      </c>
      <c r="AG9" s="43">
        <f>VLOOKUP(E9,[6]教育处数据!B:N,13,0)</f>
        <v>0</v>
      </c>
      <c r="AH9" s="43">
        <v>0</v>
      </c>
      <c r="AI9" s="43">
        <v>0</v>
      </c>
      <c r="AJ9" s="43">
        <v>0</v>
      </c>
      <c r="AK9" s="43">
        <v>0</v>
      </c>
      <c r="AL9" s="43">
        <v>0</v>
      </c>
      <c r="AM9" s="26">
        <f>SUM(J9:M9,S9:AJ9)</f>
        <v>870</v>
      </c>
      <c r="AN9" s="7" t="str">
        <f>VLOOKUP(G9,'[4]2.第一轮公示反馈'!$G:$AM,33,0)</f>
        <v>超声医学科</v>
      </c>
      <c r="AO9" s="52">
        <f>SUMPRODUCT(($AN$4:$AN$1113=AN9)*($AM$4:$AM$1113&gt;AM9))+1</f>
        <v>4</v>
      </c>
      <c r="AP9" s="53">
        <f>COUNTIF(AN:AN,AN9)</f>
        <v>25</v>
      </c>
      <c r="AQ9" s="54">
        <f>AO9/AP9</f>
        <v>0.16</v>
      </c>
      <c r="AR9" s="53">
        <f>IF(AQ9&lt;=10%,1.5,(IF(AQ9&lt;=40%,1.25,IF(AQ9&lt;=60%,1,IF(AQ9&lt;90%,0.75,0.5)))))</f>
        <v>1.25</v>
      </c>
      <c r="AS9" s="55">
        <v>1200</v>
      </c>
      <c r="AT9" s="6">
        <f>VLOOKUP(E9,[6]教育处数据!B:Q,16,0)</f>
        <v>20</v>
      </c>
      <c r="AU9" s="56">
        <f>AS9*AR9*(AT9/AW9)</f>
        <v>1500</v>
      </c>
      <c r="AV9" s="57">
        <f>ROUND(AU9,0)</f>
        <v>1500</v>
      </c>
      <c r="AW9" s="6">
        <v>20</v>
      </c>
    </row>
    <row r="10" spans="1:49">
      <c r="A10" s="6"/>
      <c r="B10" s="7" t="s">
        <v>97</v>
      </c>
      <c r="C10" s="8">
        <v>5</v>
      </c>
      <c r="D10" s="9" t="s">
        <v>104</v>
      </c>
      <c r="E10" s="8" t="str">
        <f>VLOOKUP(D10,'[1]9月学员绩效名单'!$A:$C,3,0)</f>
        <v>730L50</v>
      </c>
      <c r="F10" s="8" t="str">
        <f>VLOOKUP(E10,'[2]住培学员 在培学员排班表（所有人）请假等数据已更新到23.6'!$F$1:$X$65536,19,0)</f>
        <v>住院医师-外院</v>
      </c>
      <c r="G10" s="8" t="str">
        <f>VLOOKUP(E10,'[2]住培学员 在培学员排班表（所有人）请假等数据已更新到23.6'!$F$1:$P$65536,11,0)</f>
        <v>超声医学科</v>
      </c>
      <c r="H10" s="8" t="str">
        <f>VLOOKUP(E10,'[2]住培学员 在培学员排班表（所有人）请假等数据已更新到23.6'!$F$1:$S$65536,14,0)</f>
        <v>2022年</v>
      </c>
      <c r="I10" s="8" t="s">
        <v>99</v>
      </c>
      <c r="J10" s="24">
        <v>0</v>
      </c>
      <c r="K10" s="24">
        <v>0</v>
      </c>
      <c r="L10" s="24">
        <v>0</v>
      </c>
      <c r="M10" s="24">
        <v>160</v>
      </c>
      <c r="N10" s="25">
        <v>0</v>
      </c>
      <c r="O10" s="25">
        <v>0</v>
      </c>
      <c r="P10" s="26">
        <v>3.5</v>
      </c>
      <c r="Q10" s="25">
        <v>2</v>
      </c>
      <c r="R10" s="25">
        <v>0</v>
      </c>
      <c r="S10" s="36">
        <v>120</v>
      </c>
      <c r="T10" s="24">
        <v>100</v>
      </c>
      <c r="U10" s="24">
        <v>0</v>
      </c>
      <c r="V10" s="24">
        <v>80</v>
      </c>
      <c r="W10" s="24">
        <v>60</v>
      </c>
      <c r="X10" s="24">
        <v>0</v>
      </c>
      <c r="Y10" s="48">
        <v>40</v>
      </c>
      <c r="Z10" s="48">
        <v>0</v>
      </c>
      <c r="AA10" s="48">
        <f>VLOOKUP(E10,[6]教育处数据!B:G,6,0)</f>
        <v>0</v>
      </c>
      <c r="AB10" s="43">
        <f>VLOOKUP(E10,[6]教育处数据!B:H,7,0)</f>
        <v>100</v>
      </c>
      <c r="AC10" s="43">
        <f>VLOOKUP(E10,[6]教育处数据!B:J,9,0)</f>
        <v>150</v>
      </c>
      <c r="AD10" s="43">
        <f>VLOOKUP(E10,[6]教育处数据!B:L,11,0)</f>
        <v>0</v>
      </c>
      <c r="AE10" s="43">
        <v>0</v>
      </c>
      <c r="AF10" s="43">
        <v>0</v>
      </c>
      <c r="AG10" s="43">
        <f>VLOOKUP(E10,[6]教育处数据!B:N,13,0)</f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26">
        <f>SUM(J10:M10,S10:AJ10)</f>
        <v>810</v>
      </c>
      <c r="AN10" s="7" t="str">
        <f>VLOOKUP(G10,'[4]2.第一轮公示反馈'!$G:$AM,33,0)</f>
        <v>超声医学科</v>
      </c>
      <c r="AO10" s="52">
        <f>SUMPRODUCT(($AN$4:$AN$1113=AN10)*($AM$4:$AM$1113&gt;AM10))+1</f>
        <v>5</v>
      </c>
      <c r="AP10" s="53">
        <f>COUNTIF(AN:AN,AN10)</f>
        <v>25</v>
      </c>
      <c r="AQ10" s="54">
        <f>AO10/AP10</f>
        <v>0.2</v>
      </c>
      <c r="AR10" s="53">
        <f>IF(AQ10&lt;=10%,1.5,(IF(AQ10&lt;=40%,1.25,IF(AQ10&lt;=60%,1,IF(AQ10&lt;90%,0.75,0.5)))))</f>
        <v>1.25</v>
      </c>
      <c r="AS10" s="55">
        <v>1200</v>
      </c>
      <c r="AT10" s="6">
        <f>VLOOKUP(E10,[6]教育处数据!B:Q,16,0)</f>
        <v>20</v>
      </c>
      <c r="AU10" s="56">
        <f>AS10*AR10*(AT10/AW10)</f>
        <v>1500</v>
      </c>
      <c r="AV10" s="57">
        <f>ROUND(AU10,0)</f>
        <v>1500</v>
      </c>
      <c r="AW10" s="6">
        <v>20</v>
      </c>
    </row>
    <row r="11" spans="1:49">
      <c r="A11" s="6" t="s">
        <v>105</v>
      </c>
      <c r="B11" s="7" t="s">
        <v>97</v>
      </c>
      <c r="C11" s="8">
        <v>6</v>
      </c>
      <c r="D11" s="10" t="s">
        <v>106</v>
      </c>
      <c r="E11" s="8" t="str">
        <f>VLOOKUP(D11,'[1]9月学员绩效名单'!$A:$C,3,0)</f>
        <v>727L53</v>
      </c>
      <c r="F11" s="8" t="str">
        <f>VLOOKUP(E11,'[2]住培学员 在培学员排班表（所有人）请假等数据已更新到23.6'!$F$1:$X$65536,19,0)</f>
        <v>住院医师-外院</v>
      </c>
      <c r="G11" s="8" t="str">
        <f>VLOOKUP(E11,'[2]住培学员 在培学员排班表（所有人）请假等数据已更新到23.6'!$F$1:$P$65536,11,0)</f>
        <v>超声医学科</v>
      </c>
      <c r="H11" s="8" t="str">
        <f>VLOOKUP(E11,'[2]住培学员 在培学员排班表（所有人）请假等数据已更新到23.6'!$F$1:$S$65536,14,0)</f>
        <v>2021年</v>
      </c>
      <c r="I11" s="8" t="s">
        <v>99</v>
      </c>
      <c r="J11" s="24">
        <v>0</v>
      </c>
      <c r="K11" s="24">
        <v>0</v>
      </c>
      <c r="L11" s="24">
        <v>0</v>
      </c>
      <c r="M11" s="24">
        <v>80</v>
      </c>
      <c r="N11" s="25">
        <v>1</v>
      </c>
      <c r="O11" s="25">
        <v>0</v>
      </c>
      <c r="P11" s="26">
        <v>4</v>
      </c>
      <c r="Q11" s="25">
        <v>2</v>
      </c>
      <c r="R11" s="25">
        <v>0</v>
      </c>
      <c r="S11" s="36">
        <v>180</v>
      </c>
      <c r="T11" s="24">
        <v>100</v>
      </c>
      <c r="U11" s="24">
        <v>0</v>
      </c>
      <c r="V11" s="24">
        <v>40</v>
      </c>
      <c r="W11" s="24">
        <v>60</v>
      </c>
      <c r="X11" s="24">
        <v>0</v>
      </c>
      <c r="Y11" s="48">
        <v>0</v>
      </c>
      <c r="Z11" s="48">
        <v>0</v>
      </c>
      <c r="AA11" s="48">
        <f>VLOOKUP(E11,[6]教育处数据!B:G,6,0)</f>
        <v>0</v>
      </c>
      <c r="AB11" s="43">
        <f>VLOOKUP(E11,[6]教育处数据!B:H,7,0)</f>
        <v>100</v>
      </c>
      <c r="AC11" s="43">
        <f>VLOOKUP(E11,[6]教育处数据!B:J,9,0)</f>
        <v>150</v>
      </c>
      <c r="AD11" s="43">
        <f>VLOOKUP(E11,[6]教育处数据!B:L,11,0)</f>
        <v>0</v>
      </c>
      <c r="AE11" s="43">
        <v>0</v>
      </c>
      <c r="AF11" s="43">
        <v>0</v>
      </c>
      <c r="AG11" s="43">
        <f>VLOOKUP(E11,[6]教育处数据!B:N,13,0)</f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26">
        <f>SUM(J11:M11,S11:AJ11)</f>
        <v>710</v>
      </c>
      <c r="AN11" s="7" t="str">
        <f>VLOOKUP(G11,'[4]2.第一轮公示反馈'!$G:$AM,33,0)</f>
        <v>超声医学科</v>
      </c>
      <c r="AO11" s="52">
        <f>SUMPRODUCT(($AN$4:$AN$1113=AN11)*($AM$4:$AM$1113&gt;AM11))+1</f>
        <v>9</v>
      </c>
      <c r="AP11" s="53">
        <f>COUNTIF(AN:AN,AN11)</f>
        <v>25</v>
      </c>
      <c r="AQ11" s="54">
        <f>AO11/AP11</f>
        <v>0.36</v>
      </c>
      <c r="AR11" s="53">
        <f>IF(AQ11&lt;=10%,1.5,(IF(AQ11&lt;=40%,1.25,IF(AQ11&lt;=60%,1,IF(AQ11&lt;90%,0.75,0.5)))))</f>
        <v>1.25</v>
      </c>
      <c r="AS11" s="55">
        <v>1200</v>
      </c>
      <c r="AT11" s="6">
        <f>VLOOKUP(E11,[6]教育处数据!B:Q,16,0)</f>
        <v>20</v>
      </c>
      <c r="AU11" s="56">
        <f>AS11*AR11*(AT11/AW11)</f>
        <v>1500</v>
      </c>
      <c r="AV11" s="57">
        <f>ROUND(AU11,0)</f>
        <v>1500</v>
      </c>
      <c r="AW11" s="6">
        <v>20</v>
      </c>
    </row>
    <row r="12" spans="1:49">
      <c r="A12" s="6"/>
      <c r="B12" s="7" t="s">
        <v>97</v>
      </c>
      <c r="C12" s="8">
        <v>7</v>
      </c>
      <c r="D12" s="9" t="s">
        <v>107</v>
      </c>
      <c r="E12" s="8">
        <f>VLOOKUP(D12,'[1]9月学员绩效名单'!$A:$C,3,0)</f>
        <v>122017</v>
      </c>
      <c r="F12" s="8" t="str">
        <f>VLOOKUP(E12,'[2]住培学员 在培学员排班表（所有人）请假等数据已更新到23.6'!$F$1:$X$65536,19,0)</f>
        <v>住院医师-本院</v>
      </c>
      <c r="G12" s="8" t="str">
        <f>VLOOKUP(E12,'[2]住培学员 在培学员排班表（所有人）请假等数据已更新到23.6'!$F$1:$P$65536,11,0)</f>
        <v>超声医学科</v>
      </c>
      <c r="H12" s="8" t="str">
        <f>VLOOKUP(E12,'[2]住培学员 在培学员排班表（所有人）请假等数据已更新到23.6'!$F$1:$S$65536,14,0)</f>
        <v>2022年</v>
      </c>
      <c r="I12" s="8" t="s">
        <v>99</v>
      </c>
      <c r="J12" s="24">
        <v>0</v>
      </c>
      <c r="K12" s="24">
        <v>0</v>
      </c>
      <c r="L12" s="24">
        <v>0</v>
      </c>
      <c r="M12" s="24">
        <v>120</v>
      </c>
      <c r="N12" s="25">
        <v>1</v>
      </c>
      <c r="O12" s="25">
        <v>0</v>
      </c>
      <c r="P12" s="26">
        <v>3.5</v>
      </c>
      <c r="Q12" s="25">
        <v>2</v>
      </c>
      <c r="R12" s="25">
        <v>0</v>
      </c>
      <c r="S12" s="36">
        <v>170</v>
      </c>
      <c r="T12" s="24">
        <v>100</v>
      </c>
      <c r="U12" s="24">
        <v>0</v>
      </c>
      <c r="V12" s="24">
        <v>40</v>
      </c>
      <c r="W12" s="24">
        <v>30</v>
      </c>
      <c r="X12" s="24">
        <v>0</v>
      </c>
      <c r="Y12" s="48">
        <v>80</v>
      </c>
      <c r="Z12" s="48">
        <v>0</v>
      </c>
      <c r="AA12" s="48">
        <f>VLOOKUP(E12,[6]教育处数据!B:G,6,0)</f>
        <v>0</v>
      </c>
      <c r="AB12" s="43">
        <f>VLOOKUP(E12,[6]教育处数据!B:H,7,0)</f>
        <v>100</v>
      </c>
      <c r="AC12" s="43">
        <f>VLOOKUP(E12,[6]教育处数据!B:J,9,0)</f>
        <v>150</v>
      </c>
      <c r="AD12" s="43">
        <f>VLOOKUP(E12,[6]教育处数据!B:L,11,0)</f>
        <v>0</v>
      </c>
      <c r="AE12" s="43">
        <v>0</v>
      </c>
      <c r="AF12" s="43">
        <v>0</v>
      </c>
      <c r="AG12" s="43">
        <f>VLOOKUP(E12,[6]教育处数据!B:N,13,0)</f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26">
        <f>SUM(J12:M12,S12:AJ12)</f>
        <v>790</v>
      </c>
      <c r="AN12" s="7" t="str">
        <f>VLOOKUP(G12,'[4]2.第一轮公示反馈'!$G:$AM,33,0)</f>
        <v>超声医学科</v>
      </c>
      <c r="AO12" s="52">
        <f>SUMPRODUCT(($AN$4:$AN$1113=AN12)*($AM$4:$AM$1113&gt;AM12))+1</f>
        <v>6</v>
      </c>
      <c r="AP12" s="53">
        <f>COUNTIF(AN:AN,AN12)</f>
        <v>25</v>
      </c>
      <c r="AQ12" s="54">
        <f>AO12/AP12</f>
        <v>0.24</v>
      </c>
      <c r="AR12" s="53">
        <f>IF(AQ12&lt;=10%,1.5,(IF(AQ12&lt;=40%,1.25,IF(AQ12&lt;=60%,1,IF(AQ12&lt;90%,0.75,0.5)))))</f>
        <v>1.25</v>
      </c>
      <c r="AS12" s="55">
        <v>1200</v>
      </c>
      <c r="AT12" s="6">
        <f>VLOOKUP(E12,[6]教育处数据!B:Q,16,0)</f>
        <v>20</v>
      </c>
      <c r="AU12" s="56">
        <f>AS12*AR12*(AT12/AW12)</f>
        <v>1500</v>
      </c>
      <c r="AV12" s="57">
        <f>ROUND(AU12,0)</f>
        <v>1500</v>
      </c>
      <c r="AW12" s="6">
        <v>20</v>
      </c>
    </row>
    <row r="13" spans="1:49">
      <c r="A13" s="6"/>
      <c r="B13" s="7" t="s">
        <v>97</v>
      </c>
      <c r="C13" s="8">
        <v>8</v>
      </c>
      <c r="D13" s="10" t="s">
        <v>108</v>
      </c>
      <c r="E13" s="8" t="str">
        <f>VLOOKUP(D13,'[1]9月学员绩效名单'!$A:$C,3,0)</f>
        <v>727L55</v>
      </c>
      <c r="F13" s="8" t="str">
        <f>VLOOKUP(E13,'[2]住培学员 在培学员排班表（所有人）请假等数据已更新到23.6'!$F$1:$X$65536,19,0)</f>
        <v>住院医师-外院</v>
      </c>
      <c r="G13" s="8" t="str">
        <f>VLOOKUP(E13,'[2]住培学员 在培学员排班表（所有人）请假等数据已更新到23.6'!$F$1:$P$65536,11,0)</f>
        <v>超声医学科</v>
      </c>
      <c r="H13" s="8" t="str">
        <f>VLOOKUP(E13,'[2]住培学员 在培学员排班表（所有人）请假等数据已更新到23.6'!$F$1:$S$65536,14,0)</f>
        <v>2021年</v>
      </c>
      <c r="I13" s="8" t="s">
        <v>99</v>
      </c>
      <c r="J13" s="24">
        <v>0</v>
      </c>
      <c r="K13" s="24">
        <v>0</v>
      </c>
      <c r="L13" s="24">
        <v>0</v>
      </c>
      <c r="M13" s="24">
        <v>160</v>
      </c>
      <c r="N13" s="25">
        <v>1</v>
      </c>
      <c r="O13" s="25">
        <v>0</v>
      </c>
      <c r="P13" s="26">
        <v>4</v>
      </c>
      <c r="Q13" s="25">
        <v>2</v>
      </c>
      <c r="R13" s="25">
        <v>0</v>
      </c>
      <c r="S13" s="36">
        <v>180</v>
      </c>
      <c r="T13" s="24">
        <v>100</v>
      </c>
      <c r="U13" s="24">
        <v>0</v>
      </c>
      <c r="V13" s="24">
        <v>20</v>
      </c>
      <c r="W13" s="24">
        <v>60</v>
      </c>
      <c r="X13" s="24">
        <v>0</v>
      </c>
      <c r="Y13" s="48">
        <v>0</v>
      </c>
      <c r="Z13" s="48">
        <v>0</v>
      </c>
      <c r="AA13" s="48">
        <f>VLOOKUP(E13,[6]教育处数据!B:G,6,0)</f>
        <v>0</v>
      </c>
      <c r="AB13" s="43">
        <f>VLOOKUP(E13,[6]教育处数据!B:H,7,0)</f>
        <v>100</v>
      </c>
      <c r="AC13" s="43">
        <f>VLOOKUP(E13,[6]教育处数据!B:J,9,0)</f>
        <v>150</v>
      </c>
      <c r="AD13" s="43">
        <f>VLOOKUP(E13,[6]教育处数据!B:L,11,0)</f>
        <v>0</v>
      </c>
      <c r="AE13" s="43">
        <v>0</v>
      </c>
      <c r="AF13" s="43">
        <v>0</v>
      </c>
      <c r="AG13" s="43">
        <f>VLOOKUP(E13,[6]教育处数据!B:N,13,0)</f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26">
        <f>SUM(J13:M13,S13:AJ13)</f>
        <v>770</v>
      </c>
      <c r="AN13" s="7" t="str">
        <f>VLOOKUP(G13,'[4]2.第一轮公示反馈'!$G:$AM,33,0)</f>
        <v>超声医学科</v>
      </c>
      <c r="AO13" s="52">
        <f>SUMPRODUCT(($AN$4:$AN$1113=AN13)*($AM$4:$AM$1113&gt;AM13))+1</f>
        <v>7</v>
      </c>
      <c r="AP13" s="53">
        <f>COUNTIF(AN:AN,AN13)</f>
        <v>25</v>
      </c>
      <c r="AQ13" s="54">
        <f>AO13/AP13</f>
        <v>0.28</v>
      </c>
      <c r="AR13" s="53">
        <f>IF(AQ13&lt;=10%,1.5,(IF(AQ13&lt;=40%,1.25,IF(AQ13&lt;=60%,1,IF(AQ13&lt;90%,0.75,0.5)))))</f>
        <v>1.25</v>
      </c>
      <c r="AS13" s="55">
        <v>1200</v>
      </c>
      <c r="AT13" s="6">
        <f>VLOOKUP(E13,[6]教育处数据!B:Q,16,0)</f>
        <v>20</v>
      </c>
      <c r="AU13" s="56">
        <f>AS13*AR13*(AT13/AW13)</f>
        <v>1500</v>
      </c>
      <c r="AV13" s="57">
        <f>ROUND(AU13,0)</f>
        <v>1500</v>
      </c>
      <c r="AW13" s="6">
        <v>20</v>
      </c>
    </row>
    <row r="14" spans="1:49">
      <c r="A14" s="6"/>
      <c r="B14" s="7" t="s">
        <v>97</v>
      </c>
      <c r="C14" s="8">
        <v>9</v>
      </c>
      <c r="D14" s="11" t="s">
        <v>109</v>
      </c>
      <c r="E14" s="8" t="str">
        <f>VLOOKUP(D14,'[1]9月学员绩效名单'!$A:$C,3,0)</f>
        <v>7AM380</v>
      </c>
      <c r="F14" s="8" t="str">
        <f>VLOOKUP(E14,'[2]住培学员 在培学员排班表（所有人）请假等数据已更新到23.6'!$F$1:$X$65536,19,0)</f>
        <v>规培研究生</v>
      </c>
      <c r="G14" s="8" t="str">
        <f>VLOOKUP(E14,'[2]住培学员 在培学员排班表（所有人）请假等数据已更新到23.6'!$F$1:$P$65536,11,0)</f>
        <v>超声医学科</v>
      </c>
      <c r="H14" s="8" t="str">
        <f>VLOOKUP(E14,'[2]住培学员 在培学员排班表（所有人）请假等数据已更新到23.6'!$F$1:$S$65536,14,0)</f>
        <v>2021年</v>
      </c>
      <c r="I14" s="8" t="s">
        <v>99</v>
      </c>
      <c r="J14" s="24">
        <v>0</v>
      </c>
      <c r="K14" s="24">
        <v>0</v>
      </c>
      <c r="L14" s="24">
        <v>0</v>
      </c>
      <c r="M14" s="24">
        <v>160</v>
      </c>
      <c r="N14" s="25">
        <v>1</v>
      </c>
      <c r="O14" s="25">
        <v>0</v>
      </c>
      <c r="P14" s="26">
        <v>1</v>
      </c>
      <c r="Q14" s="25">
        <v>2</v>
      </c>
      <c r="R14" s="25">
        <v>0</v>
      </c>
      <c r="S14" s="36">
        <v>120</v>
      </c>
      <c r="T14" s="24">
        <v>100</v>
      </c>
      <c r="U14" s="24">
        <v>0</v>
      </c>
      <c r="V14" s="24">
        <v>60</v>
      </c>
      <c r="W14" s="24">
        <v>30</v>
      </c>
      <c r="X14" s="24">
        <v>0</v>
      </c>
      <c r="Y14" s="48">
        <v>0</v>
      </c>
      <c r="Z14" s="48">
        <v>0</v>
      </c>
      <c r="AA14" s="48">
        <f>VLOOKUP(E14,[6]教育处数据!B:G,6,0)</f>
        <v>0</v>
      </c>
      <c r="AB14" s="43">
        <f>VLOOKUP(E14,[6]教育处数据!B:H,7,0)</f>
        <v>100</v>
      </c>
      <c r="AC14" s="43">
        <f>VLOOKUP(E14,[6]教育处数据!B:J,9,0)</f>
        <v>150</v>
      </c>
      <c r="AD14" s="43">
        <f>VLOOKUP(E14,[6]教育处数据!B:L,11,0)</f>
        <v>0</v>
      </c>
      <c r="AE14" s="43">
        <v>0</v>
      </c>
      <c r="AF14" s="43">
        <v>0</v>
      </c>
      <c r="AG14" s="43">
        <f>VLOOKUP(E14,[6]教育处数据!B:N,13,0)</f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26">
        <f>SUM(J14:M14,S14:AJ14)</f>
        <v>720</v>
      </c>
      <c r="AN14" s="7" t="str">
        <f>VLOOKUP(G14,'[4]2.第一轮公示反馈'!$G:$AM,33,0)</f>
        <v>超声医学科</v>
      </c>
      <c r="AO14" s="52">
        <f>SUMPRODUCT(($AN$4:$AN$1113=AN14)*($AM$4:$AM$1113&gt;AM14))+1</f>
        <v>8</v>
      </c>
      <c r="AP14" s="53">
        <f>COUNTIF(AN:AN,AN14)</f>
        <v>25</v>
      </c>
      <c r="AQ14" s="54">
        <f>AO14/AP14</f>
        <v>0.32</v>
      </c>
      <c r="AR14" s="53">
        <f>IF(AQ14&lt;=10%,1.5,(IF(AQ14&lt;=40%,1.25,IF(AQ14&lt;=60%,1,IF(AQ14&lt;90%,0.75,0.5)))))</f>
        <v>1.25</v>
      </c>
      <c r="AS14" s="55">
        <v>1200</v>
      </c>
      <c r="AT14" s="6">
        <f>VLOOKUP(E14,[6]教育处数据!B:Q,16,0)</f>
        <v>20</v>
      </c>
      <c r="AU14" s="56">
        <f>AS14*AR14*(AT14/AW14)</f>
        <v>1500</v>
      </c>
      <c r="AV14" s="57">
        <f>ROUND(AU14,0)</f>
        <v>1500</v>
      </c>
      <c r="AW14" s="6">
        <v>20</v>
      </c>
    </row>
    <row r="15" spans="1:49">
      <c r="A15" s="6" t="s">
        <v>105</v>
      </c>
      <c r="B15" s="7" t="s">
        <v>97</v>
      </c>
      <c r="C15" s="8">
        <v>10</v>
      </c>
      <c r="D15" s="12" t="s">
        <v>110</v>
      </c>
      <c r="E15" s="8">
        <f>VLOOKUP(D15,'[1]9月学员绩效名单'!$A:$C,3,0)</f>
        <v>121111</v>
      </c>
      <c r="F15" s="8" t="str">
        <f>VLOOKUP(E15,'[2]住培学员 在培学员排班表（所有人）请假等数据已更新到23.6'!$F$1:$X$65536,19,0)</f>
        <v>住院医师-本院</v>
      </c>
      <c r="G15" s="8" t="str">
        <f>VLOOKUP(E15,'[2]住培学员 在培学员排班表（所有人）请假等数据已更新到23.6'!$F$1:$P$65536,11,0)</f>
        <v>超声医学科</v>
      </c>
      <c r="H15" s="8" t="str">
        <f>VLOOKUP(E15,'[2]住培学员 在培学员排班表（所有人）请假等数据已更新到23.6'!$F$1:$S$65536,14,0)</f>
        <v>2021年</v>
      </c>
      <c r="I15" s="8" t="s">
        <v>99</v>
      </c>
      <c r="J15" s="24">
        <v>0</v>
      </c>
      <c r="K15" s="24">
        <v>0</v>
      </c>
      <c r="L15" s="24">
        <v>0</v>
      </c>
      <c r="M15" s="24">
        <v>80</v>
      </c>
      <c r="N15" s="25">
        <v>1</v>
      </c>
      <c r="O15" s="25">
        <v>0</v>
      </c>
      <c r="P15" s="26">
        <v>3.5</v>
      </c>
      <c r="Q15" s="25">
        <v>2</v>
      </c>
      <c r="R15" s="25">
        <v>0</v>
      </c>
      <c r="S15" s="36">
        <v>170</v>
      </c>
      <c r="T15" s="24">
        <v>100</v>
      </c>
      <c r="U15" s="24">
        <v>0</v>
      </c>
      <c r="V15" s="24">
        <v>0</v>
      </c>
      <c r="W15" s="24">
        <v>30</v>
      </c>
      <c r="X15" s="24">
        <v>0</v>
      </c>
      <c r="Y15" s="48">
        <v>0</v>
      </c>
      <c r="Z15" s="48">
        <v>0</v>
      </c>
      <c r="AA15" s="48">
        <f>VLOOKUP(E15,[6]教育处数据!B:G,6,0)</f>
        <v>0</v>
      </c>
      <c r="AB15" s="43">
        <f>VLOOKUP(E15,[6]教育处数据!B:H,7,0)</f>
        <v>100</v>
      </c>
      <c r="AC15" s="43">
        <f>VLOOKUP(E15,[6]教育处数据!B:J,9,0)</f>
        <v>150</v>
      </c>
      <c r="AD15" s="43">
        <f>VLOOKUP(E15,[6]教育处数据!B:L,11,0)</f>
        <v>0</v>
      </c>
      <c r="AE15" s="43">
        <v>0</v>
      </c>
      <c r="AF15" s="43">
        <v>0</v>
      </c>
      <c r="AG15" s="43">
        <f>VLOOKUP(E15,[6]教育处数据!B:N,13,0)</f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26">
        <f>SUM(J15:M15,S15:AJ15)</f>
        <v>630</v>
      </c>
      <c r="AN15" s="7" t="str">
        <f>VLOOKUP(G15,'[4]2.第一轮公示反馈'!$G:$AM,33,0)</f>
        <v>超声医学科</v>
      </c>
      <c r="AO15" s="52">
        <f>SUMPRODUCT(($AN$4:$AN$1113=AN15)*($AM$4:$AM$1113&gt;AM15))+1</f>
        <v>10</v>
      </c>
      <c r="AP15" s="53">
        <f>COUNTIF(AN:AN,AN15)</f>
        <v>25</v>
      </c>
      <c r="AQ15" s="54">
        <f>AO15/AP15</f>
        <v>0.4</v>
      </c>
      <c r="AR15" s="53">
        <f>IF(AQ15&lt;=10%,1.5,(IF(AQ15&lt;=40%,1.25,IF(AQ15&lt;=60%,1,IF(AQ15&lt;90%,0.75,0.5)))))</f>
        <v>1.25</v>
      </c>
      <c r="AS15" s="55">
        <v>1200</v>
      </c>
      <c r="AT15" s="6">
        <f>VLOOKUP(E15,[6]教育处数据!B:Q,16,0)</f>
        <v>20</v>
      </c>
      <c r="AU15" s="56">
        <f>AS15*AR15*(AT15/AW15)</f>
        <v>1500</v>
      </c>
      <c r="AV15" s="57">
        <f>ROUND(AU15,0)</f>
        <v>1500</v>
      </c>
      <c r="AW15" s="6">
        <v>20</v>
      </c>
    </row>
    <row r="16" spans="1:49">
      <c r="A16" s="6"/>
      <c r="B16" s="7" t="s">
        <v>97</v>
      </c>
      <c r="C16" s="8">
        <v>11</v>
      </c>
      <c r="D16" s="9" t="s">
        <v>111</v>
      </c>
      <c r="E16" s="8" t="str">
        <f>VLOOKUP(D16,'[1]9月学员绩效名单'!$A:$C,3,0)</f>
        <v>732L54</v>
      </c>
      <c r="F16" s="8" t="str">
        <f>VLOOKUP(E16,'[2]住培学员 在培学员排班表（所有人）请假等数据已更新到23.6'!$F$1:$X$65536,19,0)</f>
        <v>住院医师-外院</v>
      </c>
      <c r="G16" s="8" t="str">
        <f>VLOOKUP(E16,'[2]住培学员 在培学员排班表（所有人）请假等数据已更新到23.6'!$F$1:$P$65536,11,0)</f>
        <v>超声医学科</v>
      </c>
      <c r="H16" s="8" t="str">
        <f>VLOOKUP(E16,'[2]住培学员 在培学员排班表（所有人）请假等数据已更新到23.6'!$F$1:$S$65536,14,0)</f>
        <v>2023年</v>
      </c>
      <c r="I16" s="8" t="s">
        <v>99</v>
      </c>
      <c r="J16" s="24">
        <v>0</v>
      </c>
      <c r="K16" s="24">
        <v>0</v>
      </c>
      <c r="L16" s="24">
        <v>0</v>
      </c>
      <c r="M16" s="24">
        <v>160</v>
      </c>
      <c r="N16" s="25">
        <v>0</v>
      </c>
      <c r="O16" s="25">
        <v>0</v>
      </c>
      <c r="P16" s="26">
        <v>2</v>
      </c>
      <c r="Q16" s="25">
        <v>2</v>
      </c>
      <c r="R16" s="25">
        <v>0</v>
      </c>
      <c r="S16" s="36">
        <v>90</v>
      </c>
      <c r="T16" s="24">
        <v>100</v>
      </c>
      <c r="U16" s="24">
        <v>0</v>
      </c>
      <c r="V16" s="24">
        <v>80</v>
      </c>
      <c r="W16" s="24">
        <v>60</v>
      </c>
      <c r="X16" s="24">
        <v>0</v>
      </c>
      <c r="Y16" s="48">
        <v>20</v>
      </c>
      <c r="Z16" s="48">
        <v>0</v>
      </c>
      <c r="AA16" s="48">
        <f>VLOOKUP(E16,[6]教育处数据!B:G,6,0)</f>
        <v>0</v>
      </c>
      <c r="AB16" s="43">
        <f>VLOOKUP(E16,[6]教育处数据!B:H,7,0)</f>
        <v>100</v>
      </c>
      <c r="AC16" s="43">
        <f>VLOOKUP(E16,[6]教育处数据!B:J,9,0)</f>
        <v>0</v>
      </c>
      <c r="AD16" s="43">
        <f>VLOOKUP(E16,[6]教育处数据!B:L,11,0)</f>
        <v>0</v>
      </c>
      <c r="AE16" s="43">
        <v>0</v>
      </c>
      <c r="AF16" s="43">
        <v>0</v>
      </c>
      <c r="AG16" s="43">
        <f>VLOOKUP(E16,[6]教育处数据!B:N,13,0)</f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26">
        <f>SUM(J16:M16,S16:AJ16)</f>
        <v>610</v>
      </c>
      <c r="AN16" s="7" t="str">
        <f>VLOOKUP(G16,'[4]2.第一轮公示反馈'!$G:$AM,33,0)</f>
        <v>超声医学科</v>
      </c>
      <c r="AO16" s="52">
        <f>SUMPRODUCT(($AN$4:$AN$1113=AN16)*($AM$4:$AM$1113&gt;AM16))+1</f>
        <v>11</v>
      </c>
      <c r="AP16" s="53">
        <f>COUNTIF(AN:AN,AN16)</f>
        <v>25</v>
      </c>
      <c r="AQ16" s="54">
        <f>AO16/AP16</f>
        <v>0.44</v>
      </c>
      <c r="AR16" s="53">
        <f>IF(AQ16&lt;=10%,1.5,(IF(AQ16&lt;=40%,1.25,IF(AQ16&lt;=60%,1,IF(AQ16&lt;90%,0.75,0.5)))))</f>
        <v>1</v>
      </c>
      <c r="AS16" s="55">
        <v>1200</v>
      </c>
      <c r="AT16" s="6">
        <f>VLOOKUP(E16,[6]教育处数据!B:Q,16,0)</f>
        <v>20</v>
      </c>
      <c r="AU16" s="56">
        <f>AS16*AR16*(AT16/AW16)</f>
        <v>1200</v>
      </c>
      <c r="AV16" s="57">
        <f>ROUND(AU16,0)</f>
        <v>1200</v>
      </c>
      <c r="AW16" s="6">
        <v>20</v>
      </c>
    </row>
    <row r="17" spans="1:49">
      <c r="A17" s="6"/>
      <c r="B17" s="7" t="s">
        <v>97</v>
      </c>
      <c r="C17" s="8">
        <v>12</v>
      </c>
      <c r="D17" s="9" t="s">
        <v>112</v>
      </c>
      <c r="E17" s="8" t="str">
        <f>VLOOKUP(D17,'[1]9月学员绩效名单'!$A:$C,3,0)</f>
        <v>730L13</v>
      </c>
      <c r="F17" s="8" t="str">
        <f>VLOOKUP(E17,'[2]住培学员 在培学员排班表（所有人）请假等数据已更新到23.6'!$F$1:$X$65536,19,0)</f>
        <v>住院医师-外院</v>
      </c>
      <c r="G17" s="8" t="str">
        <f>VLOOKUP(E17,'[2]住培学员 在培学员排班表（所有人）请假等数据已更新到23.6'!$F$1:$P$65536,11,0)</f>
        <v>超声医学科</v>
      </c>
      <c r="H17" s="8" t="str">
        <f>VLOOKUP(E17,'[2]住培学员 在培学员排班表（所有人）请假等数据已更新到23.6'!$F$1:$S$65536,14,0)</f>
        <v>2022年</v>
      </c>
      <c r="I17" s="8" t="s">
        <v>99</v>
      </c>
      <c r="J17" s="24">
        <v>0</v>
      </c>
      <c r="K17" s="24">
        <v>0</v>
      </c>
      <c r="L17" s="24">
        <v>0</v>
      </c>
      <c r="M17" s="24">
        <v>160</v>
      </c>
      <c r="N17" s="25">
        <v>0</v>
      </c>
      <c r="O17" s="25">
        <v>0</v>
      </c>
      <c r="P17" s="26">
        <v>4</v>
      </c>
      <c r="Q17" s="25">
        <v>2</v>
      </c>
      <c r="R17" s="25">
        <v>0</v>
      </c>
      <c r="S17" s="36">
        <v>130</v>
      </c>
      <c r="T17" s="24">
        <v>100</v>
      </c>
      <c r="U17" s="24">
        <v>0</v>
      </c>
      <c r="V17" s="24">
        <v>60</v>
      </c>
      <c r="W17" s="24">
        <v>60</v>
      </c>
      <c r="X17" s="24">
        <v>0</v>
      </c>
      <c r="Y17" s="48">
        <v>80</v>
      </c>
      <c r="Z17" s="48">
        <v>0</v>
      </c>
      <c r="AA17" s="48">
        <f>VLOOKUP(E17,[6]教育处数据!B:G,6,0)</f>
        <v>0</v>
      </c>
      <c r="AB17" s="43">
        <f>VLOOKUP(E17,[6]教育处数据!B:H,7,0)</f>
        <v>0</v>
      </c>
      <c r="AC17" s="43">
        <f>VLOOKUP(E17,[6]教育处数据!B:J,9,0)</f>
        <v>0</v>
      </c>
      <c r="AD17" s="43">
        <f>VLOOKUP(E17,[6]教育处数据!B:L,11,0)</f>
        <v>0</v>
      </c>
      <c r="AE17" s="43">
        <v>0</v>
      </c>
      <c r="AF17" s="43">
        <v>0</v>
      </c>
      <c r="AG17" s="43">
        <f>VLOOKUP(E17,[6]教育处数据!B:N,13,0)</f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26">
        <f>SUM(J17:M17,S17:AJ17)</f>
        <v>590</v>
      </c>
      <c r="AN17" s="7" t="str">
        <f>VLOOKUP(G17,'[4]2.第一轮公示反馈'!$G:$AM,33,0)</f>
        <v>超声医学科</v>
      </c>
      <c r="AO17" s="52">
        <f>SUMPRODUCT(($AN$4:$AN$1113=AN17)*($AM$4:$AM$1113&gt;AM17))+1</f>
        <v>12</v>
      </c>
      <c r="AP17" s="53">
        <f>COUNTIF(AN:AN,AN17)</f>
        <v>25</v>
      </c>
      <c r="AQ17" s="54">
        <f>AO17/AP17</f>
        <v>0.48</v>
      </c>
      <c r="AR17" s="53">
        <f>IF(AQ17&lt;=10%,1.5,(IF(AQ17&lt;=40%,1.25,IF(AQ17&lt;=60%,1,IF(AQ17&lt;90%,0.75,0.5)))))</f>
        <v>1</v>
      </c>
      <c r="AS17" s="55">
        <v>1200</v>
      </c>
      <c r="AT17" s="6">
        <f>VLOOKUP(E17,[6]教育处数据!B:Q,16,0)</f>
        <v>20</v>
      </c>
      <c r="AU17" s="56">
        <f>AS17*AR17*(AT17/AW17)</f>
        <v>1200</v>
      </c>
      <c r="AV17" s="57">
        <f>ROUND(AU17,0)</f>
        <v>1200</v>
      </c>
      <c r="AW17" s="6">
        <v>20</v>
      </c>
    </row>
    <row r="18" spans="1:49">
      <c r="A18" s="6"/>
      <c r="B18" s="7" t="s">
        <v>97</v>
      </c>
      <c r="C18" s="8">
        <v>13</v>
      </c>
      <c r="D18" s="9" t="s">
        <v>113</v>
      </c>
      <c r="E18" s="8" t="str">
        <f>VLOOKUP(D18,'[1]9月学员绩效名单'!$A:$C,3,0)</f>
        <v>729L65</v>
      </c>
      <c r="F18" s="8" t="str">
        <f>VLOOKUP(E18,'[2]住培学员 在培学员排班表（所有人）请假等数据已更新到23.6'!$F$1:$X$65536,19,0)</f>
        <v>住院医师-外院</v>
      </c>
      <c r="G18" s="8" t="str">
        <f>VLOOKUP(E18,'[2]住培学员 在培学员排班表（所有人）请假等数据已更新到23.6'!$F$1:$P$65536,11,0)</f>
        <v>超声医学科</v>
      </c>
      <c r="H18" s="8" t="str">
        <f>VLOOKUP(E18,'[2]住培学员 在培学员排班表（所有人）请假等数据已更新到23.6'!$F$1:$S$65536,14,0)</f>
        <v>2022年</v>
      </c>
      <c r="I18" s="8" t="s">
        <v>99</v>
      </c>
      <c r="J18" s="24">
        <v>0</v>
      </c>
      <c r="K18" s="24">
        <v>0</v>
      </c>
      <c r="L18" s="24">
        <v>0</v>
      </c>
      <c r="M18" s="24">
        <v>160</v>
      </c>
      <c r="N18" s="25">
        <v>0</v>
      </c>
      <c r="O18" s="25">
        <v>0</v>
      </c>
      <c r="P18" s="26">
        <v>4</v>
      </c>
      <c r="Q18" s="25">
        <v>2</v>
      </c>
      <c r="R18" s="25">
        <v>0</v>
      </c>
      <c r="S18" s="36">
        <v>130</v>
      </c>
      <c r="T18" s="24">
        <v>100</v>
      </c>
      <c r="U18" s="24">
        <v>0</v>
      </c>
      <c r="V18" s="24">
        <v>40</v>
      </c>
      <c r="W18" s="24">
        <v>30</v>
      </c>
      <c r="X18" s="24">
        <v>0</v>
      </c>
      <c r="Y18" s="48">
        <v>20</v>
      </c>
      <c r="Z18" s="48">
        <v>0</v>
      </c>
      <c r="AA18" s="48">
        <f>VLOOKUP(E18,[6]教育处数据!B:G,6,0)</f>
        <v>0</v>
      </c>
      <c r="AB18" s="43">
        <f>VLOOKUP(E18,[6]教育处数据!B:H,7,0)</f>
        <v>100</v>
      </c>
      <c r="AC18" s="43">
        <f>VLOOKUP(E18,[6]教育处数据!B:J,9,0)</f>
        <v>0</v>
      </c>
      <c r="AD18" s="43">
        <f>VLOOKUP(E18,[6]教育处数据!B:L,11,0)</f>
        <v>0</v>
      </c>
      <c r="AE18" s="43">
        <v>0</v>
      </c>
      <c r="AF18" s="43">
        <v>0</v>
      </c>
      <c r="AG18" s="43">
        <f>VLOOKUP(E18,[6]教育处数据!B:N,13,0)</f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26">
        <f>SUM(J18:M18,S18:AJ18)</f>
        <v>580</v>
      </c>
      <c r="AN18" s="7" t="str">
        <f>VLOOKUP(G18,'[4]2.第一轮公示反馈'!$G:$AM,33,0)</f>
        <v>超声医学科</v>
      </c>
      <c r="AO18" s="52">
        <f>SUMPRODUCT(($AN$4:$AN$1113=AN18)*($AM$4:$AM$1113&gt;AM18))+1</f>
        <v>13</v>
      </c>
      <c r="AP18" s="53">
        <f>COUNTIF(AN:AN,AN18)</f>
        <v>25</v>
      </c>
      <c r="AQ18" s="54">
        <f>AO18/AP18</f>
        <v>0.52</v>
      </c>
      <c r="AR18" s="53">
        <f>IF(AQ18&lt;=10%,1.5,(IF(AQ18&lt;=40%,1.25,IF(AQ18&lt;=60%,1,IF(AQ18&lt;90%,0.75,0.5)))))</f>
        <v>1</v>
      </c>
      <c r="AS18" s="55">
        <v>1200</v>
      </c>
      <c r="AT18" s="6">
        <f>VLOOKUP(E18,[6]教育处数据!B:Q,16,0)</f>
        <v>20</v>
      </c>
      <c r="AU18" s="56">
        <f>AS18*AR18*(AT18/AW18)</f>
        <v>1200</v>
      </c>
      <c r="AV18" s="57">
        <f>ROUND(AU18,0)</f>
        <v>1200</v>
      </c>
      <c r="AW18" s="6">
        <v>20</v>
      </c>
    </row>
    <row r="19" spans="1:49">
      <c r="A19" s="6"/>
      <c r="B19" s="7" t="s">
        <v>97</v>
      </c>
      <c r="C19" s="8">
        <v>14</v>
      </c>
      <c r="D19" s="9" t="s">
        <v>114</v>
      </c>
      <c r="E19" s="8">
        <f>VLOOKUP(D19,'[1]9月学员绩效名单'!$A:$C,3,0)</f>
        <v>123018</v>
      </c>
      <c r="F19" s="8" t="str">
        <f>VLOOKUP(E19,'[2]住培学员 在培学员排班表（所有人）请假等数据已更新到23.6'!$F$1:$X$65536,19,0)</f>
        <v>住院医师-本院</v>
      </c>
      <c r="G19" s="8" t="str">
        <f>VLOOKUP(E19,'[2]住培学员 在培学员排班表（所有人）请假等数据已更新到23.6'!$F$1:$P$65536,11,0)</f>
        <v>超声医学科</v>
      </c>
      <c r="H19" s="8" t="str">
        <f>VLOOKUP(E19,'[2]住培学员 在培学员排班表（所有人）请假等数据已更新到23.6'!$F$1:$S$65536,14,0)</f>
        <v>2023年</v>
      </c>
      <c r="I19" s="8" t="s">
        <v>99</v>
      </c>
      <c r="J19" s="24">
        <v>0</v>
      </c>
      <c r="K19" s="24">
        <v>0</v>
      </c>
      <c r="L19" s="24">
        <v>0</v>
      </c>
      <c r="M19" s="24">
        <v>160</v>
      </c>
      <c r="N19" s="25">
        <v>0</v>
      </c>
      <c r="O19" s="25">
        <v>0</v>
      </c>
      <c r="P19" s="26">
        <v>3</v>
      </c>
      <c r="Q19" s="25">
        <v>2</v>
      </c>
      <c r="R19" s="25">
        <v>0</v>
      </c>
      <c r="S19" s="36">
        <v>110</v>
      </c>
      <c r="T19" s="24">
        <v>100</v>
      </c>
      <c r="U19" s="24">
        <v>0</v>
      </c>
      <c r="V19" s="24">
        <v>80</v>
      </c>
      <c r="W19" s="24">
        <v>60</v>
      </c>
      <c r="X19" s="24">
        <v>0</v>
      </c>
      <c r="Y19" s="48">
        <v>60</v>
      </c>
      <c r="Z19" s="48">
        <v>0</v>
      </c>
      <c r="AA19" s="48">
        <f>VLOOKUP(E19,[6]教育处数据!B:G,6,0)</f>
        <v>0</v>
      </c>
      <c r="AB19" s="43">
        <f>VLOOKUP(E19,[6]教育处数据!B:H,7,0)</f>
        <v>0</v>
      </c>
      <c r="AC19" s="43">
        <f>VLOOKUP(E19,[6]教育处数据!B:J,9,0)</f>
        <v>0</v>
      </c>
      <c r="AD19" s="43">
        <f>VLOOKUP(E19,[6]教育处数据!B:L,11,0)</f>
        <v>0</v>
      </c>
      <c r="AE19" s="43">
        <v>0</v>
      </c>
      <c r="AF19" s="43">
        <v>0</v>
      </c>
      <c r="AG19" s="43">
        <f>VLOOKUP(E19,[6]教育处数据!B:N,13,0)</f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26">
        <f>SUM(J19:M19,S19:AJ19)</f>
        <v>570</v>
      </c>
      <c r="AN19" s="7" t="str">
        <f>VLOOKUP(G19,'[4]2.第一轮公示反馈'!$G:$AM,33,0)</f>
        <v>超声医学科</v>
      </c>
      <c r="AO19" s="52">
        <f>SUMPRODUCT(($AN$4:$AN$1113=AN19)*($AM$4:$AM$1113&gt;AM19))+1</f>
        <v>14</v>
      </c>
      <c r="AP19" s="53">
        <f>COUNTIF(AN:AN,AN19)</f>
        <v>25</v>
      </c>
      <c r="AQ19" s="54">
        <f>AO19/AP19</f>
        <v>0.56</v>
      </c>
      <c r="AR19" s="53">
        <f>IF(AQ19&lt;=10%,1.5,(IF(AQ19&lt;=40%,1.25,IF(AQ19&lt;=60%,1,IF(AQ19&lt;90%,0.75,0.5)))))</f>
        <v>1</v>
      </c>
      <c r="AS19" s="55">
        <v>1200</v>
      </c>
      <c r="AT19" s="6">
        <f>VLOOKUP(E19,[6]教育处数据!B:Q,16,0)</f>
        <v>20</v>
      </c>
      <c r="AU19" s="56">
        <f>AS19*AR19*(AT19/AW19)</f>
        <v>1200</v>
      </c>
      <c r="AV19" s="57">
        <f>ROUND(AU19,0)</f>
        <v>1200</v>
      </c>
      <c r="AW19" s="6">
        <v>20</v>
      </c>
    </row>
    <row r="20" spans="1:49">
      <c r="A20" s="6"/>
      <c r="B20" s="7" t="s">
        <v>97</v>
      </c>
      <c r="C20" s="8">
        <v>16</v>
      </c>
      <c r="D20" s="9" t="s">
        <v>115</v>
      </c>
      <c r="E20" s="8" t="str">
        <f>VLOOKUP(D20,'[1]9月学员绩效名单'!$A:$C,3,0)</f>
        <v>729L70</v>
      </c>
      <c r="F20" s="8" t="str">
        <f>VLOOKUP(E20,'[2]住培学员 在培学员排班表（所有人）请假等数据已更新到23.6'!$F$1:$X$65536,19,0)</f>
        <v>住院医师-外院</v>
      </c>
      <c r="G20" s="8" t="str">
        <f>VLOOKUP(E20,'[2]住培学员 在培学员排班表（所有人）请假等数据已更新到23.6'!$F$1:$P$65536,11,0)</f>
        <v>超声医学科</v>
      </c>
      <c r="H20" s="8" t="str">
        <f>VLOOKUP(E20,'[2]住培学员 在培学员排班表（所有人）请假等数据已更新到23.6'!$F$1:$S$65536,14,0)</f>
        <v>2022年</v>
      </c>
      <c r="I20" s="8" t="s">
        <v>99</v>
      </c>
      <c r="J20" s="24">
        <v>0</v>
      </c>
      <c r="K20" s="24">
        <v>0</v>
      </c>
      <c r="L20" s="24">
        <v>0</v>
      </c>
      <c r="M20" s="24">
        <v>160</v>
      </c>
      <c r="N20" s="25">
        <v>0</v>
      </c>
      <c r="O20" s="25">
        <v>0</v>
      </c>
      <c r="P20" s="26">
        <v>4</v>
      </c>
      <c r="Q20" s="25">
        <v>2</v>
      </c>
      <c r="R20" s="25">
        <v>0</v>
      </c>
      <c r="S20" s="36">
        <v>130</v>
      </c>
      <c r="T20" s="24">
        <v>100</v>
      </c>
      <c r="U20" s="24">
        <v>0</v>
      </c>
      <c r="V20" s="24">
        <v>40</v>
      </c>
      <c r="W20" s="24">
        <v>60</v>
      </c>
      <c r="X20" s="24">
        <v>0</v>
      </c>
      <c r="Y20" s="48">
        <v>40</v>
      </c>
      <c r="Z20" s="48">
        <v>0</v>
      </c>
      <c r="AA20" s="48">
        <f>VLOOKUP(E20,[6]教育处数据!B:G,6,0)</f>
        <v>0</v>
      </c>
      <c r="AB20" s="43">
        <f>VLOOKUP(E20,[6]教育处数据!B:H,7,0)</f>
        <v>0</v>
      </c>
      <c r="AC20" s="43">
        <f>VLOOKUP(E20,[6]教育处数据!B:J,9,0)</f>
        <v>0</v>
      </c>
      <c r="AD20" s="43">
        <f>VLOOKUP(E20,[6]教育处数据!B:L,11,0)</f>
        <v>0</v>
      </c>
      <c r="AE20" s="43">
        <v>0</v>
      </c>
      <c r="AF20" s="43">
        <v>0</v>
      </c>
      <c r="AG20" s="43">
        <f>VLOOKUP(E20,[6]教育处数据!B:N,13,0)</f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26">
        <f>SUM(J20:M20,S20:AJ20)</f>
        <v>530</v>
      </c>
      <c r="AN20" s="7" t="str">
        <f>VLOOKUP(G20,'[4]2.第一轮公示反馈'!$G:$AM,33,0)</f>
        <v>超声医学科</v>
      </c>
      <c r="AO20" s="52">
        <f>SUMPRODUCT(($AN$4:$AN$1113=AN20)*($AM$4:$AM$1113&gt;AM20))+1</f>
        <v>15</v>
      </c>
      <c r="AP20" s="53">
        <f>COUNTIF(AN:AN,AN20)</f>
        <v>25</v>
      </c>
      <c r="AQ20" s="54">
        <f>AO20/AP20</f>
        <v>0.6</v>
      </c>
      <c r="AR20" s="53">
        <f>IF(AQ20&lt;=10%,1.5,(IF(AQ20&lt;=40%,1.25,IF(AQ20&lt;=60%,1,IF(AQ20&lt;90%,0.75,0.5)))))</f>
        <v>1</v>
      </c>
      <c r="AS20" s="55">
        <v>1200</v>
      </c>
      <c r="AT20" s="6">
        <f>VLOOKUP(E20,[6]教育处数据!B:Q,16,0)</f>
        <v>20</v>
      </c>
      <c r="AU20" s="56">
        <f>AS20*AR20*(AT20/AW20)</f>
        <v>1200</v>
      </c>
      <c r="AV20" s="57">
        <f>ROUND(AU20,0)</f>
        <v>1200</v>
      </c>
      <c r="AW20" s="6">
        <v>20</v>
      </c>
    </row>
    <row r="21" spans="1:49">
      <c r="A21" s="6"/>
      <c r="B21" s="7" t="s">
        <v>97</v>
      </c>
      <c r="C21" s="8">
        <v>17</v>
      </c>
      <c r="D21" s="9" t="s">
        <v>116</v>
      </c>
      <c r="E21" s="8" t="str">
        <f>VLOOKUP(D21,'[1]9月学员绩效名单'!$A:$C,3,0)</f>
        <v>732L69</v>
      </c>
      <c r="F21" s="8" t="str">
        <f>VLOOKUP(E21,'[2]住培学员 在培学员排班表（所有人）请假等数据已更新到23.6'!$F$1:$X$65536,19,0)</f>
        <v>住院医师-外院</v>
      </c>
      <c r="G21" s="8" t="str">
        <f>VLOOKUP(E21,'[2]住培学员 在培学员排班表（所有人）请假等数据已更新到23.6'!$F$1:$P$65536,11,0)</f>
        <v>超声医学科</v>
      </c>
      <c r="H21" s="8" t="str">
        <f>VLOOKUP(E21,'[2]住培学员 在培学员排班表（所有人）请假等数据已更新到23.6'!$F$1:$S$65536,14,0)</f>
        <v>2023年</v>
      </c>
      <c r="I21" s="8" t="s">
        <v>99</v>
      </c>
      <c r="J21" s="24">
        <v>0</v>
      </c>
      <c r="K21" s="24">
        <v>0</v>
      </c>
      <c r="L21" s="24">
        <v>0</v>
      </c>
      <c r="M21" s="24">
        <v>160</v>
      </c>
      <c r="N21" s="25">
        <v>0</v>
      </c>
      <c r="O21" s="25">
        <v>0</v>
      </c>
      <c r="P21" s="26">
        <v>2</v>
      </c>
      <c r="Q21" s="25">
        <v>2</v>
      </c>
      <c r="R21" s="25">
        <v>0</v>
      </c>
      <c r="S21" s="36">
        <v>90</v>
      </c>
      <c r="T21" s="24">
        <v>100</v>
      </c>
      <c r="U21" s="24">
        <v>0</v>
      </c>
      <c r="V21" s="24">
        <v>80</v>
      </c>
      <c r="W21" s="24">
        <v>60</v>
      </c>
      <c r="X21" s="24">
        <v>0</v>
      </c>
      <c r="Y21" s="48">
        <v>20</v>
      </c>
      <c r="Z21" s="48">
        <v>0</v>
      </c>
      <c r="AA21" s="48">
        <f>VLOOKUP(E21,[6]教育处数据!B:G,6,0)</f>
        <v>0</v>
      </c>
      <c r="AB21" s="43">
        <f>VLOOKUP(E21,[6]教育处数据!B:H,7,0)</f>
        <v>0</v>
      </c>
      <c r="AC21" s="43">
        <f>VLOOKUP(E21,[6]教育处数据!B:J,9,0)</f>
        <v>0</v>
      </c>
      <c r="AD21" s="43">
        <f>VLOOKUP(E21,[6]教育处数据!B:L,11,0)</f>
        <v>0</v>
      </c>
      <c r="AE21" s="43">
        <v>0</v>
      </c>
      <c r="AF21" s="43">
        <v>0</v>
      </c>
      <c r="AG21" s="43">
        <f>VLOOKUP(E21,[6]教育处数据!B:N,13,0)</f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26">
        <f>SUM(J21:M21,S21:AJ21)</f>
        <v>510</v>
      </c>
      <c r="AN21" s="7" t="str">
        <f>VLOOKUP(G21,'[4]2.第一轮公示反馈'!$G:$AM,33,0)</f>
        <v>超声医学科</v>
      </c>
      <c r="AO21" s="52">
        <f>SUMPRODUCT(($AN$4:$AN$1113=AN21)*($AM$4:$AM$1113&gt;AM21))+1</f>
        <v>16</v>
      </c>
      <c r="AP21" s="53">
        <f>COUNTIF(AN:AN,AN21)</f>
        <v>25</v>
      </c>
      <c r="AQ21" s="54">
        <f>AO21/AP21</f>
        <v>0.64</v>
      </c>
      <c r="AR21" s="53">
        <f>IF(AQ21&lt;=10%,1.5,(IF(AQ21&lt;=40%,1.25,IF(AQ21&lt;=60%,1,IF(AQ21&lt;90%,0.75,0.5)))))</f>
        <v>0.75</v>
      </c>
      <c r="AS21" s="55">
        <v>1200</v>
      </c>
      <c r="AT21" s="6">
        <f>VLOOKUP(E21,[6]教育处数据!B:Q,16,0)</f>
        <v>20</v>
      </c>
      <c r="AU21" s="56">
        <f>AS21*AR21*(AT21/AW21)</f>
        <v>900</v>
      </c>
      <c r="AV21" s="57">
        <f>ROUND(AU21,0)</f>
        <v>900</v>
      </c>
      <c r="AW21" s="6">
        <v>20</v>
      </c>
    </row>
    <row r="22" spans="1:49">
      <c r="A22" s="6"/>
      <c r="B22" s="7" t="s">
        <v>97</v>
      </c>
      <c r="C22" s="8">
        <v>18</v>
      </c>
      <c r="D22" s="9" t="s">
        <v>117</v>
      </c>
      <c r="E22" s="8" t="str">
        <f>VLOOKUP(D22,'[1]9月学员绩效名单'!$A:$C,3,0)</f>
        <v>733L09</v>
      </c>
      <c r="F22" s="8" t="str">
        <f>VLOOKUP(E22,'[2]住培学员 在培学员排班表（所有人）请假等数据已更新到23.6'!$F$1:$X$65536,19,0)</f>
        <v>住院医师-外院</v>
      </c>
      <c r="G22" s="8" t="str">
        <f>VLOOKUP(E22,'[2]住培学员 在培学员排班表（所有人）请假等数据已更新到23.6'!$F$1:$P$65536,11,0)</f>
        <v>超声医学科</v>
      </c>
      <c r="H22" s="8" t="str">
        <f>VLOOKUP(E22,'[2]住培学员 在培学员排班表（所有人）请假等数据已更新到23.6'!$F$1:$S$65536,14,0)</f>
        <v>2023年</v>
      </c>
      <c r="I22" s="8" t="s">
        <v>99</v>
      </c>
      <c r="J22" s="24">
        <v>0</v>
      </c>
      <c r="K22" s="24">
        <v>0</v>
      </c>
      <c r="L22" s="24">
        <v>0</v>
      </c>
      <c r="M22" s="24">
        <v>160</v>
      </c>
      <c r="N22" s="25">
        <v>0</v>
      </c>
      <c r="O22" s="25">
        <v>0</v>
      </c>
      <c r="P22" s="26">
        <v>1</v>
      </c>
      <c r="Q22" s="25">
        <v>2</v>
      </c>
      <c r="R22" s="25">
        <v>0</v>
      </c>
      <c r="S22" s="36">
        <v>70</v>
      </c>
      <c r="T22" s="24">
        <v>100</v>
      </c>
      <c r="U22" s="24">
        <v>0</v>
      </c>
      <c r="V22" s="24">
        <v>80</v>
      </c>
      <c r="W22" s="24">
        <v>60</v>
      </c>
      <c r="X22" s="24">
        <v>0</v>
      </c>
      <c r="Y22" s="48">
        <v>40</v>
      </c>
      <c r="Z22" s="48">
        <v>0</v>
      </c>
      <c r="AA22" s="48">
        <f>VLOOKUP(E22,[6]教育处数据!B:G,6,0)</f>
        <v>0</v>
      </c>
      <c r="AB22" s="43">
        <f>VLOOKUP(E22,[6]教育处数据!B:H,7,0)</f>
        <v>0</v>
      </c>
      <c r="AC22" s="43">
        <f>VLOOKUP(E22,[6]教育处数据!B:J,9,0)</f>
        <v>0</v>
      </c>
      <c r="AD22" s="43">
        <f>VLOOKUP(E22,[6]教育处数据!B:L,11,0)</f>
        <v>0</v>
      </c>
      <c r="AE22" s="43">
        <v>0</v>
      </c>
      <c r="AF22" s="43">
        <v>0</v>
      </c>
      <c r="AG22" s="43">
        <f>VLOOKUP(E22,[6]教育处数据!B:N,13,0)</f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26">
        <f>SUM(J22:M22,S22:AJ22)</f>
        <v>510</v>
      </c>
      <c r="AN22" s="7" t="str">
        <f>VLOOKUP(G22,'[4]2.第一轮公示反馈'!$G:$AM,33,0)</f>
        <v>超声医学科</v>
      </c>
      <c r="AO22" s="52">
        <f>SUMPRODUCT(($AN$4:$AN$1113=AN22)*($AM$4:$AM$1113&gt;AM22))+1</f>
        <v>16</v>
      </c>
      <c r="AP22" s="53">
        <f>COUNTIF(AN:AN,AN22)</f>
        <v>25</v>
      </c>
      <c r="AQ22" s="54">
        <f>AO22/AP22</f>
        <v>0.64</v>
      </c>
      <c r="AR22" s="53">
        <f>IF(AQ22&lt;=10%,1.5,(IF(AQ22&lt;=40%,1.25,IF(AQ22&lt;=60%,1,IF(AQ22&lt;90%,0.75,0.5)))))</f>
        <v>0.75</v>
      </c>
      <c r="AS22" s="55">
        <v>1200</v>
      </c>
      <c r="AT22" s="6">
        <f>VLOOKUP(E22,[6]教育处数据!B:Q,16,0)</f>
        <v>20</v>
      </c>
      <c r="AU22" s="56">
        <f>AS22*AR22*(AT22/AW22)</f>
        <v>900</v>
      </c>
      <c r="AV22" s="57">
        <f>ROUND(AU22,0)</f>
        <v>900</v>
      </c>
      <c r="AW22" s="6">
        <v>20</v>
      </c>
    </row>
    <row r="23" spans="1:49">
      <c r="A23" s="6"/>
      <c r="B23" s="7" t="s">
        <v>97</v>
      </c>
      <c r="C23" s="8">
        <v>19</v>
      </c>
      <c r="D23" s="10" t="s">
        <v>118</v>
      </c>
      <c r="E23" s="8" t="str">
        <f>VLOOKUP(D23,'[1]9月学员绩效名单'!$A:$C,3,0)</f>
        <v>727L52</v>
      </c>
      <c r="F23" s="8" t="str">
        <f>VLOOKUP(E23,'[2]住培学员 在培学员排班表（所有人）请假等数据已更新到23.6'!$F$1:$X$65536,19,0)</f>
        <v>住院医师-外院</v>
      </c>
      <c r="G23" s="8" t="str">
        <f>VLOOKUP(E23,'[2]住培学员 在培学员排班表（所有人）请假等数据已更新到23.6'!$F$1:$P$65536,11,0)</f>
        <v>超声医学科</v>
      </c>
      <c r="H23" s="8" t="str">
        <f>VLOOKUP(E23,'[2]住培学员 在培学员排班表（所有人）请假等数据已更新到23.6'!$F$1:$S$65536,14,0)</f>
        <v>2021年</v>
      </c>
      <c r="I23" s="8" t="s">
        <v>99</v>
      </c>
      <c r="J23" s="24">
        <v>0</v>
      </c>
      <c r="K23" s="24">
        <v>0</v>
      </c>
      <c r="L23" s="24">
        <v>0</v>
      </c>
      <c r="M23" s="24">
        <v>160</v>
      </c>
      <c r="N23" s="25">
        <v>0</v>
      </c>
      <c r="O23" s="25">
        <v>0</v>
      </c>
      <c r="P23" s="26">
        <v>3</v>
      </c>
      <c r="Q23" s="25">
        <v>2</v>
      </c>
      <c r="R23" s="25">
        <v>0</v>
      </c>
      <c r="S23" s="36">
        <v>110</v>
      </c>
      <c r="T23" s="24">
        <v>100</v>
      </c>
      <c r="U23" s="24">
        <v>0</v>
      </c>
      <c r="V23" s="24">
        <v>60</v>
      </c>
      <c r="W23" s="24">
        <v>30</v>
      </c>
      <c r="X23" s="24">
        <v>0</v>
      </c>
      <c r="Y23" s="48">
        <v>40</v>
      </c>
      <c r="Z23" s="48">
        <v>0</v>
      </c>
      <c r="AA23" s="48">
        <f>VLOOKUP(E23,[6]教育处数据!B:G,6,0)</f>
        <v>0</v>
      </c>
      <c r="AB23" s="43">
        <f>VLOOKUP(E23,[6]教育处数据!B:H,7,0)</f>
        <v>0</v>
      </c>
      <c r="AC23" s="43">
        <f>VLOOKUP(E23,[6]教育处数据!B:J,9,0)</f>
        <v>0</v>
      </c>
      <c r="AD23" s="43">
        <f>VLOOKUP(E23,[6]教育处数据!B:L,11,0)</f>
        <v>0</v>
      </c>
      <c r="AE23" s="43">
        <v>0</v>
      </c>
      <c r="AF23" s="43">
        <v>0</v>
      </c>
      <c r="AG23" s="43">
        <f>VLOOKUP(E23,[6]教育处数据!B:N,13,0)</f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26">
        <f>SUM(J23:M23,S23:AJ23)</f>
        <v>500</v>
      </c>
      <c r="AN23" s="7" t="str">
        <f>VLOOKUP(G23,'[4]2.第一轮公示反馈'!$G:$AM,33,0)</f>
        <v>超声医学科</v>
      </c>
      <c r="AO23" s="52">
        <f>SUMPRODUCT(($AN$4:$AN$1113=AN23)*($AM$4:$AM$1113&gt;AM23))+1</f>
        <v>19</v>
      </c>
      <c r="AP23" s="53">
        <f>COUNTIF(AN:AN,AN23)</f>
        <v>25</v>
      </c>
      <c r="AQ23" s="54">
        <f>AO23/AP23</f>
        <v>0.76</v>
      </c>
      <c r="AR23" s="53">
        <f>IF(AQ23&lt;=10%,1.5,(IF(AQ23&lt;=40%,1.25,IF(AQ23&lt;=60%,1,IF(AQ23&lt;90%,0.75,0.5)))))</f>
        <v>0.75</v>
      </c>
      <c r="AS23" s="55">
        <v>1200</v>
      </c>
      <c r="AT23" s="6">
        <f>VLOOKUP(E23,[6]教育处数据!B:Q,16,0)</f>
        <v>20</v>
      </c>
      <c r="AU23" s="56">
        <f>AS23*AR23*(AT23/AW23)</f>
        <v>900</v>
      </c>
      <c r="AV23" s="57">
        <f>ROUND(AU23,0)</f>
        <v>900</v>
      </c>
      <c r="AW23" s="6">
        <v>20</v>
      </c>
    </row>
    <row r="24" spans="1:49">
      <c r="A24" s="6"/>
      <c r="B24" s="7" t="s">
        <v>97</v>
      </c>
      <c r="C24" s="8">
        <v>20</v>
      </c>
      <c r="D24" s="9" t="s">
        <v>119</v>
      </c>
      <c r="E24" s="8" t="str">
        <f>VLOOKUP(D24,'[1]9月学员绩效名单'!$A:$C,3,0)</f>
        <v>733L02</v>
      </c>
      <c r="F24" s="8" t="str">
        <f>VLOOKUP(E24,'[2]住培学员 在培学员排班表（所有人）请假等数据已更新到23.6'!$F$1:$X$65536,19,0)</f>
        <v>住院医师-外院</v>
      </c>
      <c r="G24" s="8" t="str">
        <f>VLOOKUP(E24,'[2]住培学员 在培学员排班表（所有人）请假等数据已更新到23.6'!$F$1:$P$65536,11,0)</f>
        <v>超声医学科</v>
      </c>
      <c r="H24" s="8" t="str">
        <f>VLOOKUP(E24,'[2]住培学员 在培学员排班表（所有人）请假等数据已更新到23.6'!$F$1:$S$65536,14,0)</f>
        <v>2023年</v>
      </c>
      <c r="I24" s="8" t="s">
        <v>99</v>
      </c>
      <c r="J24" s="24">
        <v>0</v>
      </c>
      <c r="K24" s="24">
        <v>0</v>
      </c>
      <c r="L24" s="24">
        <v>0</v>
      </c>
      <c r="M24" s="24">
        <v>160</v>
      </c>
      <c r="N24" s="25">
        <v>0</v>
      </c>
      <c r="O24" s="25">
        <v>0</v>
      </c>
      <c r="P24" s="26">
        <v>1</v>
      </c>
      <c r="Q24" s="25">
        <v>2</v>
      </c>
      <c r="R24" s="25">
        <v>0</v>
      </c>
      <c r="S24" s="36">
        <v>70</v>
      </c>
      <c r="T24" s="24">
        <v>100</v>
      </c>
      <c r="U24" s="24">
        <v>10</v>
      </c>
      <c r="V24" s="24">
        <v>80</v>
      </c>
      <c r="W24" s="24">
        <v>60</v>
      </c>
      <c r="X24" s="24">
        <v>0</v>
      </c>
      <c r="Y24" s="48">
        <v>20</v>
      </c>
      <c r="Z24" s="48">
        <v>0</v>
      </c>
      <c r="AA24" s="48">
        <f>VLOOKUP(E24,[6]教育处数据!B:G,6,0)</f>
        <v>0</v>
      </c>
      <c r="AB24" s="43">
        <f>VLOOKUP(E24,[6]教育处数据!B:H,7,0)</f>
        <v>0</v>
      </c>
      <c r="AC24" s="43">
        <f>VLOOKUP(E24,[6]教育处数据!B:J,9,0)</f>
        <v>0</v>
      </c>
      <c r="AD24" s="43">
        <f>VLOOKUP(E24,[6]教育处数据!B:L,11,0)</f>
        <v>0</v>
      </c>
      <c r="AE24" s="43">
        <v>0</v>
      </c>
      <c r="AF24" s="43">
        <v>0</v>
      </c>
      <c r="AG24" s="43">
        <f>VLOOKUP(E24,[6]教育处数据!B:N,13,0)</f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26">
        <f>SUM(J24:M24,S24:AJ24)</f>
        <v>500</v>
      </c>
      <c r="AN24" s="7" t="str">
        <f>VLOOKUP(G24,'[4]2.第一轮公示反馈'!$G:$AM,33,0)</f>
        <v>超声医学科</v>
      </c>
      <c r="AO24" s="52">
        <f>SUMPRODUCT(($AN$4:$AN$1113=AN24)*($AM$4:$AM$1113&gt;AM24))+1</f>
        <v>19</v>
      </c>
      <c r="AP24" s="53">
        <f>COUNTIF(AN:AN,AN24)</f>
        <v>25</v>
      </c>
      <c r="AQ24" s="54">
        <f>AO24/AP24</f>
        <v>0.76</v>
      </c>
      <c r="AR24" s="53">
        <f>IF(AQ24&lt;=10%,1.5,(IF(AQ24&lt;=40%,1.25,IF(AQ24&lt;=60%,1,IF(AQ24&lt;90%,0.75,0.5)))))</f>
        <v>0.75</v>
      </c>
      <c r="AS24" s="55">
        <v>1200</v>
      </c>
      <c r="AT24" s="6">
        <f>VLOOKUP(E24,[6]教育处数据!B:Q,16,0)</f>
        <v>20</v>
      </c>
      <c r="AU24" s="56">
        <f>AS24*AR24*(AT24/AW24)</f>
        <v>900</v>
      </c>
      <c r="AV24" s="57">
        <f>ROUND(AU24,0)</f>
        <v>900</v>
      </c>
      <c r="AW24" s="6">
        <v>20</v>
      </c>
    </row>
    <row r="25" spans="1:49">
      <c r="A25" s="6" t="s">
        <v>100</v>
      </c>
      <c r="B25" s="7" t="s">
        <v>97</v>
      </c>
      <c r="C25" s="8">
        <v>21</v>
      </c>
      <c r="D25" s="13" t="s">
        <v>120</v>
      </c>
      <c r="E25" s="8" t="str">
        <f>VLOOKUP(D25,'[1]9月学员绩效名单'!$A:$C,3,0)</f>
        <v>7AO389</v>
      </c>
      <c r="F25" s="8" t="str">
        <f>VLOOKUP(E25,'[2]住培学员 在培学员排班表（所有人）请假等数据已更新到23.6'!$F$1:$X$65536,19,0)</f>
        <v>规培研究生</v>
      </c>
      <c r="G25" s="8" t="str">
        <f>VLOOKUP(E25,'[2]住培学员 在培学员排班表（所有人）请假等数据已更新到23.6'!$F$1:$P$65536,11,0)</f>
        <v>超声医学科</v>
      </c>
      <c r="H25" s="8" t="str">
        <f>VLOOKUP(E25,'[2]住培学员 在培学员排班表（所有人）请假等数据已更新到23.6'!$F$1:$S$65536,14,0)</f>
        <v>2022年</v>
      </c>
      <c r="I25" s="8" t="s">
        <v>99</v>
      </c>
      <c r="J25" s="24">
        <v>0</v>
      </c>
      <c r="K25" s="24">
        <v>0</v>
      </c>
      <c r="L25" s="24">
        <v>0</v>
      </c>
      <c r="M25" s="24">
        <v>120</v>
      </c>
      <c r="N25" s="25">
        <v>0</v>
      </c>
      <c r="O25" s="25">
        <v>0</v>
      </c>
      <c r="P25" s="26">
        <v>4</v>
      </c>
      <c r="Q25" s="25">
        <v>2</v>
      </c>
      <c r="R25" s="25">
        <v>0</v>
      </c>
      <c r="S25" s="36">
        <v>130</v>
      </c>
      <c r="T25" s="24">
        <v>100</v>
      </c>
      <c r="U25" s="24">
        <v>0</v>
      </c>
      <c r="V25" s="24">
        <v>80</v>
      </c>
      <c r="W25" s="24">
        <v>0</v>
      </c>
      <c r="X25" s="24">
        <v>0</v>
      </c>
      <c r="Y25" s="48">
        <v>80</v>
      </c>
      <c r="Z25" s="48">
        <v>0</v>
      </c>
      <c r="AA25" s="48">
        <f>VLOOKUP(E25,[6]教育处数据!B:G,6,0)</f>
        <v>0</v>
      </c>
      <c r="AB25" s="43">
        <f>VLOOKUP(E25,[6]教育处数据!B:H,7,0)</f>
        <v>0</v>
      </c>
      <c r="AC25" s="43">
        <f>VLOOKUP(E25,[6]教育处数据!B:J,9,0)</f>
        <v>0</v>
      </c>
      <c r="AD25" s="43">
        <f>VLOOKUP(E25,[6]教育处数据!B:L,11,0)</f>
        <v>0</v>
      </c>
      <c r="AE25" s="43">
        <v>0</v>
      </c>
      <c r="AF25" s="43">
        <v>0</v>
      </c>
      <c r="AG25" s="43">
        <f>VLOOKUP(E25,[6]教育处数据!B:N,13,0)</f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</v>
      </c>
      <c r="AM25" s="26">
        <f>SUM(J25:M25,S25:AJ25)</f>
        <v>510</v>
      </c>
      <c r="AN25" s="7" t="str">
        <f>VLOOKUP(G25,'[4]2.第一轮公示反馈'!$G:$AM,33,0)</f>
        <v>超声医学科</v>
      </c>
      <c r="AO25" s="52">
        <f>SUMPRODUCT(($AN$4:$AN$1113=AN25)*($AM$4:$AM$1113&gt;AM25))+1</f>
        <v>16</v>
      </c>
      <c r="AP25" s="53">
        <f>COUNTIF(AN:AN,AN25)</f>
        <v>25</v>
      </c>
      <c r="AQ25" s="54">
        <f>AO25/AP25</f>
        <v>0.64</v>
      </c>
      <c r="AR25" s="53">
        <f>IF(AQ25&lt;=10%,1.5,(IF(AQ25&lt;=40%,1.25,IF(AQ25&lt;=60%,1,IF(AQ25&lt;90%,0.75,0.5)))))</f>
        <v>0.75</v>
      </c>
      <c r="AS25" s="55">
        <v>1200</v>
      </c>
      <c r="AT25" s="6">
        <f>VLOOKUP(E25,[6]教育处数据!B:Q,16,0)</f>
        <v>20</v>
      </c>
      <c r="AU25" s="56">
        <f>AS25*AR25*(AT25/AW25)</f>
        <v>900</v>
      </c>
      <c r="AV25" s="57">
        <f>ROUND(AU25,0)</f>
        <v>900</v>
      </c>
      <c r="AW25" s="6">
        <v>20</v>
      </c>
    </row>
    <row r="26" spans="1:49">
      <c r="A26" s="6"/>
      <c r="B26" s="7" t="s">
        <v>97</v>
      </c>
      <c r="C26" s="8">
        <v>22</v>
      </c>
      <c r="D26" s="9" t="s">
        <v>121</v>
      </c>
      <c r="E26" s="8" t="str">
        <f>VLOOKUP(D26,'[1]9月学员绩效名单'!$A:$C,3,0)</f>
        <v>732L60</v>
      </c>
      <c r="F26" s="8" t="str">
        <f>VLOOKUP(E26,'[2]住培学员 在培学员排班表（所有人）请假等数据已更新到23.6'!$F$1:$X$65536,19,0)</f>
        <v>住院医师-外院</v>
      </c>
      <c r="G26" s="8" t="str">
        <f>VLOOKUP(E26,'[2]住培学员 在培学员排班表（所有人）请假等数据已更新到23.6'!$F$1:$P$65536,11,0)</f>
        <v>超声医学科</v>
      </c>
      <c r="H26" s="8" t="str">
        <f>VLOOKUP(E26,'[2]住培学员 在培学员排班表（所有人）请假等数据已更新到23.6'!$F$1:$S$65536,14,0)</f>
        <v>2023年</v>
      </c>
      <c r="I26" s="8" t="s">
        <v>99</v>
      </c>
      <c r="J26" s="24">
        <v>0</v>
      </c>
      <c r="K26" s="24">
        <v>0</v>
      </c>
      <c r="L26" s="24">
        <v>0</v>
      </c>
      <c r="M26" s="24">
        <v>160</v>
      </c>
      <c r="N26" s="25">
        <v>0</v>
      </c>
      <c r="O26" s="25">
        <v>0</v>
      </c>
      <c r="P26" s="26">
        <v>2</v>
      </c>
      <c r="Q26" s="25">
        <v>2</v>
      </c>
      <c r="R26" s="25">
        <v>0</v>
      </c>
      <c r="S26" s="36">
        <v>90</v>
      </c>
      <c r="T26" s="24">
        <v>100</v>
      </c>
      <c r="U26" s="24">
        <v>0</v>
      </c>
      <c r="V26" s="24">
        <v>60</v>
      </c>
      <c r="W26" s="24">
        <v>60</v>
      </c>
      <c r="X26" s="24">
        <v>0</v>
      </c>
      <c r="Y26" s="48">
        <v>20</v>
      </c>
      <c r="Z26" s="48">
        <v>0</v>
      </c>
      <c r="AA26" s="48">
        <f>VLOOKUP(E26,[6]教育处数据!B:G,6,0)</f>
        <v>0</v>
      </c>
      <c r="AB26" s="43">
        <f>VLOOKUP(E26,[6]教育处数据!B:H,7,0)</f>
        <v>0</v>
      </c>
      <c r="AC26" s="43">
        <f>VLOOKUP(E26,[6]教育处数据!B:J,9,0)</f>
        <v>0</v>
      </c>
      <c r="AD26" s="43">
        <f>VLOOKUP(E26,[6]教育处数据!B:L,11,0)</f>
        <v>0</v>
      </c>
      <c r="AE26" s="43">
        <v>0</v>
      </c>
      <c r="AF26" s="43">
        <v>0</v>
      </c>
      <c r="AG26" s="43">
        <f>VLOOKUP(E26,[6]教育处数据!B:N,13,0)</f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26">
        <f>SUM(J26:M26,S26:AJ26)</f>
        <v>490</v>
      </c>
      <c r="AN26" s="7" t="str">
        <f>VLOOKUP(G26,'[4]2.第一轮公示反馈'!$G:$AM,33,0)</f>
        <v>超声医学科</v>
      </c>
      <c r="AO26" s="52">
        <f>SUMPRODUCT(($AN$4:$AN$1113=AN26)*($AM$4:$AM$1113&gt;AM26))+1</f>
        <v>21</v>
      </c>
      <c r="AP26" s="53">
        <f>COUNTIF(AN:AN,AN26)</f>
        <v>25</v>
      </c>
      <c r="AQ26" s="54">
        <f>AO26/AP26</f>
        <v>0.84</v>
      </c>
      <c r="AR26" s="53">
        <f>IF(AQ26&lt;=10%,1.5,(IF(AQ26&lt;=40%,1.25,IF(AQ26&lt;=60%,1,IF(AQ26&lt;90%,0.75,0.5)))))</f>
        <v>0.75</v>
      </c>
      <c r="AS26" s="55">
        <v>1200</v>
      </c>
      <c r="AT26" s="6">
        <f>VLOOKUP(E26,[6]教育处数据!B:Q,16,0)</f>
        <v>20</v>
      </c>
      <c r="AU26" s="56">
        <f>AS26*AR26*(AT26/AW26)</f>
        <v>900</v>
      </c>
      <c r="AV26" s="57">
        <f>ROUND(AU26,0)</f>
        <v>900</v>
      </c>
      <c r="AW26" s="6">
        <v>20</v>
      </c>
    </row>
    <row r="27" spans="1:49">
      <c r="A27" s="6"/>
      <c r="B27" s="7" t="s">
        <v>97</v>
      </c>
      <c r="C27" s="8">
        <v>23</v>
      </c>
      <c r="D27" s="9" t="s">
        <v>122</v>
      </c>
      <c r="E27" s="8" t="str">
        <f>VLOOKUP(D27,'[1]9月学员绩效名单'!$A:$C,3,0)</f>
        <v>732L42</v>
      </c>
      <c r="F27" s="8" t="str">
        <f>VLOOKUP(E27,'[2]住培学员 在培学员排班表（所有人）请假等数据已更新到23.6'!$F$1:$X$65536,19,0)</f>
        <v>住院医师-外院</v>
      </c>
      <c r="G27" s="8" t="str">
        <f>VLOOKUP(E27,'[2]住培学员 在培学员排班表（所有人）请假等数据已更新到23.6'!$F$1:$P$65536,11,0)</f>
        <v>超声医学科</v>
      </c>
      <c r="H27" s="8" t="str">
        <f>VLOOKUP(E27,'[2]住培学员 在培学员排班表（所有人）请假等数据已更新到23.6'!$F$1:$S$65536,14,0)</f>
        <v>2023年</v>
      </c>
      <c r="I27" s="8" t="s">
        <v>99</v>
      </c>
      <c r="J27" s="24">
        <v>0</v>
      </c>
      <c r="K27" s="24">
        <v>0</v>
      </c>
      <c r="L27" s="24">
        <v>0</v>
      </c>
      <c r="M27" s="24">
        <v>120</v>
      </c>
      <c r="N27" s="25">
        <v>0</v>
      </c>
      <c r="O27" s="25">
        <v>0</v>
      </c>
      <c r="P27" s="26">
        <v>2</v>
      </c>
      <c r="Q27" s="25">
        <v>2</v>
      </c>
      <c r="R27" s="25">
        <v>0</v>
      </c>
      <c r="S27" s="36">
        <v>90</v>
      </c>
      <c r="T27" s="24">
        <v>100</v>
      </c>
      <c r="U27" s="24">
        <v>0</v>
      </c>
      <c r="V27" s="24">
        <v>80</v>
      </c>
      <c r="W27" s="24">
        <v>60</v>
      </c>
      <c r="X27" s="24">
        <v>0</v>
      </c>
      <c r="Y27" s="48">
        <v>20</v>
      </c>
      <c r="Z27" s="48">
        <v>0</v>
      </c>
      <c r="AA27" s="48">
        <f>VLOOKUP(E27,[6]教育处数据!B:G,6,0)</f>
        <v>0</v>
      </c>
      <c r="AB27" s="43">
        <f>VLOOKUP(E27,[6]教育处数据!B:H,7,0)</f>
        <v>0</v>
      </c>
      <c r="AC27" s="43">
        <f>VLOOKUP(E27,[6]教育处数据!B:J,9,0)</f>
        <v>0</v>
      </c>
      <c r="AD27" s="43">
        <f>VLOOKUP(E27,[6]教育处数据!B:L,11,0)</f>
        <v>0</v>
      </c>
      <c r="AE27" s="43">
        <v>0</v>
      </c>
      <c r="AF27" s="43">
        <v>0</v>
      </c>
      <c r="AG27" s="43">
        <f>VLOOKUP(E27,[6]教育处数据!B:N,13,0)</f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26">
        <f>SUM(J27:M27,S27:AJ27)</f>
        <v>470</v>
      </c>
      <c r="AN27" s="7" t="str">
        <f>VLOOKUP(G27,'[4]2.第一轮公示反馈'!$G:$AM,33,0)</f>
        <v>超声医学科</v>
      </c>
      <c r="AO27" s="52">
        <f>SUMPRODUCT(($AN$4:$AN$1113=AN27)*($AM$4:$AM$1113&gt;AM27))+1</f>
        <v>22</v>
      </c>
      <c r="AP27" s="53">
        <f>COUNTIF(AN:AN,AN27)</f>
        <v>25</v>
      </c>
      <c r="AQ27" s="54">
        <f>AO27/AP27</f>
        <v>0.88</v>
      </c>
      <c r="AR27" s="53">
        <f>IF(AQ27&lt;=10%,1.5,(IF(AQ27&lt;=40%,1.25,IF(AQ27&lt;=60%,1,IF(AQ27&lt;90%,0.75,0.5)))))</f>
        <v>0.75</v>
      </c>
      <c r="AS27" s="55">
        <v>1200</v>
      </c>
      <c r="AT27" s="6">
        <f>VLOOKUP(E27,[6]教育处数据!B:Q,16,0)</f>
        <v>20</v>
      </c>
      <c r="AU27" s="56">
        <f>AS27*AR27*(AT27/AW27)</f>
        <v>900</v>
      </c>
      <c r="AV27" s="57">
        <f>ROUND(AU27,0)</f>
        <v>900</v>
      </c>
      <c r="AW27" s="6">
        <v>20</v>
      </c>
    </row>
    <row r="28" spans="1:49">
      <c r="A28" s="6"/>
      <c r="B28" s="7" t="s">
        <v>97</v>
      </c>
      <c r="C28" s="8">
        <v>24</v>
      </c>
      <c r="D28" s="9" t="s">
        <v>123</v>
      </c>
      <c r="E28" s="8" t="str">
        <f>VLOOKUP(D28,'[1]9月学员绩效名单'!$A:$C,3,0)</f>
        <v>732L74</v>
      </c>
      <c r="F28" s="8" t="str">
        <f>VLOOKUP(E28,'[2]住培学员 在培学员排班表（所有人）请假等数据已更新到23.6'!$F$1:$X$65536,19,0)</f>
        <v>住院医师-外院</v>
      </c>
      <c r="G28" s="8" t="str">
        <f>VLOOKUP(E28,'[2]住培学员 在培学员排班表（所有人）请假等数据已更新到23.6'!$F$1:$P$65536,11,0)</f>
        <v>超声医学科</v>
      </c>
      <c r="H28" s="8" t="str">
        <f>VLOOKUP(E28,'[2]住培学员 在培学员排班表（所有人）请假等数据已更新到23.6'!$F$1:$S$65536,14,0)</f>
        <v>2023年</v>
      </c>
      <c r="I28" s="8" t="s">
        <v>99</v>
      </c>
      <c r="J28" s="24">
        <v>0</v>
      </c>
      <c r="K28" s="24">
        <v>0</v>
      </c>
      <c r="L28" s="24">
        <v>0</v>
      </c>
      <c r="M28" s="24">
        <v>120</v>
      </c>
      <c r="N28" s="25">
        <v>0</v>
      </c>
      <c r="O28" s="25">
        <v>0</v>
      </c>
      <c r="P28" s="26">
        <v>1</v>
      </c>
      <c r="Q28" s="25">
        <v>2</v>
      </c>
      <c r="R28" s="25">
        <v>0</v>
      </c>
      <c r="S28" s="36">
        <v>70</v>
      </c>
      <c r="T28" s="24">
        <v>100</v>
      </c>
      <c r="U28" s="24">
        <v>0</v>
      </c>
      <c r="V28" s="24">
        <v>80</v>
      </c>
      <c r="W28" s="24">
        <v>60</v>
      </c>
      <c r="X28" s="24">
        <v>0</v>
      </c>
      <c r="Y28" s="48">
        <v>40</v>
      </c>
      <c r="Z28" s="48">
        <v>0</v>
      </c>
      <c r="AA28" s="48">
        <f>VLOOKUP(E28,[6]教育处数据!B:G,6,0)</f>
        <v>0</v>
      </c>
      <c r="AB28" s="43">
        <f>VLOOKUP(E28,[6]教育处数据!B:H,7,0)</f>
        <v>0</v>
      </c>
      <c r="AC28" s="43">
        <f>VLOOKUP(E28,[6]教育处数据!B:J,9,0)</f>
        <v>0</v>
      </c>
      <c r="AD28" s="43">
        <f>VLOOKUP(E28,[6]教育处数据!B:L,11,0)</f>
        <v>0</v>
      </c>
      <c r="AE28" s="43">
        <v>0</v>
      </c>
      <c r="AF28" s="43">
        <v>0</v>
      </c>
      <c r="AG28" s="43">
        <f>VLOOKUP(E28,[6]教育处数据!B:N,13,0)</f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26">
        <f>SUM(J28:M28,S28:AJ28)</f>
        <v>470</v>
      </c>
      <c r="AN28" s="7" t="str">
        <f>VLOOKUP(G28,'[4]2.第一轮公示反馈'!$G:$AM,33,0)</f>
        <v>超声医学科</v>
      </c>
      <c r="AO28" s="52">
        <f>SUMPRODUCT(($AN$4:$AN$1113=AN28)*($AM$4:$AM$1113&gt;AM28))+1</f>
        <v>22</v>
      </c>
      <c r="AP28" s="53">
        <f>COUNTIF(AN:AN,AN28)</f>
        <v>25</v>
      </c>
      <c r="AQ28" s="54">
        <f>AO28/AP28</f>
        <v>0.88</v>
      </c>
      <c r="AR28" s="53">
        <f>IF(AQ28&lt;=10%,1.5,(IF(AQ28&lt;=40%,1.25,IF(AQ28&lt;=60%,1,IF(AQ28&lt;90%,0.75,0.5)))))</f>
        <v>0.75</v>
      </c>
      <c r="AS28" s="55">
        <v>1200</v>
      </c>
      <c r="AT28" s="6">
        <f>VLOOKUP(E28,[6]教育处数据!B:Q,16,0)</f>
        <v>20</v>
      </c>
      <c r="AU28" s="56">
        <f>AS28*AR28*(AT28/AW28)</f>
        <v>900</v>
      </c>
      <c r="AV28" s="57">
        <f>ROUND(AU28,0)</f>
        <v>900</v>
      </c>
      <c r="AW28" s="6">
        <v>20</v>
      </c>
    </row>
    <row r="29" spans="1:49">
      <c r="A29" s="6" t="s">
        <v>105</v>
      </c>
      <c r="B29" s="7" t="s">
        <v>97</v>
      </c>
      <c r="C29" s="8">
        <v>15</v>
      </c>
      <c r="D29" s="10" t="s">
        <v>124</v>
      </c>
      <c r="E29" s="8" t="str">
        <f>VLOOKUP(D29,'[1]9月学员绩效名单'!$A:$C,3,0)</f>
        <v>727L54</v>
      </c>
      <c r="F29" s="8" t="str">
        <f>VLOOKUP(E29,'[2]住培学员 在培学员排班表（所有人）请假等数据已更新到23.6'!$F$1:$X$65536,19,0)</f>
        <v>住院医师-外院</v>
      </c>
      <c r="G29" s="8" t="str">
        <f>VLOOKUP(E29,'[2]住培学员 在培学员排班表（所有人）请假等数据已更新到23.6'!$F$1:$P$65536,11,0)</f>
        <v>超声医学科</v>
      </c>
      <c r="H29" s="8" t="str">
        <f>VLOOKUP(E29,'[2]住培学员 在培学员排班表（所有人）请假等数据已更新到23.6'!$F$1:$S$65536,14,0)</f>
        <v>2021年</v>
      </c>
      <c r="I29" s="8" t="s">
        <v>99</v>
      </c>
      <c r="J29" s="24">
        <v>0</v>
      </c>
      <c r="K29" s="24">
        <v>0</v>
      </c>
      <c r="L29" s="24">
        <v>0</v>
      </c>
      <c r="M29" s="24">
        <v>80</v>
      </c>
      <c r="N29" s="25">
        <v>0</v>
      </c>
      <c r="O29" s="25">
        <v>0</v>
      </c>
      <c r="P29" s="26">
        <v>4</v>
      </c>
      <c r="Q29" s="25">
        <v>2</v>
      </c>
      <c r="R29" s="25">
        <v>0</v>
      </c>
      <c r="S29" s="36">
        <v>130</v>
      </c>
      <c r="T29" s="24">
        <v>100</v>
      </c>
      <c r="U29" s="24">
        <v>0</v>
      </c>
      <c r="V29" s="24">
        <v>60</v>
      </c>
      <c r="W29" s="24">
        <v>0</v>
      </c>
      <c r="X29" s="24">
        <v>0</v>
      </c>
      <c r="Y29" s="48">
        <v>80</v>
      </c>
      <c r="Z29" s="48">
        <v>0</v>
      </c>
      <c r="AA29" s="48">
        <f>VLOOKUP(E29,[6]教育处数据!B:G,6,0)</f>
        <v>0</v>
      </c>
      <c r="AB29" s="43">
        <f>VLOOKUP(E29,[6]教育处数据!B:H,7,0)</f>
        <v>0</v>
      </c>
      <c r="AC29" s="43">
        <f>VLOOKUP(E29,[6]教育处数据!B:J,9,0)</f>
        <v>0</v>
      </c>
      <c r="AD29" s="43">
        <f>VLOOKUP(E29,[6]教育处数据!B:L,11,0)</f>
        <v>0</v>
      </c>
      <c r="AE29" s="43">
        <v>0</v>
      </c>
      <c r="AF29" s="43">
        <v>0</v>
      </c>
      <c r="AG29" s="43">
        <f>VLOOKUP(E29,[6]教育处数据!B:N,13,0)</f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26">
        <f>SUM(J29:M29,S29:AJ29)</f>
        <v>450</v>
      </c>
      <c r="AN29" s="7" t="str">
        <f>VLOOKUP(G29,'[4]2.第一轮公示反馈'!$G:$AM,33,0)</f>
        <v>超声医学科</v>
      </c>
      <c r="AO29" s="52">
        <f>SUMPRODUCT(($AN$4:$AN$1113=AN29)*($AM$4:$AM$1113&gt;AM29))+1</f>
        <v>24</v>
      </c>
      <c r="AP29" s="53">
        <f>COUNTIF(AN:AN,AN29)</f>
        <v>25</v>
      </c>
      <c r="AQ29" s="54">
        <f>AO29/AP29</f>
        <v>0.96</v>
      </c>
      <c r="AR29" s="53">
        <f>IF(AQ29&lt;=10%,1.5,(IF(AQ29&lt;=40%,1.25,IF(AQ29&lt;=60%,1,IF(AQ29&lt;90%,0.75,0.5)))))</f>
        <v>0.5</v>
      </c>
      <c r="AS29" s="55">
        <v>1200</v>
      </c>
      <c r="AT29" s="6">
        <f>VLOOKUP(E29,[6]教育处数据!B:Q,16,0)</f>
        <v>20</v>
      </c>
      <c r="AU29" s="56">
        <f>AS29*AR29*(AT29/AW29)</f>
        <v>600</v>
      </c>
      <c r="AV29" s="57">
        <f>ROUND(AU29,0)</f>
        <v>600</v>
      </c>
      <c r="AW29" s="6">
        <v>20</v>
      </c>
    </row>
    <row r="30" spans="1:49">
      <c r="A30" s="6"/>
      <c r="B30" s="7" t="s">
        <v>97</v>
      </c>
      <c r="C30" s="8">
        <v>25</v>
      </c>
      <c r="D30" s="9" t="s">
        <v>125</v>
      </c>
      <c r="E30" s="8" t="str">
        <f>VLOOKUP(D30,'[1]9月学员绩效名单'!$A:$C,3,0)</f>
        <v>732L75</v>
      </c>
      <c r="F30" s="8" t="str">
        <f>VLOOKUP(E30,'[2]住培学员 在培学员排班表（所有人）请假等数据已更新到23.6'!$F$1:$X$65536,19,0)</f>
        <v>住院医师-外院</v>
      </c>
      <c r="G30" s="8" t="str">
        <f>VLOOKUP(E30,'[2]住培学员 在培学员排班表（所有人）请假等数据已更新到23.6'!$F$1:$P$65536,11,0)</f>
        <v>超声医学科</v>
      </c>
      <c r="H30" s="8" t="str">
        <f>VLOOKUP(E30,'[2]住培学员 在培学员排班表（所有人）请假等数据已更新到23.6'!$F$1:$S$65536,14,0)</f>
        <v>2023年</v>
      </c>
      <c r="I30" s="8" t="s">
        <v>99</v>
      </c>
      <c r="J30" s="24">
        <v>0</v>
      </c>
      <c r="K30" s="24">
        <v>0</v>
      </c>
      <c r="L30" s="24">
        <v>0</v>
      </c>
      <c r="M30" s="24">
        <v>160</v>
      </c>
      <c r="N30" s="25">
        <v>0</v>
      </c>
      <c r="O30" s="25">
        <v>0</v>
      </c>
      <c r="P30" s="25">
        <v>0</v>
      </c>
      <c r="Q30" s="25">
        <v>2</v>
      </c>
      <c r="R30" s="25">
        <v>0</v>
      </c>
      <c r="S30" s="36">
        <v>50</v>
      </c>
      <c r="T30" s="24">
        <v>100</v>
      </c>
      <c r="U30" s="24">
        <v>0</v>
      </c>
      <c r="V30" s="24">
        <v>80</v>
      </c>
      <c r="W30" s="24">
        <v>30</v>
      </c>
      <c r="X30" s="24">
        <v>0</v>
      </c>
      <c r="Y30" s="48">
        <v>20</v>
      </c>
      <c r="Z30" s="48">
        <v>0</v>
      </c>
      <c r="AA30" s="48">
        <f>VLOOKUP(E30,[6]教育处数据!B:G,6,0)</f>
        <v>0</v>
      </c>
      <c r="AB30" s="43">
        <f>VLOOKUP(E30,[6]教育处数据!B:H,7,0)</f>
        <v>0</v>
      </c>
      <c r="AC30" s="43">
        <f>VLOOKUP(E30,[6]教育处数据!B:J,9,0)</f>
        <v>0</v>
      </c>
      <c r="AD30" s="43">
        <f>VLOOKUP(E30,[6]教育处数据!B:L,11,0)</f>
        <v>0</v>
      </c>
      <c r="AE30" s="43">
        <v>0</v>
      </c>
      <c r="AF30" s="43">
        <v>0</v>
      </c>
      <c r="AG30" s="43">
        <f>VLOOKUP(E30,[6]教育处数据!B:N,13,0)</f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26">
        <f>SUM(J30:M30,S30:AJ30)</f>
        <v>440</v>
      </c>
      <c r="AN30" s="7" t="str">
        <f>VLOOKUP(G30,'[4]2.第一轮公示反馈'!$G:$AM,33,0)</f>
        <v>超声医学科</v>
      </c>
      <c r="AO30" s="52">
        <f>SUMPRODUCT(($AN$4:$AN$1113=AN30)*($AM$4:$AM$1113&gt;AM30))+1</f>
        <v>25</v>
      </c>
      <c r="AP30" s="53">
        <f>COUNTIF(AN:AN,AN30)</f>
        <v>25</v>
      </c>
      <c r="AQ30" s="54">
        <f>AO30/AP30</f>
        <v>1</v>
      </c>
      <c r="AR30" s="53">
        <f>IF(AQ30&lt;=10%,1.5,(IF(AQ30&lt;=40%,1.25,IF(AQ30&lt;=60%,1,IF(AQ30&lt;90%,0.75,0.5)))))</f>
        <v>0.5</v>
      </c>
      <c r="AS30" s="55">
        <v>1200</v>
      </c>
      <c r="AT30" s="6">
        <f>VLOOKUP(E30,[6]教育处数据!B:Q,16,0)</f>
        <v>20</v>
      </c>
      <c r="AU30" s="56">
        <f>AS30*AR30*(AT30/AW30)</f>
        <v>600</v>
      </c>
      <c r="AV30" s="57">
        <f>ROUND(AU30,0)</f>
        <v>600</v>
      </c>
      <c r="AW30" s="6">
        <v>20</v>
      </c>
    </row>
    <row r="31" spans="1:49">
      <c r="A31" s="6"/>
      <c r="B31" s="7" t="s">
        <v>126</v>
      </c>
      <c r="C31" s="8">
        <v>26</v>
      </c>
      <c r="D31" s="13" t="s">
        <v>127</v>
      </c>
      <c r="E31" s="8" t="str">
        <f>VLOOKUP(D31,'[1]9月学员绩效名单'!$A:$C,3,0)</f>
        <v>7AM329</v>
      </c>
      <c r="F31" s="8" t="str">
        <f>VLOOKUP(E31,'[2]住培学员 在培学员排班表（所有人）请假等数据已更新到23.6'!$F$1:$X$65536,19,0)</f>
        <v>规培研究生</v>
      </c>
      <c r="G31" s="8" t="str">
        <f>VLOOKUP(E31,'[2]住培学员 在培学员排班表（所有人）请假等数据已更新到23.6'!$F$1:$P$65536,11,0)</f>
        <v>放射肿瘤科</v>
      </c>
      <c r="H31" s="8" t="str">
        <f>VLOOKUP(E31,'[2]住培学员 在培学员排班表（所有人）请假等数据已更新到23.6'!$F$1:$S$65536,14,0)</f>
        <v>2021年</v>
      </c>
      <c r="I31" s="8" t="s">
        <v>99</v>
      </c>
      <c r="J31" s="24">
        <v>0</v>
      </c>
      <c r="K31" s="24">
        <v>0</v>
      </c>
      <c r="L31" s="24">
        <v>0</v>
      </c>
      <c r="M31" s="24">
        <v>160</v>
      </c>
      <c r="N31" s="25">
        <v>0</v>
      </c>
      <c r="O31" s="25">
        <v>1</v>
      </c>
      <c r="P31" s="27">
        <v>0</v>
      </c>
      <c r="Q31" s="37">
        <v>0</v>
      </c>
      <c r="R31" s="27">
        <v>1</v>
      </c>
      <c r="S31" s="36">
        <v>45</v>
      </c>
      <c r="T31" s="24">
        <v>100</v>
      </c>
      <c r="U31" s="38">
        <v>10</v>
      </c>
      <c r="V31" s="38">
        <v>80</v>
      </c>
      <c r="W31" s="38">
        <v>120</v>
      </c>
      <c r="X31" s="38">
        <v>120</v>
      </c>
      <c r="Y31" s="38">
        <v>0</v>
      </c>
      <c r="Z31" s="48">
        <v>0</v>
      </c>
      <c r="AA31" s="48">
        <f>VLOOKUP(E31,[6]教育处数据!B:G,6,0)</f>
        <v>0</v>
      </c>
      <c r="AB31" s="43">
        <f>VLOOKUP(E31,[6]教育处数据!B:H,7,0)</f>
        <v>100</v>
      </c>
      <c r="AC31" s="43">
        <f>VLOOKUP(E31,[6]教育处数据!B:J,9,0)</f>
        <v>150</v>
      </c>
      <c r="AD31" s="43">
        <f>VLOOKUP(E31,[6]教育处数据!B:L,11,0)</f>
        <v>100</v>
      </c>
      <c r="AE31" s="43">
        <v>0</v>
      </c>
      <c r="AF31" s="43">
        <v>0</v>
      </c>
      <c r="AG31" s="43">
        <f>VLOOKUP(E31,[6]教育处数据!B:N,13,0)</f>
        <v>0</v>
      </c>
      <c r="AH31" s="43">
        <v>0</v>
      </c>
      <c r="AI31" s="43">
        <v>0</v>
      </c>
      <c r="AJ31" s="43">
        <v>0</v>
      </c>
      <c r="AK31" s="43">
        <v>0</v>
      </c>
      <c r="AL31" s="43">
        <v>0</v>
      </c>
      <c r="AM31" s="26">
        <f>SUM(J31:M31,S31:AJ31)</f>
        <v>985</v>
      </c>
      <c r="AN31" s="7" t="str">
        <f>VLOOKUP(G31,'[4]2.第一轮公示反馈'!$G:$AM,33,0)</f>
        <v>儿科+放射肿瘤科</v>
      </c>
      <c r="AO31" s="52">
        <f>SUMPRODUCT(($AN$4:$AN$1113=AN31)*($AM$4:$AM$1113&gt;AM31))+1</f>
        <v>1</v>
      </c>
      <c r="AP31" s="53">
        <f>COUNTIF(AN:AN,AN31)</f>
        <v>22</v>
      </c>
      <c r="AQ31" s="54">
        <f>AO31/AP31</f>
        <v>0.0454545454545455</v>
      </c>
      <c r="AR31" s="53">
        <f>IF(AQ31&lt;=10%,1.5,(IF(AQ31&lt;=40%,1.25,IF(AQ31&lt;=60%,1,IF(AQ31&lt;90%,0.75,0.5)))))</f>
        <v>1.5</v>
      </c>
      <c r="AS31" s="55">
        <v>1200</v>
      </c>
      <c r="AT31" s="6">
        <f>VLOOKUP(E31,[6]教育处数据!B:Q,16,0)</f>
        <v>20</v>
      </c>
      <c r="AU31" s="56">
        <f>AS31*AR31*(AT31/AW31)</f>
        <v>1800</v>
      </c>
      <c r="AV31" s="57">
        <f>ROUND(AU31,0)</f>
        <v>1800</v>
      </c>
      <c r="AW31" s="6">
        <v>20</v>
      </c>
    </row>
    <row r="32" spans="1:49">
      <c r="A32" s="6"/>
      <c r="B32" s="7" t="s">
        <v>128</v>
      </c>
      <c r="C32" s="8">
        <v>27</v>
      </c>
      <c r="D32" s="13" t="s">
        <v>129</v>
      </c>
      <c r="E32" s="8" t="str">
        <f>VLOOKUP(D32,'[1]9月学员绩效名单'!$A:$C,3,0)</f>
        <v>7AM326</v>
      </c>
      <c r="F32" s="8" t="str">
        <f>VLOOKUP(E32,'[2]住培学员 在培学员排班表（所有人）请假等数据已更新到23.6'!$F$1:$X$65536,19,0)</f>
        <v>规培研究生</v>
      </c>
      <c r="G32" s="8" t="str">
        <f>VLOOKUP(E32,'[2]住培学员 在培学员排班表（所有人）请假等数据已更新到23.6'!$F$1:$P$65536,11,0)</f>
        <v>放射肿瘤科</v>
      </c>
      <c r="H32" s="8" t="str">
        <f>VLOOKUP(E32,'[2]住培学员 在培学员排班表（所有人）请假等数据已更新到23.6'!$F$1:$S$65536,14,0)</f>
        <v>2021年</v>
      </c>
      <c r="I32" s="8" t="s">
        <v>99</v>
      </c>
      <c r="J32" s="24">
        <v>0</v>
      </c>
      <c r="K32" s="24">
        <v>0</v>
      </c>
      <c r="L32" s="24">
        <v>0</v>
      </c>
      <c r="M32" s="24">
        <v>160</v>
      </c>
      <c r="N32" s="25">
        <v>0</v>
      </c>
      <c r="O32" s="25">
        <v>5</v>
      </c>
      <c r="P32" s="25">
        <v>1</v>
      </c>
      <c r="Q32" s="25">
        <v>1</v>
      </c>
      <c r="R32" s="25">
        <v>1</v>
      </c>
      <c r="S32" s="36">
        <v>170</v>
      </c>
      <c r="T32" s="24">
        <v>100</v>
      </c>
      <c r="U32" s="24">
        <v>10</v>
      </c>
      <c r="V32" s="24">
        <v>20</v>
      </c>
      <c r="W32" s="24">
        <v>60</v>
      </c>
      <c r="X32" s="24">
        <v>60</v>
      </c>
      <c r="Y32" s="48">
        <v>0</v>
      </c>
      <c r="Z32" s="48">
        <v>0</v>
      </c>
      <c r="AA32" s="48">
        <f>VLOOKUP(E32,[6]教育处数据!B:G,6,0)</f>
        <v>0</v>
      </c>
      <c r="AB32" s="43">
        <f>VLOOKUP(E32,[6]教育处数据!B:H,7,0)</f>
        <v>100</v>
      </c>
      <c r="AC32" s="43">
        <f>VLOOKUP(E32,[6]教育处数据!B:J,9,0)</f>
        <v>150</v>
      </c>
      <c r="AD32" s="43">
        <f>VLOOKUP(E32,[6]教育处数据!B:L,11,0)</f>
        <v>100</v>
      </c>
      <c r="AE32" s="43">
        <v>0</v>
      </c>
      <c r="AF32" s="43">
        <v>0</v>
      </c>
      <c r="AG32" s="43">
        <f>VLOOKUP(E32,[6]教育处数据!B:N,13,0)</f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26">
        <f>SUM(J32:M32,S32:AJ32)</f>
        <v>930</v>
      </c>
      <c r="AN32" s="7" t="str">
        <f>VLOOKUP(G32,'[4]2.第一轮公示反馈'!$G:$AM,33,0)</f>
        <v>儿科+放射肿瘤科</v>
      </c>
      <c r="AO32" s="52">
        <f>SUMPRODUCT(($AN$4:$AN$1113=AN32)*($AM$4:$AM$1113&gt;AM32))+1</f>
        <v>2</v>
      </c>
      <c r="AP32" s="53">
        <f>COUNTIF(AN:AN,AN32)</f>
        <v>22</v>
      </c>
      <c r="AQ32" s="54">
        <f>AO32/AP32</f>
        <v>0.0909090909090909</v>
      </c>
      <c r="AR32" s="53">
        <f>IF(AQ32&lt;=10%,1.5,(IF(AQ32&lt;=40%,1.25,IF(AQ32&lt;=60%,1,IF(AQ32&lt;90%,0.75,0.5)))))</f>
        <v>1.5</v>
      </c>
      <c r="AS32" s="55">
        <v>1200</v>
      </c>
      <c r="AT32" s="6">
        <f>VLOOKUP(E32,[6]教育处数据!B:Q,16,0)</f>
        <v>20</v>
      </c>
      <c r="AU32" s="56">
        <f>AS32*AR32*(AT32/AW32)</f>
        <v>1800</v>
      </c>
      <c r="AV32" s="57">
        <f>ROUND(AU32,0)</f>
        <v>1800</v>
      </c>
      <c r="AW32" s="6">
        <v>20</v>
      </c>
    </row>
    <row r="33" spans="1:49">
      <c r="A33" s="6"/>
      <c r="B33" s="7" t="s">
        <v>130</v>
      </c>
      <c r="C33" s="8">
        <v>28</v>
      </c>
      <c r="D33" s="13" t="s">
        <v>131</v>
      </c>
      <c r="E33" s="8" t="str">
        <f>VLOOKUP(D33,'[1]9月学员绩效名单'!$A:$C,3,0)</f>
        <v>7AM332</v>
      </c>
      <c r="F33" s="8" t="str">
        <f>VLOOKUP(E33,'[2]住培学员 在培学员排班表（所有人）请假等数据已更新到23.6'!$F$1:$X$65536,19,0)</f>
        <v>规培研究生</v>
      </c>
      <c r="G33" s="8" t="str">
        <f>VLOOKUP(E33,'[2]住培学员 在培学员排班表（所有人）请假等数据已更新到23.6'!$F$1:$P$65536,11,0)</f>
        <v>放射肿瘤科</v>
      </c>
      <c r="H33" s="8" t="str">
        <f>VLOOKUP(E33,'[2]住培学员 在培学员排班表（所有人）请假等数据已更新到23.6'!$F$1:$S$65536,14,0)</f>
        <v>2021年</v>
      </c>
      <c r="I33" s="28" t="s">
        <v>99</v>
      </c>
      <c r="J33" s="29">
        <v>0</v>
      </c>
      <c r="K33" s="29">
        <v>0</v>
      </c>
      <c r="L33" s="29">
        <v>0</v>
      </c>
      <c r="M33" s="24">
        <v>160</v>
      </c>
      <c r="N33" s="25">
        <v>0</v>
      </c>
      <c r="O33" s="25">
        <v>5</v>
      </c>
      <c r="P33" s="25">
        <v>2</v>
      </c>
      <c r="Q33" s="25">
        <v>0</v>
      </c>
      <c r="R33" s="25">
        <v>0</v>
      </c>
      <c r="S33" s="36">
        <v>140</v>
      </c>
      <c r="T33" s="24">
        <v>100</v>
      </c>
      <c r="U33" s="24">
        <v>10</v>
      </c>
      <c r="V33" s="24">
        <v>40</v>
      </c>
      <c r="W33" s="24">
        <v>60</v>
      </c>
      <c r="X33" s="24">
        <v>30</v>
      </c>
      <c r="Y33" s="48">
        <v>20</v>
      </c>
      <c r="Z33" s="48">
        <v>0</v>
      </c>
      <c r="AA33" s="48">
        <f>VLOOKUP(E33,[6]教育处数据!B:G,6,0)</f>
        <v>0</v>
      </c>
      <c r="AB33" s="43">
        <f>VLOOKUP(E33,[6]教育处数据!B:H,7,0)</f>
        <v>100</v>
      </c>
      <c r="AC33" s="43">
        <f>VLOOKUP(E33,[6]教育处数据!B:J,9,0)</f>
        <v>150</v>
      </c>
      <c r="AD33" s="43">
        <f>VLOOKUP(E33,[6]教育处数据!B:L,11,0)</f>
        <v>100</v>
      </c>
      <c r="AE33" s="43">
        <v>0</v>
      </c>
      <c r="AF33" s="43">
        <v>0</v>
      </c>
      <c r="AG33" s="43">
        <f>VLOOKUP(E33,[6]教育处数据!B:N,13,0)</f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</v>
      </c>
      <c r="AM33" s="26">
        <f>SUM(J33:M33,S33:AJ33)</f>
        <v>910</v>
      </c>
      <c r="AN33" s="7" t="str">
        <f>VLOOKUP(G33,'[4]2.第一轮公示反馈'!$G:$AM,33,0)</f>
        <v>儿科+放射肿瘤科</v>
      </c>
      <c r="AO33" s="52">
        <f>SUMPRODUCT(($AN$4:$AN$1113=AN33)*($AM$4:$AM$1113&gt;AM33))+1</f>
        <v>3</v>
      </c>
      <c r="AP33" s="53">
        <f>COUNTIF(AN:AN,AN33)</f>
        <v>22</v>
      </c>
      <c r="AQ33" s="54">
        <f>AO33/AP33</f>
        <v>0.136363636363636</v>
      </c>
      <c r="AR33" s="53">
        <f>IF(AQ33&lt;=10%,1.5,(IF(AQ33&lt;=40%,1.25,IF(AQ33&lt;=60%,1,IF(AQ33&lt;90%,0.75,0.5)))))</f>
        <v>1.25</v>
      </c>
      <c r="AS33" s="55">
        <v>1200</v>
      </c>
      <c r="AT33" s="6">
        <f>VLOOKUP(E33,[6]教育处数据!B:Q,16,0)</f>
        <v>20</v>
      </c>
      <c r="AU33" s="56">
        <f>AS33*AR33*(AT33/AW33)</f>
        <v>1500</v>
      </c>
      <c r="AV33" s="57">
        <f>ROUND(AU33,0)</f>
        <v>1500</v>
      </c>
      <c r="AW33" s="6">
        <v>20</v>
      </c>
    </row>
    <row r="34" spans="1:49">
      <c r="A34" s="6"/>
      <c r="B34" s="7" t="s">
        <v>132</v>
      </c>
      <c r="C34" s="8">
        <v>29</v>
      </c>
      <c r="D34" s="13" t="s">
        <v>133</v>
      </c>
      <c r="E34" s="8" t="str">
        <f>VLOOKUP(D34,'[1]9月学员绩效名单'!$A:$C,3,0)</f>
        <v>7AM328</v>
      </c>
      <c r="F34" s="8" t="str">
        <f>VLOOKUP(E34,'[2]住培学员 在培学员排班表（所有人）请假等数据已更新到23.6'!$F$1:$X$65536,19,0)</f>
        <v>规培研究生</v>
      </c>
      <c r="G34" s="8" t="str">
        <f>VLOOKUP(E34,'[2]住培学员 在培学员排班表（所有人）请假等数据已更新到23.6'!$F$1:$P$65536,11,0)</f>
        <v>放射肿瘤科</v>
      </c>
      <c r="H34" s="8" t="str">
        <f>VLOOKUP(E34,'[2]住培学员 在培学员排班表（所有人）请假等数据已更新到23.6'!$F$1:$S$65536,14,0)</f>
        <v>2021年</v>
      </c>
      <c r="I34" s="8" t="s">
        <v>99</v>
      </c>
      <c r="J34" s="24">
        <v>0</v>
      </c>
      <c r="K34" s="24">
        <v>0</v>
      </c>
      <c r="L34" s="24">
        <v>0</v>
      </c>
      <c r="M34" s="24">
        <v>160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36">
        <v>0</v>
      </c>
      <c r="T34" s="24">
        <v>100</v>
      </c>
      <c r="U34" s="24">
        <v>10</v>
      </c>
      <c r="V34" s="24">
        <v>80</v>
      </c>
      <c r="W34" s="24">
        <v>60</v>
      </c>
      <c r="X34" s="24">
        <v>120</v>
      </c>
      <c r="Y34" s="48">
        <v>0</v>
      </c>
      <c r="Z34" s="48">
        <v>0</v>
      </c>
      <c r="AA34" s="48">
        <f>VLOOKUP(E34,[6]教育处数据!B:G,6,0)</f>
        <v>0</v>
      </c>
      <c r="AB34" s="43">
        <f>VLOOKUP(E34,[6]教育处数据!B:H,7,0)</f>
        <v>100</v>
      </c>
      <c r="AC34" s="43">
        <f>VLOOKUP(E34,[6]教育处数据!B:J,9,0)</f>
        <v>150</v>
      </c>
      <c r="AD34" s="43">
        <f>VLOOKUP(E34,[6]教育处数据!B:L,11,0)</f>
        <v>100</v>
      </c>
      <c r="AE34" s="43">
        <v>0</v>
      </c>
      <c r="AF34" s="43">
        <v>0</v>
      </c>
      <c r="AG34" s="43">
        <f>VLOOKUP(E34,[6]教育处数据!B:N,13,0)</f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26">
        <f>SUM(J34:M34,S34:AJ34)</f>
        <v>880</v>
      </c>
      <c r="AN34" s="7" t="str">
        <f>VLOOKUP(G34,'[4]2.第一轮公示反馈'!$G:$AM,33,0)</f>
        <v>儿科+放射肿瘤科</v>
      </c>
      <c r="AO34" s="52">
        <f>SUMPRODUCT(($AN$4:$AN$1113=AN34)*($AM$4:$AM$1113&gt;AM34))+1</f>
        <v>4</v>
      </c>
      <c r="AP34" s="53">
        <f>COUNTIF(AN:AN,AN34)</f>
        <v>22</v>
      </c>
      <c r="AQ34" s="54">
        <f>AO34/AP34</f>
        <v>0.181818181818182</v>
      </c>
      <c r="AR34" s="53">
        <f>IF(AQ34&lt;=10%,1.5,(IF(AQ34&lt;=40%,1.25,IF(AQ34&lt;=60%,1,IF(AQ34&lt;90%,0.75,0.5)))))</f>
        <v>1.25</v>
      </c>
      <c r="AS34" s="55">
        <v>1200</v>
      </c>
      <c r="AT34" s="6">
        <f>VLOOKUP(E34,[6]教育处数据!B:Q,16,0)</f>
        <v>20</v>
      </c>
      <c r="AU34" s="56">
        <f>AS34*AR34*(AT34/AW34)</f>
        <v>1500</v>
      </c>
      <c r="AV34" s="57">
        <f>ROUND(AU34,0)</f>
        <v>1500</v>
      </c>
      <c r="AW34" s="6">
        <v>20</v>
      </c>
    </row>
    <row r="35" spans="1:49">
      <c r="A35" s="6"/>
      <c r="B35" s="7" t="s">
        <v>134</v>
      </c>
      <c r="C35" s="8">
        <v>30</v>
      </c>
      <c r="D35" s="10" t="s">
        <v>135</v>
      </c>
      <c r="E35" s="8">
        <f>VLOOKUP(D35,'[1]9月学员绩效名单'!$A:$C,3,0)</f>
        <v>623001</v>
      </c>
      <c r="F35" s="8" t="str">
        <f>VLOOKUP(E35,'[2]住培学员 在培学员排班表（所有人）请假等数据已更新到23.6'!$F$1:$X$65536,19,0)</f>
        <v>住院医师-本院</v>
      </c>
      <c r="G35" s="8" t="str">
        <f>VLOOKUP(E35,'[2]住培学员 在培学员排班表（所有人）请假等数据已更新到23.6'!$F$1:$P$65536,11,0)</f>
        <v>放射肿瘤科</v>
      </c>
      <c r="H35" s="8" t="str">
        <f>VLOOKUP(E35,'[2]住培学员 在培学员排班表（所有人）请假等数据已更新到23.6'!$F$1:$S$65536,14,0)</f>
        <v>2022年</v>
      </c>
      <c r="I35" s="8" t="s">
        <v>99</v>
      </c>
      <c r="J35" s="24">
        <v>0</v>
      </c>
      <c r="K35" s="24">
        <v>0</v>
      </c>
      <c r="L35" s="24">
        <v>0</v>
      </c>
      <c r="M35" s="24">
        <v>160</v>
      </c>
      <c r="N35" s="25">
        <v>0</v>
      </c>
      <c r="O35" s="25">
        <v>4</v>
      </c>
      <c r="P35" s="25">
        <v>1</v>
      </c>
      <c r="Q35" s="25">
        <v>1</v>
      </c>
      <c r="R35" s="25">
        <v>1</v>
      </c>
      <c r="S35" s="36">
        <v>150</v>
      </c>
      <c r="T35" s="24">
        <v>100</v>
      </c>
      <c r="U35" s="24">
        <v>10</v>
      </c>
      <c r="V35" s="24">
        <v>0</v>
      </c>
      <c r="W35" s="24">
        <v>60</v>
      </c>
      <c r="X35" s="24">
        <v>0</v>
      </c>
      <c r="Y35" s="48">
        <v>0</v>
      </c>
      <c r="Z35" s="48">
        <v>0</v>
      </c>
      <c r="AA35" s="48">
        <f>VLOOKUP(E35,[6]教育处数据!B:G,6,0)</f>
        <v>0</v>
      </c>
      <c r="AB35" s="43">
        <f>VLOOKUP(E35,[6]教育处数据!B:H,7,0)</f>
        <v>100</v>
      </c>
      <c r="AC35" s="43">
        <f>VLOOKUP(E35,[6]教育处数据!B:J,9,0)</f>
        <v>150</v>
      </c>
      <c r="AD35" s="43">
        <f>VLOOKUP(E35,[6]教育处数据!B:L,11,0)</f>
        <v>100</v>
      </c>
      <c r="AE35" s="43">
        <v>0</v>
      </c>
      <c r="AF35" s="43">
        <v>0</v>
      </c>
      <c r="AG35" s="43">
        <f>VLOOKUP(E35,[6]教育处数据!B:N,13,0)</f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26">
        <f>SUM(J35:M35,S35:AJ35)</f>
        <v>830</v>
      </c>
      <c r="AN35" s="7" t="str">
        <f>VLOOKUP(G35,'[4]2.第一轮公示反馈'!$G:$AM,33,0)</f>
        <v>儿科+放射肿瘤科</v>
      </c>
      <c r="AO35" s="52">
        <f>SUMPRODUCT(($AN$4:$AN$1113=AN35)*($AM$4:$AM$1113&gt;AM35))+1</f>
        <v>5</v>
      </c>
      <c r="AP35" s="53">
        <f>COUNTIF(AN:AN,AN35)</f>
        <v>22</v>
      </c>
      <c r="AQ35" s="54">
        <f>AO35/AP35</f>
        <v>0.227272727272727</v>
      </c>
      <c r="AR35" s="53">
        <f>IF(AQ35&lt;=10%,1.5,(IF(AQ35&lt;=40%,1.25,IF(AQ35&lt;=60%,1,IF(AQ35&lt;90%,0.75,0.5)))))</f>
        <v>1.25</v>
      </c>
      <c r="AS35" s="55">
        <v>1200</v>
      </c>
      <c r="AT35" s="6">
        <f>VLOOKUP(E35,[6]教育处数据!B:Q,16,0)</f>
        <v>20</v>
      </c>
      <c r="AU35" s="56">
        <f>AS35*AR35*(AT35/AW35)</f>
        <v>1500</v>
      </c>
      <c r="AV35" s="57">
        <f>ROUND(AU35,0)</f>
        <v>1500</v>
      </c>
      <c r="AW35" s="6">
        <v>20</v>
      </c>
    </row>
    <row r="36" spans="1:49">
      <c r="A36" s="6"/>
      <c r="B36" s="7" t="s">
        <v>136</v>
      </c>
      <c r="C36" s="8">
        <v>31</v>
      </c>
      <c r="D36" s="8" t="s">
        <v>137</v>
      </c>
      <c r="E36" s="8" t="str">
        <f>VLOOKUP(D36,'[1]9月学员绩效名单'!$A:$C,3,0)</f>
        <v>7AM331</v>
      </c>
      <c r="F36" s="8" t="str">
        <f>VLOOKUP(E36,'[2]住培学员 在培学员排班表（所有人）请假等数据已更新到23.6'!$F$1:$X$65536,19,0)</f>
        <v>规培研究生</v>
      </c>
      <c r="G36" s="8" t="str">
        <f>VLOOKUP(E36,'[2]住培学员 在培学员排班表（所有人）请假等数据已更新到23.6'!$F$1:$P$65536,11,0)</f>
        <v>放射肿瘤科</v>
      </c>
      <c r="H36" s="8" t="str">
        <f>VLOOKUP(E36,'[2]住培学员 在培学员排班表（所有人）请假等数据已更新到23.6'!$F$1:$S$65536,14,0)</f>
        <v>2021年</v>
      </c>
      <c r="I36" s="8" t="s">
        <v>99</v>
      </c>
      <c r="J36" s="24">
        <v>0</v>
      </c>
      <c r="K36" s="24">
        <v>0</v>
      </c>
      <c r="L36" s="24">
        <v>0</v>
      </c>
      <c r="M36" s="24">
        <v>160</v>
      </c>
      <c r="N36" s="25">
        <v>0</v>
      </c>
      <c r="O36" s="25">
        <v>3</v>
      </c>
      <c r="P36" s="25">
        <v>1</v>
      </c>
      <c r="Q36" s="25">
        <v>1</v>
      </c>
      <c r="R36" s="25">
        <v>1</v>
      </c>
      <c r="S36" s="36">
        <v>130</v>
      </c>
      <c r="T36" s="24">
        <v>100</v>
      </c>
      <c r="U36" s="24">
        <v>10</v>
      </c>
      <c r="V36" s="24">
        <v>40</v>
      </c>
      <c r="W36" s="24">
        <v>30</v>
      </c>
      <c r="X36" s="24">
        <v>30</v>
      </c>
      <c r="Y36" s="48">
        <v>0</v>
      </c>
      <c r="Z36" s="48">
        <v>0</v>
      </c>
      <c r="AA36" s="48">
        <f>VLOOKUP(E36,[6]教育处数据!B:G,6,0)</f>
        <v>0</v>
      </c>
      <c r="AB36" s="43">
        <f>VLOOKUP(E36,[6]教育处数据!B:H,7,0)</f>
        <v>100</v>
      </c>
      <c r="AC36" s="43">
        <f>VLOOKUP(E36,[6]教育处数据!B:J,9,0)</f>
        <v>150</v>
      </c>
      <c r="AD36" s="43">
        <f>VLOOKUP(E36,[6]教育处数据!B:L,11,0)</f>
        <v>0</v>
      </c>
      <c r="AE36" s="43">
        <v>0</v>
      </c>
      <c r="AF36" s="43">
        <v>0</v>
      </c>
      <c r="AG36" s="43">
        <f>VLOOKUP(E36,[6]教育处数据!B:N,13,0)</f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26">
        <f>SUM(J36:M36,S36:AJ36)</f>
        <v>750</v>
      </c>
      <c r="AN36" s="7" t="str">
        <f>VLOOKUP(G36,'[4]2.第一轮公示反馈'!$G:$AM,33,0)</f>
        <v>儿科+放射肿瘤科</v>
      </c>
      <c r="AO36" s="52">
        <f>SUMPRODUCT(($AN$4:$AN$1113=AN36)*($AM$4:$AM$1113&gt;AM36))+1</f>
        <v>6</v>
      </c>
      <c r="AP36" s="53">
        <f>COUNTIF(AN:AN,AN36)</f>
        <v>22</v>
      </c>
      <c r="AQ36" s="54">
        <f>AO36/AP36</f>
        <v>0.272727272727273</v>
      </c>
      <c r="AR36" s="53">
        <f>IF(AQ36&lt;=10%,1.5,(IF(AQ36&lt;=40%,1.25,IF(AQ36&lt;=60%,1,IF(AQ36&lt;90%,0.75,0.5)))))</f>
        <v>1.25</v>
      </c>
      <c r="AS36" s="55">
        <v>1200</v>
      </c>
      <c r="AT36" s="6">
        <f>VLOOKUP(E36,[6]教育处数据!B:Q,16,0)</f>
        <v>20</v>
      </c>
      <c r="AU36" s="56">
        <f>AS36*AR36*(AT36/AW36)</f>
        <v>1500</v>
      </c>
      <c r="AV36" s="57">
        <f>ROUND(AU36,0)</f>
        <v>1500</v>
      </c>
      <c r="AW36" s="6">
        <v>20</v>
      </c>
    </row>
    <row r="37" spans="1:49">
      <c r="A37" s="6"/>
      <c r="B37" s="7" t="s">
        <v>138</v>
      </c>
      <c r="C37" s="8">
        <v>32</v>
      </c>
      <c r="D37" s="9" t="s">
        <v>139</v>
      </c>
      <c r="E37" s="8" t="str">
        <f>VLOOKUP(D37,'[1]9月学员绩效名单'!$A:$C,3,0)</f>
        <v>732L52</v>
      </c>
      <c r="F37" s="8" t="str">
        <f>VLOOKUP(E37,'[2]住培学员 在培学员排班表（所有人）请假等数据已更新到23.6'!$F$1:$X$65536,19,0)</f>
        <v>住院医师-外院</v>
      </c>
      <c r="G37" s="8" t="str">
        <f>VLOOKUP(E37,'[2]住培学员 在培学员排班表（所有人）请假等数据已更新到23.6'!$F$1:$P$65536,11,0)</f>
        <v>儿科</v>
      </c>
      <c r="H37" s="8" t="str">
        <f>VLOOKUP(E37,'[2]住培学员 在培学员排班表（所有人）请假等数据已更新到23.6'!$F$1:$S$65536,14,0)</f>
        <v>2023年</v>
      </c>
      <c r="I37" s="8" t="s">
        <v>99</v>
      </c>
      <c r="J37" s="24">
        <v>0</v>
      </c>
      <c r="K37" s="24">
        <v>0</v>
      </c>
      <c r="L37" s="24">
        <v>0</v>
      </c>
      <c r="M37" s="24">
        <v>160</v>
      </c>
      <c r="N37" s="25">
        <v>0</v>
      </c>
      <c r="O37" s="25">
        <v>5</v>
      </c>
      <c r="P37" s="25">
        <v>4</v>
      </c>
      <c r="Q37" s="25">
        <v>1</v>
      </c>
      <c r="R37" s="25">
        <v>2</v>
      </c>
      <c r="S37" s="36">
        <v>255</v>
      </c>
      <c r="T37" s="24">
        <v>100</v>
      </c>
      <c r="U37" s="24">
        <v>10</v>
      </c>
      <c r="V37" s="24">
        <v>60</v>
      </c>
      <c r="W37" s="24">
        <v>60</v>
      </c>
      <c r="X37" s="24">
        <v>60</v>
      </c>
      <c r="Y37" s="48">
        <v>40</v>
      </c>
      <c r="Z37" s="48">
        <v>0</v>
      </c>
      <c r="AA37" s="48">
        <f>VLOOKUP(E37,[6]教育处数据!B:G,6,0)</f>
        <v>0</v>
      </c>
      <c r="AB37" s="43">
        <f>VLOOKUP(E37,[6]教育处数据!B:H,7,0)</f>
        <v>0</v>
      </c>
      <c r="AC37" s="43">
        <f>VLOOKUP(E37,[6]教育处数据!B:J,9,0)</f>
        <v>0</v>
      </c>
      <c r="AD37" s="43">
        <f>VLOOKUP(E37,[6]教育处数据!B:L,11,0)</f>
        <v>0</v>
      </c>
      <c r="AE37" s="43">
        <v>0</v>
      </c>
      <c r="AF37" s="43">
        <v>0</v>
      </c>
      <c r="AG37" s="43">
        <f>VLOOKUP(E37,[6]教育处数据!B:N,13,0)</f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26">
        <f>SUM(J37:M37,S37:AJ37)</f>
        <v>745</v>
      </c>
      <c r="AN37" s="7" t="str">
        <f>VLOOKUP(G37,'[4]2.第一轮公示反馈'!$G:$AM,33,0)</f>
        <v>儿科+放射肿瘤科</v>
      </c>
      <c r="AO37" s="52">
        <f>SUMPRODUCT(($AN$4:$AN$1113=AN37)*($AM$4:$AM$1113&gt;AM37))+1</f>
        <v>7</v>
      </c>
      <c r="AP37" s="53">
        <f>COUNTIF(AN:AN,AN37)</f>
        <v>22</v>
      </c>
      <c r="AQ37" s="54">
        <f>AO37/AP37</f>
        <v>0.318181818181818</v>
      </c>
      <c r="AR37" s="53">
        <f>IF(AQ37&lt;=10%,1.5,(IF(AQ37&lt;=40%,1.25,IF(AQ37&lt;=60%,1,IF(AQ37&lt;90%,0.75,0.5)))))</f>
        <v>1.25</v>
      </c>
      <c r="AS37" s="55">
        <v>1200</v>
      </c>
      <c r="AT37" s="6">
        <f>VLOOKUP(E37,[6]教育处数据!B:Q,16,0)</f>
        <v>20</v>
      </c>
      <c r="AU37" s="56">
        <f>AS37*AR37*(AT37/AW37)</f>
        <v>1500</v>
      </c>
      <c r="AV37" s="57">
        <f>ROUND(AU37,0)</f>
        <v>1500</v>
      </c>
      <c r="AW37" s="6">
        <v>20</v>
      </c>
    </row>
    <row r="38" spans="1:49">
      <c r="A38" s="6"/>
      <c r="B38" s="7" t="s">
        <v>138</v>
      </c>
      <c r="C38" s="8">
        <v>33</v>
      </c>
      <c r="D38" s="13" t="s">
        <v>140</v>
      </c>
      <c r="E38" s="8" t="str">
        <f>VLOOKUP(D38,'[1]9月学员绩效名单'!$A:$C,3,0)</f>
        <v>7AO260</v>
      </c>
      <c r="F38" s="8" t="str">
        <f>VLOOKUP(E38,'[2]住培学员 在培学员排班表（所有人）请假等数据已更新到23.6'!$F$1:$X$65536,19,0)</f>
        <v>规培研究生</v>
      </c>
      <c r="G38" s="8" t="str">
        <f>VLOOKUP(E38,'[2]住培学员 在培学员排班表（所有人）请假等数据已更新到23.6'!$F$1:$P$65536,11,0)</f>
        <v>儿科</v>
      </c>
      <c r="H38" s="8" t="str">
        <f>VLOOKUP(E38,'[2]住培学员 在培学员排班表（所有人）请假等数据已更新到23.6'!$F$1:$S$65536,14,0)</f>
        <v>2022年</v>
      </c>
      <c r="I38" s="8" t="s">
        <v>99</v>
      </c>
      <c r="J38" s="24">
        <v>0</v>
      </c>
      <c r="K38" s="24">
        <v>0</v>
      </c>
      <c r="L38" s="24">
        <v>0</v>
      </c>
      <c r="M38" s="24">
        <v>160</v>
      </c>
      <c r="N38" s="25">
        <v>0</v>
      </c>
      <c r="O38" s="25">
        <v>5</v>
      </c>
      <c r="P38" s="25">
        <v>5</v>
      </c>
      <c r="Q38" s="25">
        <v>1</v>
      </c>
      <c r="R38" s="25">
        <v>1</v>
      </c>
      <c r="S38" s="36">
        <v>250</v>
      </c>
      <c r="T38" s="24">
        <v>100</v>
      </c>
      <c r="U38" s="24">
        <v>10</v>
      </c>
      <c r="V38" s="24">
        <v>60</v>
      </c>
      <c r="W38" s="24">
        <v>30</v>
      </c>
      <c r="X38" s="24">
        <v>60</v>
      </c>
      <c r="Y38" s="48">
        <v>40</v>
      </c>
      <c r="Z38" s="48">
        <v>0</v>
      </c>
      <c r="AA38" s="48">
        <f>VLOOKUP(E38,[6]教育处数据!B:G,6,0)</f>
        <v>0</v>
      </c>
      <c r="AB38" s="43">
        <f>VLOOKUP(E38,[6]教育处数据!B:H,7,0)</f>
        <v>0</v>
      </c>
      <c r="AC38" s="43">
        <f>VLOOKUP(E38,[6]教育处数据!B:J,9,0)</f>
        <v>0</v>
      </c>
      <c r="AD38" s="43">
        <f>VLOOKUP(E38,[6]教育处数据!B:L,11,0)</f>
        <v>0</v>
      </c>
      <c r="AE38" s="43">
        <v>0</v>
      </c>
      <c r="AF38" s="43">
        <v>0</v>
      </c>
      <c r="AG38" s="43">
        <f>VLOOKUP(E38,[6]教育处数据!B:N,13,0)</f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26">
        <f>SUM(J38:M38,S38:AJ38)</f>
        <v>710</v>
      </c>
      <c r="AN38" s="7" t="str">
        <f>VLOOKUP(G38,'[4]2.第一轮公示反馈'!$G:$AM,33,0)</f>
        <v>儿科+放射肿瘤科</v>
      </c>
      <c r="AO38" s="52">
        <f>SUMPRODUCT(($AN$4:$AN$1113=AN38)*($AM$4:$AM$1113&gt;AM38))+1</f>
        <v>8</v>
      </c>
      <c r="AP38" s="53">
        <f>COUNTIF(AN:AN,AN38)</f>
        <v>22</v>
      </c>
      <c r="AQ38" s="54">
        <f>AO38/AP38</f>
        <v>0.363636363636364</v>
      </c>
      <c r="AR38" s="53">
        <f>IF(AQ38&lt;=10%,1.5,(IF(AQ38&lt;=40%,1.25,IF(AQ38&lt;=60%,1,IF(AQ38&lt;90%,0.75,0.5)))))</f>
        <v>1.25</v>
      </c>
      <c r="AS38" s="55">
        <v>1200</v>
      </c>
      <c r="AT38" s="6">
        <f>VLOOKUP(E38,[6]教育处数据!B:Q,16,0)</f>
        <v>20</v>
      </c>
      <c r="AU38" s="56">
        <f>AS38*AR38*(AT38/AW38)</f>
        <v>1500</v>
      </c>
      <c r="AV38" s="57">
        <f>ROUND(AU38,0)</f>
        <v>1500</v>
      </c>
      <c r="AW38" s="6">
        <v>20</v>
      </c>
    </row>
    <row r="39" spans="1:49">
      <c r="A39" s="6"/>
      <c r="B39" s="7" t="s">
        <v>138</v>
      </c>
      <c r="C39" s="8">
        <v>34</v>
      </c>
      <c r="D39" s="8" t="s">
        <v>141</v>
      </c>
      <c r="E39" s="8" t="str">
        <f>VLOOKUP(D39,'[1]9月学员绩效名单'!$A:$C,3,0)</f>
        <v>729L60</v>
      </c>
      <c r="F39" s="8" t="str">
        <f>VLOOKUP(E39,'[2]住培学员 在培学员排班表（所有人）请假等数据已更新到23.6'!$F$1:$X$65536,19,0)</f>
        <v>住院医师-外院</v>
      </c>
      <c r="G39" s="8" t="str">
        <f>VLOOKUP(E39,'[2]住培学员 在培学员排班表（所有人）请假等数据已更新到23.6'!$F$1:$P$65536,11,0)</f>
        <v>儿科</v>
      </c>
      <c r="H39" s="8" t="str">
        <f>VLOOKUP(E39,'[2]住培学员 在培学员排班表（所有人）请假等数据已更新到23.6'!$F$1:$S$65536,14,0)</f>
        <v>2022年</v>
      </c>
      <c r="I39" s="8" t="s">
        <v>99</v>
      </c>
      <c r="J39" s="24">
        <v>0</v>
      </c>
      <c r="K39" s="24">
        <v>0</v>
      </c>
      <c r="L39" s="24">
        <v>0</v>
      </c>
      <c r="M39" s="24">
        <v>160</v>
      </c>
      <c r="N39" s="25">
        <v>0</v>
      </c>
      <c r="O39" s="25">
        <v>1</v>
      </c>
      <c r="P39" s="25">
        <v>0</v>
      </c>
      <c r="Q39" s="25">
        <v>5</v>
      </c>
      <c r="R39" s="25">
        <v>2</v>
      </c>
      <c r="S39" s="36">
        <v>195</v>
      </c>
      <c r="T39" s="24">
        <v>100</v>
      </c>
      <c r="U39" s="24">
        <v>10</v>
      </c>
      <c r="V39" s="24">
        <v>60</v>
      </c>
      <c r="W39" s="24">
        <v>60</v>
      </c>
      <c r="X39" s="24">
        <v>60</v>
      </c>
      <c r="Y39" s="48">
        <v>40</v>
      </c>
      <c r="Z39" s="48">
        <v>0</v>
      </c>
      <c r="AA39" s="48">
        <f>VLOOKUP(E39,[6]教育处数据!B:G,6,0)</f>
        <v>0</v>
      </c>
      <c r="AB39" s="43">
        <f>VLOOKUP(E39,[6]教育处数据!B:H,7,0)</f>
        <v>0</v>
      </c>
      <c r="AC39" s="43">
        <f>VLOOKUP(E39,[6]教育处数据!B:J,9,0)</f>
        <v>0</v>
      </c>
      <c r="AD39" s="43">
        <f>VLOOKUP(E39,[6]教育处数据!B:L,11,0)</f>
        <v>0</v>
      </c>
      <c r="AE39" s="43">
        <v>0</v>
      </c>
      <c r="AF39" s="43">
        <v>0</v>
      </c>
      <c r="AG39" s="43">
        <f>VLOOKUP(E39,[6]教育处数据!B:N,13,0)</f>
        <v>0</v>
      </c>
      <c r="AH39" s="43">
        <v>0</v>
      </c>
      <c r="AI39" s="43">
        <v>0</v>
      </c>
      <c r="AJ39" s="43">
        <v>0</v>
      </c>
      <c r="AK39" s="43">
        <v>0</v>
      </c>
      <c r="AL39" s="43">
        <v>0</v>
      </c>
      <c r="AM39" s="26">
        <f>SUM(J39:M39,S39:AJ39)</f>
        <v>685</v>
      </c>
      <c r="AN39" s="7" t="str">
        <f>VLOOKUP(G39,'[4]2.第一轮公示反馈'!$G:$AM,33,0)</f>
        <v>儿科+放射肿瘤科</v>
      </c>
      <c r="AO39" s="52">
        <f>SUMPRODUCT(($AN$4:$AN$1113=AN39)*($AM$4:$AM$1113&gt;AM39))+1</f>
        <v>9</v>
      </c>
      <c r="AP39" s="53">
        <f>COUNTIF(AN:AN,AN39)</f>
        <v>22</v>
      </c>
      <c r="AQ39" s="54">
        <f>AO39/AP39</f>
        <v>0.409090909090909</v>
      </c>
      <c r="AR39" s="53">
        <f>IF(AQ39&lt;=10%,1.5,(IF(AQ39&lt;=40%,1.25,IF(AQ39&lt;=60%,1,IF(AQ39&lt;90%,0.75,0.5)))))</f>
        <v>1</v>
      </c>
      <c r="AS39" s="55">
        <v>1200</v>
      </c>
      <c r="AT39" s="6">
        <f>VLOOKUP(E39,[6]教育处数据!B:Q,16,0)</f>
        <v>20</v>
      </c>
      <c r="AU39" s="56">
        <f>AS39*AR39*(AT39/AW39)</f>
        <v>1200</v>
      </c>
      <c r="AV39" s="57">
        <f>ROUND(AU39,0)</f>
        <v>1200</v>
      </c>
      <c r="AW39" s="6">
        <v>20</v>
      </c>
    </row>
    <row r="40" spans="1:49">
      <c r="A40" s="6"/>
      <c r="B40" s="7" t="s">
        <v>138</v>
      </c>
      <c r="C40" s="8">
        <v>35</v>
      </c>
      <c r="D40" s="13" t="s">
        <v>142</v>
      </c>
      <c r="E40" s="8" t="str">
        <f>VLOOKUP(D40,'[1]9月学员绩效名单'!$A:$C,3,0)</f>
        <v>7AO261</v>
      </c>
      <c r="F40" s="8" t="str">
        <f>VLOOKUP(E40,'[2]住培学员 在培学员排班表（所有人）请假等数据已更新到23.6'!$F$1:$X$65536,19,0)</f>
        <v>规培研究生</v>
      </c>
      <c r="G40" s="8" t="str">
        <f>VLOOKUP(E40,'[2]住培学员 在培学员排班表（所有人）请假等数据已更新到23.6'!$F$1:$P$65536,11,0)</f>
        <v>儿科</v>
      </c>
      <c r="H40" s="8" t="str">
        <f>VLOOKUP(E40,'[2]住培学员 在培学员排班表（所有人）请假等数据已更新到23.6'!$F$1:$S$65536,14,0)</f>
        <v>2022年</v>
      </c>
      <c r="I40" s="8" t="s">
        <v>99</v>
      </c>
      <c r="J40" s="24">
        <v>0</v>
      </c>
      <c r="K40" s="24">
        <v>0</v>
      </c>
      <c r="L40" s="24">
        <v>0</v>
      </c>
      <c r="M40" s="24">
        <v>160</v>
      </c>
      <c r="N40" s="25">
        <v>0</v>
      </c>
      <c r="O40" s="25">
        <v>5</v>
      </c>
      <c r="P40" s="25">
        <v>4</v>
      </c>
      <c r="Q40" s="25">
        <v>1</v>
      </c>
      <c r="R40" s="25">
        <v>0</v>
      </c>
      <c r="S40" s="36">
        <v>205</v>
      </c>
      <c r="T40" s="24">
        <v>100</v>
      </c>
      <c r="U40" s="24">
        <v>10</v>
      </c>
      <c r="V40" s="24">
        <v>60</v>
      </c>
      <c r="W40" s="24">
        <v>60</v>
      </c>
      <c r="X40" s="24">
        <v>60</v>
      </c>
      <c r="Y40" s="48">
        <v>20</v>
      </c>
      <c r="Z40" s="48">
        <v>0</v>
      </c>
      <c r="AA40" s="48">
        <f>VLOOKUP(E40,[6]教育处数据!B:G,6,0)</f>
        <v>0</v>
      </c>
      <c r="AB40" s="43">
        <f>VLOOKUP(E40,[6]教育处数据!B:H,7,0)</f>
        <v>0</v>
      </c>
      <c r="AC40" s="43">
        <f>VLOOKUP(E40,[6]教育处数据!B:J,9,0)</f>
        <v>0</v>
      </c>
      <c r="AD40" s="43">
        <f>VLOOKUP(E40,[6]教育处数据!B:L,11,0)</f>
        <v>0</v>
      </c>
      <c r="AE40" s="43">
        <v>0</v>
      </c>
      <c r="AF40" s="43">
        <v>0</v>
      </c>
      <c r="AG40" s="43">
        <f>VLOOKUP(E40,[6]教育处数据!B:N,13,0)</f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26">
        <f>SUM(J40:M40,S40:AJ40)</f>
        <v>675</v>
      </c>
      <c r="AN40" s="7" t="str">
        <f>VLOOKUP(G40,'[4]2.第一轮公示反馈'!$G:$AM,33,0)</f>
        <v>儿科+放射肿瘤科</v>
      </c>
      <c r="AO40" s="52">
        <f>SUMPRODUCT(($AN$4:$AN$1113=AN40)*($AM$4:$AM$1113&gt;AM40))+1</f>
        <v>10</v>
      </c>
      <c r="AP40" s="53">
        <f>COUNTIF(AN:AN,AN40)</f>
        <v>22</v>
      </c>
      <c r="AQ40" s="54">
        <f>AO40/AP40</f>
        <v>0.454545454545455</v>
      </c>
      <c r="AR40" s="53">
        <f>IF(AQ40&lt;=10%,1.5,(IF(AQ40&lt;=40%,1.25,IF(AQ40&lt;=60%,1,IF(AQ40&lt;90%,0.75,0.5)))))</f>
        <v>1</v>
      </c>
      <c r="AS40" s="55">
        <v>1200</v>
      </c>
      <c r="AT40" s="6">
        <f>VLOOKUP(E40,[6]教育处数据!B:Q,16,0)</f>
        <v>20</v>
      </c>
      <c r="AU40" s="56">
        <f>AS40*AR40*(AT40/AW40)</f>
        <v>1200</v>
      </c>
      <c r="AV40" s="57">
        <f>ROUND(AU40,0)</f>
        <v>1200</v>
      </c>
      <c r="AW40" s="6">
        <v>20</v>
      </c>
    </row>
    <row r="41" spans="1:49">
      <c r="A41" s="6"/>
      <c r="B41" s="7" t="s">
        <v>126</v>
      </c>
      <c r="C41" s="8">
        <v>36</v>
      </c>
      <c r="D41" s="13" t="s">
        <v>143</v>
      </c>
      <c r="E41" s="8" t="str">
        <f>VLOOKUP(D41,'[1]9月学员绩效名单'!$A:$C,3,0)</f>
        <v>7AM325</v>
      </c>
      <c r="F41" s="8" t="str">
        <f>VLOOKUP(E41,'[2]住培学员 在培学员排班表（所有人）请假等数据已更新到23.6'!$F$1:$X$65536,19,0)</f>
        <v>规培研究生</v>
      </c>
      <c r="G41" s="8" t="str">
        <f>VLOOKUP(E41,'[2]住培学员 在培学员排班表（所有人）请假等数据已更新到23.6'!$F$1:$P$65536,11,0)</f>
        <v>放射肿瘤科</v>
      </c>
      <c r="H41" s="8" t="str">
        <f>VLOOKUP(E41,'[2]住培学员 在培学员排班表（所有人）请假等数据已更新到23.6'!$F$1:$S$65536,14,0)</f>
        <v>2021年</v>
      </c>
      <c r="I41" s="8" t="s">
        <v>99</v>
      </c>
      <c r="J41" s="24">
        <v>0</v>
      </c>
      <c r="K41" s="24">
        <v>0</v>
      </c>
      <c r="L41" s="24">
        <v>0</v>
      </c>
      <c r="M41" s="24">
        <v>160</v>
      </c>
      <c r="N41" s="25">
        <v>0</v>
      </c>
      <c r="O41" s="25">
        <v>1</v>
      </c>
      <c r="P41" s="27">
        <v>0</v>
      </c>
      <c r="Q41" s="37">
        <v>1</v>
      </c>
      <c r="R41" s="27">
        <v>1</v>
      </c>
      <c r="S41" s="36">
        <v>70</v>
      </c>
      <c r="T41" s="24">
        <v>100</v>
      </c>
      <c r="U41" s="38">
        <v>10</v>
      </c>
      <c r="V41" s="38">
        <v>20</v>
      </c>
      <c r="W41" s="38">
        <v>120</v>
      </c>
      <c r="X41" s="38">
        <v>90</v>
      </c>
      <c r="Y41" s="38">
        <v>0</v>
      </c>
      <c r="Z41" s="48">
        <v>0</v>
      </c>
      <c r="AA41" s="48">
        <f>VLOOKUP(E41,[6]教育处数据!B:G,6,0)</f>
        <v>0</v>
      </c>
      <c r="AB41" s="43">
        <f>VLOOKUP(E41,[6]教育处数据!B:H,7,0)</f>
        <v>100</v>
      </c>
      <c r="AC41" s="43">
        <f>VLOOKUP(E41,[6]教育处数据!B:J,9,0)</f>
        <v>0</v>
      </c>
      <c r="AD41" s="43">
        <f>VLOOKUP(E41,[6]教育处数据!B:L,11,0)</f>
        <v>0</v>
      </c>
      <c r="AE41" s="43">
        <v>0</v>
      </c>
      <c r="AF41" s="43">
        <v>0</v>
      </c>
      <c r="AG41" s="43">
        <f>VLOOKUP(E41,[6]教育处数据!B:N,13,0)</f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26">
        <f>SUM(J41:M41,S41:AJ41)</f>
        <v>670</v>
      </c>
      <c r="AN41" s="7" t="str">
        <f>VLOOKUP(G41,'[4]2.第一轮公示反馈'!$G:$AM,33,0)</f>
        <v>儿科+放射肿瘤科</v>
      </c>
      <c r="AO41" s="52">
        <f>SUMPRODUCT(($AN$4:$AN$1113=AN41)*($AM$4:$AM$1113&gt;AM41))+1</f>
        <v>11</v>
      </c>
      <c r="AP41" s="53">
        <f>COUNTIF(AN:AN,AN41)</f>
        <v>22</v>
      </c>
      <c r="AQ41" s="54">
        <f>AO41/AP41</f>
        <v>0.5</v>
      </c>
      <c r="AR41" s="53">
        <f>IF(AQ41&lt;=10%,1.5,(IF(AQ41&lt;=40%,1.25,IF(AQ41&lt;=60%,1,IF(AQ41&lt;90%,0.75,0.5)))))</f>
        <v>1</v>
      </c>
      <c r="AS41" s="55">
        <v>1200</v>
      </c>
      <c r="AT41" s="6">
        <f>VLOOKUP(E41,[6]教育处数据!B:Q,16,0)</f>
        <v>20</v>
      </c>
      <c r="AU41" s="56">
        <f>AS41*AR41*(AT41/AW41)</f>
        <v>1200</v>
      </c>
      <c r="AV41" s="57">
        <f>ROUND(AU41,0)</f>
        <v>1200</v>
      </c>
      <c r="AW41" s="6">
        <v>20</v>
      </c>
    </row>
    <row r="42" spans="1:49">
      <c r="A42" s="6"/>
      <c r="B42" s="7" t="s">
        <v>138</v>
      </c>
      <c r="C42" s="8">
        <v>37</v>
      </c>
      <c r="D42" s="13" t="s">
        <v>144</v>
      </c>
      <c r="E42" s="8" t="str">
        <f>VLOOKUP(D42,'[1]9月学员绩效名单'!$A:$C,3,0)</f>
        <v>7AO259</v>
      </c>
      <c r="F42" s="8" t="str">
        <f>VLOOKUP(E42,'[2]住培学员 在培学员排班表（所有人）请假等数据已更新到23.6'!$F$1:$X$65536,19,0)</f>
        <v>规培研究生</v>
      </c>
      <c r="G42" s="8" t="str">
        <f>VLOOKUP(E42,'[2]住培学员 在培学员排班表（所有人）请假等数据已更新到23.6'!$F$1:$P$65536,11,0)</f>
        <v>儿科</v>
      </c>
      <c r="H42" s="8" t="str">
        <f>VLOOKUP(E42,'[2]住培学员 在培学员排班表（所有人）请假等数据已更新到23.6'!$F$1:$S$65536,14,0)</f>
        <v>2022年</v>
      </c>
      <c r="I42" s="8" t="s">
        <v>99</v>
      </c>
      <c r="J42" s="24">
        <v>0</v>
      </c>
      <c r="K42" s="24">
        <v>0</v>
      </c>
      <c r="L42" s="24">
        <v>0</v>
      </c>
      <c r="M42" s="24">
        <v>160</v>
      </c>
      <c r="N42" s="25">
        <v>0</v>
      </c>
      <c r="O42" s="25">
        <v>3</v>
      </c>
      <c r="P42" s="25">
        <v>2</v>
      </c>
      <c r="Q42" s="25">
        <v>1</v>
      </c>
      <c r="R42" s="25">
        <v>2</v>
      </c>
      <c r="S42" s="36">
        <v>175</v>
      </c>
      <c r="T42" s="24">
        <v>100</v>
      </c>
      <c r="U42" s="24">
        <v>10</v>
      </c>
      <c r="V42" s="24">
        <v>60</v>
      </c>
      <c r="W42" s="24">
        <v>60</v>
      </c>
      <c r="X42" s="24">
        <v>60</v>
      </c>
      <c r="Y42" s="48">
        <v>40</v>
      </c>
      <c r="Z42" s="48">
        <v>0</v>
      </c>
      <c r="AA42" s="48">
        <f>VLOOKUP(E42,[6]教育处数据!B:G,6,0)</f>
        <v>0</v>
      </c>
      <c r="AB42" s="43">
        <f>VLOOKUP(E42,[6]教育处数据!B:H,7,0)</f>
        <v>0</v>
      </c>
      <c r="AC42" s="43">
        <f>VLOOKUP(E42,[6]教育处数据!B:J,9,0)</f>
        <v>0</v>
      </c>
      <c r="AD42" s="43">
        <f>VLOOKUP(E42,[6]教育处数据!B:L,11,0)</f>
        <v>0</v>
      </c>
      <c r="AE42" s="43">
        <v>0</v>
      </c>
      <c r="AF42" s="43">
        <v>0</v>
      </c>
      <c r="AG42" s="43">
        <f>VLOOKUP(E42,[6]教育处数据!B:N,13,0)</f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26">
        <f>SUM(J42:M42,S42:AJ42)</f>
        <v>665</v>
      </c>
      <c r="AN42" s="7" t="str">
        <f>VLOOKUP(G42,'[4]2.第一轮公示反馈'!$G:$AM,33,0)</f>
        <v>儿科+放射肿瘤科</v>
      </c>
      <c r="AO42" s="52">
        <f>SUMPRODUCT(($AN$4:$AN$1113=AN42)*($AM$4:$AM$1113&gt;AM42))+1</f>
        <v>12</v>
      </c>
      <c r="AP42" s="53">
        <f>COUNTIF(AN:AN,AN42)</f>
        <v>22</v>
      </c>
      <c r="AQ42" s="54">
        <f>AO42/AP42</f>
        <v>0.545454545454545</v>
      </c>
      <c r="AR42" s="53">
        <f>IF(AQ42&lt;=10%,1.5,(IF(AQ42&lt;=40%,1.25,IF(AQ42&lt;=60%,1,IF(AQ42&lt;90%,0.75,0.5)))))</f>
        <v>1</v>
      </c>
      <c r="AS42" s="55">
        <v>1200</v>
      </c>
      <c r="AT42" s="6">
        <f>VLOOKUP(E42,[6]教育处数据!B:Q,16,0)</f>
        <v>20</v>
      </c>
      <c r="AU42" s="56">
        <f>AS42*AR42*(AT42/AW42)</f>
        <v>1200</v>
      </c>
      <c r="AV42" s="57">
        <f>ROUND(AU42,0)</f>
        <v>1200</v>
      </c>
      <c r="AW42" s="6">
        <v>20</v>
      </c>
    </row>
    <row r="43" spans="1:49">
      <c r="A43" s="6"/>
      <c r="B43" s="7" t="s">
        <v>138</v>
      </c>
      <c r="C43" s="8">
        <v>38</v>
      </c>
      <c r="D43" s="9" t="s">
        <v>145</v>
      </c>
      <c r="E43" s="8" t="str">
        <f>VLOOKUP(D43,'[1]9月学员绩效名单'!$A:$C,3,0)</f>
        <v>732L55</v>
      </c>
      <c r="F43" s="8" t="str">
        <f>VLOOKUP(E43,'[2]住培学员 在培学员排班表（所有人）请假等数据已更新到23.6'!$F$1:$X$65536,19,0)</f>
        <v>住院医师-外院</v>
      </c>
      <c r="G43" s="8" t="str">
        <f>VLOOKUP(E43,'[2]住培学员 在培学员排班表（所有人）请假等数据已更新到23.6'!$F$1:$P$65536,11,0)</f>
        <v>儿科</v>
      </c>
      <c r="H43" s="8" t="str">
        <f>VLOOKUP(E43,'[2]住培学员 在培学员排班表（所有人）请假等数据已更新到23.6'!$F$1:$S$65536,14,0)</f>
        <v>2023年</v>
      </c>
      <c r="I43" s="8" t="s">
        <v>99</v>
      </c>
      <c r="J43" s="24">
        <v>0</v>
      </c>
      <c r="K43" s="24">
        <v>0</v>
      </c>
      <c r="L43" s="24">
        <v>0</v>
      </c>
      <c r="M43" s="24">
        <v>160</v>
      </c>
      <c r="N43" s="25">
        <v>0</v>
      </c>
      <c r="O43" s="25">
        <v>2</v>
      </c>
      <c r="P43" s="25">
        <v>5</v>
      </c>
      <c r="Q43" s="25">
        <v>1</v>
      </c>
      <c r="R43" s="25">
        <v>0</v>
      </c>
      <c r="S43" s="36">
        <v>165</v>
      </c>
      <c r="T43" s="24">
        <v>100</v>
      </c>
      <c r="U43" s="24">
        <v>0</v>
      </c>
      <c r="V43" s="24">
        <v>60</v>
      </c>
      <c r="W43" s="24">
        <v>60</v>
      </c>
      <c r="X43" s="24">
        <v>30</v>
      </c>
      <c r="Y43" s="48">
        <v>40</v>
      </c>
      <c r="Z43" s="48">
        <v>0</v>
      </c>
      <c r="AA43" s="48">
        <f>VLOOKUP(E43,[6]教育处数据!B:G,6,0)</f>
        <v>0</v>
      </c>
      <c r="AB43" s="43">
        <f>VLOOKUP(E43,[6]教育处数据!B:H,7,0)</f>
        <v>0</v>
      </c>
      <c r="AC43" s="43">
        <f>VLOOKUP(E43,[6]教育处数据!B:J,9,0)</f>
        <v>0</v>
      </c>
      <c r="AD43" s="43">
        <f>VLOOKUP(E43,[6]教育处数据!B:L,11,0)</f>
        <v>0</v>
      </c>
      <c r="AE43" s="43">
        <v>0</v>
      </c>
      <c r="AF43" s="43">
        <v>0</v>
      </c>
      <c r="AG43" s="43">
        <f>VLOOKUP(E43,[6]教育处数据!B:N,13,0)</f>
        <v>0</v>
      </c>
      <c r="AH43" s="43">
        <v>0</v>
      </c>
      <c r="AI43" s="43">
        <v>0</v>
      </c>
      <c r="AJ43" s="43">
        <v>0</v>
      </c>
      <c r="AK43" s="43">
        <v>0</v>
      </c>
      <c r="AL43" s="43">
        <v>0</v>
      </c>
      <c r="AM43" s="26">
        <f>SUM(J43:M43,S43:AJ43)</f>
        <v>615</v>
      </c>
      <c r="AN43" s="7" t="str">
        <f>VLOOKUP(G43,'[4]2.第一轮公示反馈'!$G:$AM,33,0)</f>
        <v>儿科+放射肿瘤科</v>
      </c>
      <c r="AO43" s="52">
        <f>SUMPRODUCT(($AN$4:$AN$1113=AN43)*($AM$4:$AM$1113&gt;AM43))+1</f>
        <v>13</v>
      </c>
      <c r="AP43" s="53">
        <f>COUNTIF(AN:AN,AN43)</f>
        <v>22</v>
      </c>
      <c r="AQ43" s="54">
        <f>AO43/AP43</f>
        <v>0.590909090909091</v>
      </c>
      <c r="AR43" s="53">
        <f>IF(AQ43&lt;=10%,1.5,(IF(AQ43&lt;=40%,1.25,IF(AQ43&lt;=60%,1,IF(AQ43&lt;90%,0.75,0.5)))))</f>
        <v>1</v>
      </c>
      <c r="AS43" s="55">
        <v>1200</v>
      </c>
      <c r="AT43" s="6">
        <f>VLOOKUP(E43,[6]教育处数据!B:Q,16,0)</f>
        <v>20</v>
      </c>
      <c r="AU43" s="56">
        <f>AS43*AR43*(AT43/AW43)</f>
        <v>1200</v>
      </c>
      <c r="AV43" s="57">
        <f>ROUND(AU43,0)</f>
        <v>1200</v>
      </c>
      <c r="AW43" s="6">
        <v>20</v>
      </c>
    </row>
    <row r="44" spans="1:49">
      <c r="A44" s="6"/>
      <c r="B44" s="7" t="s">
        <v>128</v>
      </c>
      <c r="C44" s="8">
        <v>39</v>
      </c>
      <c r="D44" s="13" t="s">
        <v>146</v>
      </c>
      <c r="E44" s="8" t="str">
        <f>VLOOKUP(D44,'[1]9月学员绩效名单'!$A:$C,3,0)</f>
        <v>7AM330</v>
      </c>
      <c r="F44" s="8" t="str">
        <f>VLOOKUP(E44,'[2]住培学员 在培学员排班表（所有人）请假等数据已更新到23.6'!$F$1:$X$65536,19,0)</f>
        <v>规培研究生</v>
      </c>
      <c r="G44" s="8" t="str">
        <f>VLOOKUP(E44,'[2]住培学员 在培学员排班表（所有人）请假等数据已更新到23.6'!$F$1:$P$65536,11,0)</f>
        <v>放射肿瘤科</v>
      </c>
      <c r="H44" s="8" t="str">
        <f>VLOOKUP(E44,'[2]住培学员 在培学员排班表（所有人）请假等数据已更新到23.6'!$F$1:$S$65536,14,0)</f>
        <v>2021年</v>
      </c>
      <c r="I44" s="8" t="s">
        <v>99</v>
      </c>
      <c r="J44" s="24">
        <v>0</v>
      </c>
      <c r="K44" s="24">
        <v>0</v>
      </c>
      <c r="L44" s="24">
        <v>0</v>
      </c>
      <c r="M44" s="24">
        <v>160</v>
      </c>
      <c r="N44" s="25">
        <v>0</v>
      </c>
      <c r="O44" s="25">
        <v>5</v>
      </c>
      <c r="P44" s="25">
        <v>2</v>
      </c>
      <c r="Q44" s="25">
        <v>1</v>
      </c>
      <c r="R44" s="25">
        <v>1</v>
      </c>
      <c r="S44" s="36">
        <v>190</v>
      </c>
      <c r="T44" s="24">
        <v>100</v>
      </c>
      <c r="U44" s="24">
        <v>10</v>
      </c>
      <c r="V44" s="24">
        <v>20</v>
      </c>
      <c r="W44" s="24">
        <v>60</v>
      </c>
      <c r="X44" s="24">
        <v>30</v>
      </c>
      <c r="Y44" s="48">
        <v>0</v>
      </c>
      <c r="Z44" s="48">
        <v>0</v>
      </c>
      <c r="AA44" s="48">
        <f>VLOOKUP(E44,[6]教育处数据!B:G,6,0)</f>
        <v>0</v>
      </c>
      <c r="AB44" s="43">
        <f>VLOOKUP(E44,[6]教育处数据!B:H,7,0)</f>
        <v>0</v>
      </c>
      <c r="AC44" s="43">
        <f>VLOOKUP(E44,[6]教育处数据!B:J,9,0)</f>
        <v>0</v>
      </c>
      <c r="AD44" s="43">
        <f>VLOOKUP(E44,[6]教育处数据!B:L,11,0)</f>
        <v>0</v>
      </c>
      <c r="AE44" s="43">
        <v>0</v>
      </c>
      <c r="AF44" s="43">
        <v>0</v>
      </c>
      <c r="AG44" s="43">
        <f>VLOOKUP(E44,[6]教育处数据!B:N,13,0)</f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26">
        <f>SUM(J44:M44,S44:AJ44)</f>
        <v>570</v>
      </c>
      <c r="AN44" s="7" t="str">
        <f>VLOOKUP(G44,'[4]2.第一轮公示反馈'!$G:$AM,33,0)</f>
        <v>儿科+放射肿瘤科</v>
      </c>
      <c r="AO44" s="52">
        <f>SUMPRODUCT(($AN$4:$AN$1113=AN44)*($AM$4:$AM$1113&gt;AM44))+1</f>
        <v>14</v>
      </c>
      <c r="AP44" s="53">
        <f>COUNTIF(AN:AN,AN44)</f>
        <v>22</v>
      </c>
      <c r="AQ44" s="54">
        <f>AO44/AP44</f>
        <v>0.636363636363636</v>
      </c>
      <c r="AR44" s="53">
        <f>IF(AQ44&lt;=10%,1.5,(IF(AQ44&lt;=40%,1.25,IF(AQ44&lt;=60%,1,IF(AQ44&lt;90%,0.75,0.5)))))</f>
        <v>0.75</v>
      </c>
      <c r="AS44" s="55">
        <v>1200</v>
      </c>
      <c r="AT44" s="6">
        <f>VLOOKUP(E44,[6]教育处数据!B:Q,16,0)</f>
        <v>20</v>
      </c>
      <c r="AU44" s="56">
        <f>AS44*AR44*(AT44/AW44)</f>
        <v>900</v>
      </c>
      <c r="AV44" s="57">
        <f>ROUND(AU44,0)</f>
        <v>900</v>
      </c>
      <c r="AW44" s="6">
        <v>20</v>
      </c>
    </row>
    <row r="45" spans="1:49">
      <c r="A45" s="6"/>
      <c r="B45" s="7" t="s">
        <v>130</v>
      </c>
      <c r="C45" s="8">
        <v>40</v>
      </c>
      <c r="D45" s="13" t="s">
        <v>147</v>
      </c>
      <c r="E45" s="8" t="str">
        <f>VLOOKUP(D45,'[1]9月学员绩效名单'!$A:$C,3,0)</f>
        <v>7AM327</v>
      </c>
      <c r="F45" s="8" t="str">
        <f>VLOOKUP(E45,'[2]住培学员 在培学员排班表（所有人）请假等数据已更新到23.6'!$F$1:$X$65536,19,0)</f>
        <v>规培研究生</v>
      </c>
      <c r="G45" s="8" t="str">
        <f>VLOOKUP(E45,'[2]住培学员 在培学员排班表（所有人）请假等数据已更新到23.6'!$F$1:$P$65536,11,0)</f>
        <v>放射肿瘤科</v>
      </c>
      <c r="H45" s="8" t="str">
        <f>VLOOKUP(E45,'[2]住培学员 在培学员排班表（所有人）请假等数据已更新到23.6'!$F$1:$S$65536,14,0)</f>
        <v>2021年</v>
      </c>
      <c r="I45" s="28" t="s">
        <v>99</v>
      </c>
      <c r="J45" s="29">
        <v>0</v>
      </c>
      <c r="K45" s="29">
        <v>0</v>
      </c>
      <c r="L45" s="29">
        <v>0</v>
      </c>
      <c r="M45" s="24">
        <v>160</v>
      </c>
      <c r="N45" s="25">
        <v>0</v>
      </c>
      <c r="O45" s="25">
        <v>5</v>
      </c>
      <c r="P45" s="25">
        <v>2</v>
      </c>
      <c r="Q45" s="25">
        <v>0</v>
      </c>
      <c r="R45" s="25">
        <v>0</v>
      </c>
      <c r="S45" s="36">
        <v>140</v>
      </c>
      <c r="T45" s="24">
        <v>100</v>
      </c>
      <c r="U45" s="24">
        <v>10</v>
      </c>
      <c r="V45" s="24">
        <v>40</v>
      </c>
      <c r="W45" s="24">
        <v>60</v>
      </c>
      <c r="X45" s="24">
        <v>30</v>
      </c>
      <c r="Y45" s="48">
        <v>20</v>
      </c>
      <c r="Z45" s="48">
        <v>0</v>
      </c>
      <c r="AA45" s="48">
        <f>VLOOKUP(E45,[6]教育处数据!B:G,6,0)</f>
        <v>0</v>
      </c>
      <c r="AB45" s="43">
        <f>VLOOKUP(E45,[6]教育处数据!B:H,7,0)</f>
        <v>0</v>
      </c>
      <c r="AC45" s="43">
        <f>VLOOKUP(E45,[6]教育处数据!B:J,9,0)</f>
        <v>0</v>
      </c>
      <c r="AD45" s="43">
        <f>VLOOKUP(E45,[6]教育处数据!B:L,11,0)</f>
        <v>0</v>
      </c>
      <c r="AE45" s="43">
        <v>0</v>
      </c>
      <c r="AF45" s="43">
        <v>0</v>
      </c>
      <c r="AG45" s="43">
        <f>VLOOKUP(E45,[6]教育处数据!B:N,13,0)</f>
        <v>0</v>
      </c>
      <c r="AH45" s="43">
        <v>0</v>
      </c>
      <c r="AI45" s="43">
        <v>0</v>
      </c>
      <c r="AJ45" s="43">
        <v>0</v>
      </c>
      <c r="AK45" s="43">
        <v>0</v>
      </c>
      <c r="AL45" s="43">
        <v>0</v>
      </c>
      <c r="AM45" s="26">
        <f>SUM(J45:M45,S45:AJ45)</f>
        <v>560</v>
      </c>
      <c r="AN45" s="7" t="str">
        <f>VLOOKUP(G45,'[4]2.第一轮公示反馈'!$G:$AM,33,0)</f>
        <v>儿科+放射肿瘤科</v>
      </c>
      <c r="AO45" s="52">
        <f>SUMPRODUCT(($AN$4:$AN$1113=AN45)*($AM$4:$AM$1113&gt;AM45))+1</f>
        <v>15</v>
      </c>
      <c r="AP45" s="53">
        <f>COUNTIF(AN:AN,AN45)</f>
        <v>22</v>
      </c>
      <c r="AQ45" s="54">
        <f>AO45/AP45</f>
        <v>0.681818181818182</v>
      </c>
      <c r="AR45" s="53">
        <f>IF(AQ45&lt;=10%,1.5,(IF(AQ45&lt;=40%,1.25,IF(AQ45&lt;=60%,1,IF(AQ45&lt;90%,0.75,0.5)))))</f>
        <v>0.75</v>
      </c>
      <c r="AS45" s="55">
        <v>1200</v>
      </c>
      <c r="AT45" s="6">
        <f>VLOOKUP(E45,[6]教育处数据!B:Q,16,0)</f>
        <v>20</v>
      </c>
      <c r="AU45" s="56">
        <f>AS45*AR45*(AT45/AW45)</f>
        <v>900</v>
      </c>
      <c r="AV45" s="57">
        <f>ROUND(AU45,0)</f>
        <v>900</v>
      </c>
      <c r="AW45" s="6">
        <v>20</v>
      </c>
    </row>
    <row r="46" spans="1:49">
      <c r="A46" s="6"/>
      <c r="B46" s="7" t="s">
        <v>130</v>
      </c>
      <c r="C46" s="8">
        <v>41</v>
      </c>
      <c r="D46" s="13" t="s">
        <v>148</v>
      </c>
      <c r="E46" s="8" t="str">
        <f>VLOOKUP(D46,'[1]9月学员绩效名单'!$A:$C,3,0)</f>
        <v>7AO380</v>
      </c>
      <c r="F46" s="8" t="str">
        <f>VLOOKUP(E46,'[2]住培学员 在培学员排班表（所有人）请假等数据已更新到23.6'!$F$1:$X$65536,19,0)</f>
        <v>规培研究生</v>
      </c>
      <c r="G46" s="8" t="str">
        <f>VLOOKUP(E46,'[2]住培学员 在培学员排班表（所有人）请假等数据已更新到23.6'!$F$1:$P$65536,11,0)</f>
        <v>放射肿瘤科</v>
      </c>
      <c r="H46" s="8" t="str">
        <f>VLOOKUP(E46,'[2]住培学员 在培学员排班表（所有人）请假等数据已更新到23.6'!$F$1:$S$65536,14,0)</f>
        <v>2022年</v>
      </c>
      <c r="I46" s="28" t="s">
        <v>99</v>
      </c>
      <c r="J46" s="29">
        <v>0</v>
      </c>
      <c r="K46" s="29">
        <v>0</v>
      </c>
      <c r="L46" s="29">
        <v>0</v>
      </c>
      <c r="M46" s="24">
        <v>160</v>
      </c>
      <c r="N46" s="25">
        <v>0</v>
      </c>
      <c r="O46" s="25">
        <v>5</v>
      </c>
      <c r="P46" s="25">
        <v>2</v>
      </c>
      <c r="Q46" s="25">
        <v>0</v>
      </c>
      <c r="R46" s="25">
        <v>0</v>
      </c>
      <c r="S46" s="36">
        <v>140</v>
      </c>
      <c r="T46" s="24">
        <v>100</v>
      </c>
      <c r="U46" s="24">
        <v>10</v>
      </c>
      <c r="V46" s="24">
        <v>40</v>
      </c>
      <c r="W46" s="24">
        <v>60</v>
      </c>
      <c r="X46" s="24">
        <v>30</v>
      </c>
      <c r="Y46" s="48">
        <v>20</v>
      </c>
      <c r="Z46" s="48">
        <v>0</v>
      </c>
      <c r="AA46" s="48">
        <f>VLOOKUP(E46,[6]教育处数据!B:G,6,0)</f>
        <v>0</v>
      </c>
      <c r="AB46" s="43">
        <f>VLOOKUP(E46,[6]教育处数据!B:H,7,0)</f>
        <v>0</v>
      </c>
      <c r="AC46" s="43">
        <f>VLOOKUP(E46,[6]教育处数据!B:J,9,0)</f>
        <v>0</v>
      </c>
      <c r="AD46" s="43">
        <f>VLOOKUP(E46,[6]教育处数据!B:L,11,0)</f>
        <v>0</v>
      </c>
      <c r="AE46" s="43">
        <v>0</v>
      </c>
      <c r="AF46" s="43">
        <v>0</v>
      </c>
      <c r="AG46" s="43">
        <f>VLOOKUP(E46,[6]教育处数据!B:N,13,0)</f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26">
        <f>SUM(J46:M46,S46:AJ46)</f>
        <v>560</v>
      </c>
      <c r="AN46" s="7" t="str">
        <f>VLOOKUP(G46,'[4]2.第一轮公示反馈'!$G:$AM,33,0)</f>
        <v>儿科+放射肿瘤科</v>
      </c>
      <c r="AO46" s="52">
        <f>SUMPRODUCT(($AN$4:$AN$1113=AN46)*($AM$4:$AM$1113&gt;AM46))+1</f>
        <v>15</v>
      </c>
      <c r="AP46" s="53">
        <f>COUNTIF(AN:AN,AN46)</f>
        <v>22</v>
      </c>
      <c r="AQ46" s="54">
        <f>AO46/AP46</f>
        <v>0.681818181818182</v>
      </c>
      <c r="AR46" s="53">
        <f>IF(AQ46&lt;=10%,1.5,(IF(AQ46&lt;=40%,1.25,IF(AQ46&lt;=60%,1,IF(AQ46&lt;90%,0.75,0.5)))))</f>
        <v>0.75</v>
      </c>
      <c r="AS46" s="55">
        <v>1200</v>
      </c>
      <c r="AT46" s="6">
        <f>VLOOKUP(E46,[6]教育处数据!B:Q,16,0)</f>
        <v>20</v>
      </c>
      <c r="AU46" s="56">
        <f>AS46*AR46*(AT46/AW46)</f>
        <v>900</v>
      </c>
      <c r="AV46" s="57">
        <f>ROUND(AU46,0)</f>
        <v>900</v>
      </c>
      <c r="AW46" s="6">
        <v>20</v>
      </c>
    </row>
    <row r="47" spans="1:49">
      <c r="A47" s="6"/>
      <c r="B47" s="7" t="s">
        <v>130</v>
      </c>
      <c r="C47" s="8">
        <v>42</v>
      </c>
      <c r="D47" s="13" t="s">
        <v>149</v>
      </c>
      <c r="E47" s="8" t="str">
        <f>VLOOKUP(D47,'[1]9月学员绩效名单'!$A:$C,3,0)</f>
        <v>7AO384</v>
      </c>
      <c r="F47" s="8" t="str">
        <f>VLOOKUP(E47,'[2]住培学员 在培学员排班表（所有人）请假等数据已更新到23.6'!$F$1:$X$65536,19,0)</f>
        <v>规培研究生</v>
      </c>
      <c r="G47" s="8" t="str">
        <f>VLOOKUP(E47,'[2]住培学员 在培学员排班表（所有人）请假等数据已更新到23.6'!$F$1:$P$65536,11,0)</f>
        <v>放射肿瘤科</v>
      </c>
      <c r="H47" s="8" t="str">
        <f>VLOOKUP(E47,'[2]住培学员 在培学员排班表（所有人）请假等数据已更新到23.6'!$F$1:$S$65536,14,0)</f>
        <v>2022年</v>
      </c>
      <c r="I47" s="28" t="s">
        <v>99</v>
      </c>
      <c r="J47" s="29">
        <v>0</v>
      </c>
      <c r="K47" s="29">
        <v>0</v>
      </c>
      <c r="L47" s="29">
        <v>0</v>
      </c>
      <c r="M47" s="24">
        <v>160</v>
      </c>
      <c r="N47" s="25">
        <v>0</v>
      </c>
      <c r="O47" s="25">
        <v>5</v>
      </c>
      <c r="P47" s="25">
        <v>2</v>
      </c>
      <c r="Q47" s="25">
        <v>0</v>
      </c>
      <c r="R47" s="25">
        <v>0</v>
      </c>
      <c r="S47" s="36">
        <v>140</v>
      </c>
      <c r="T47" s="24">
        <v>100</v>
      </c>
      <c r="U47" s="24">
        <v>10</v>
      </c>
      <c r="V47" s="24">
        <v>40</v>
      </c>
      <c r="W47" s="24">
        <v>30</v>
      </c>
      <c r="X47" s="24">
        <v>30</v>
      </c>
      <c r="Y47" s="48">
        <v>20</v>
      </c>
      <c r="Z47" s="48">
        <v>0</v>
      </c>
      <c r="AA47" s="48">
        <f>VLOOKUP(E47,[6]教育处数据!B:G,6,0)</f>
        <v>0</v>
      </c>
      <c r="AB47" s="43">
        <f>VLOOKUP(E47,[6]教育处数据!B:H,7,0)</f>
        <v>0</v>
      </c>
      <c r="AC47" s="43">
        <f>VLOOKUP(E47,[6]教育处数据!B:J,9,0)</f>
        <v>0</v>
      </c>
      <c r="AD47" s="43">
        <f>VLOOKUP(E47,[6]教育处数据!B:L,11,0)</f>
        <v>0</v>
      </c>
      <c r="AE47" s="43">
        <v>0</v>
      </c>
      <c r="AF47" s="43">
        <v>0</v>
      </c>
      <c r="AG47" s="43">
        <f>VLOOKUP(E47,[6]教育处数据!B:N,13,0)</f>
        <v>0</v>
      </c>
      <c r="AH47" s="43">
        <v>0</v>
      </c>
      <c r="AI47" s="43">
        <v>0</v>
      </c>
      <c r="AJ47" s="43">
        <v>0</v>
      </c>
      <c r="AK47" s="43">
        <v>0</v>
      </c>
      <c r="AL47" s="43">
        <v>0</v>
      </c>
      <c r="AM47" s="26">
        <f>SUM(J47:M47,S47:AJ47)</f>
        <v>530</v>
      </c>
      <c r="AN47" s="7" t="str">
        <f>VLOOKUP(G47,'[4]2.第一轮公示反馈'!$G:$AM,33,0)</f>
        <v>儿科+放射肿瘤科</v>
      </c>
      <c r="AO47" s="52">
        <f>SUMPRODUCT(($AN$4:$AN$1113=AN47)*($AM$4:$AM$1113&gt;AM47))+1</f>
        <v>17</v>
      </c>
      <c r="AP47" s="53">
        <f>COUNTIF(AN:AN,AN47)</f>
        <v>22</v>
      </c>
      <c r="AQ47" s="54">
        <f>AO47/AP47</f>
        <v>0.772727272727273</v>
      </c>
      <c r="AR47" s="53">
        <f>IF(AQ47&lt;=10%,1.5,(IF(AQ47&lt;=40%,1.25,IF(AQ47&lt;=60%,1,IF(AQ47&lt;90%,0.75,0.5)))))</f>
        <v>0.75</v>
      </c>
      <c r="AS47" s="55">
        <v>1200</v>
      </c>
      <c r="AT47" s="6">
        <f>VLOOKUP(E47,[6]教育处数据!B:Q,16,0)</f>
        <v>20</v>
      </c>
      <c r="AU47" s="56">
        <f>AS47*AR47*(AT47/AW47)</f>
        <v>900</v>
      </c>
      <c r="AV47" s="57">
        <f>ROUND(AU47,0)</f>
        <v>900</v>
      </c>
      <c r="AW47" s="6">
        <v>20</v>
      </c>
    </row>
    <row r="48" spans="1:49">
      <c r="A48" s="6"/>
      <c r="B48" s="7" t="s">
        <v>138</v>
      </c>
      <c r="C48" s="8">
        <v>43</v>
      </c>
      <c r="D48" s="12" t="s">
        <v>150</v>
      </c>
      <c r="E48" s="8" t="str">
        <f>VLOOKUP(D48,'[1]9月学员绩效名单'!$A:$C,3,0)</f>
        <v>730L52</v>
      </c>
      <c r="F48" s="8" t="str">
        <f>VLOOKUP(E48,'[2]住培学员 在培学员排班表（所有人）请假等数据已更新到23.6'!$F$1:$X$65536,19,0)</f>
        <v>住院医师-外院</v>
      </c>
      <c r="G48" s="8" t="str">
        <f>VLOOKUP(E48,'[2]住培学员 在培学员排班表（所有人）请假等数据已更新到23.6'!$F$1:$P$65536,11,0)</f>
        <v>儿科</v>
      </c>
      <c r="H48" s="8" t="str">
        <f>VLOOKUP(E48,'[2]住培学员 在培学员排班表（所有人）请假等数据已更新到23.6'!$F$1:$S$65536,14,0)</f>
        <v>2022年</v>
      </c>
      <c r="I48" s="8" t="s">
        <v>99</v>
      </c>
      <c r="J48" s="24">
        <v>0</v>
      </c>
      <c r="K48" s="24">
        <v>0</v>
      </c>
      <c r="L48" s="24">
        <v>0</v>
      </c>
      <c r="M48" s="24">
        <v>160</v>
      </c>
      <c r="N48" s="25">
        <v>0</v>
      </c>
      <c r="O48" s="25">
        <v>5</v>
      </c>
      <c r="P48" s="25">
        <v>1</v>
      </c>
      <c r="Q48" s="25">
        <v>2</v>
      </c>
      <c r="R48" s="25">
        <v>0</v>
      </c>
      <c r="S48" s="36">
        <v>170</v>
      </c>
      <c r="T48" s="24">
        <v>100</v>
      </c>
      <c r="U48" s="24">
        <v>10</v>
      </c>
      <c r="V48" s="24">
        <v>20</v>
      </c>
      <c r="W48" s="24">
        <v>30</v>
      </c>
      <c r="X48" s="24">
        <v>30</v>
      </c>
      <c r="Y48" s="48">
        <v>0</v>
      </c>
      <c r="Z48" s="48">
        <v>0</v>
      </c>
      <c r="AA48" s="48">
        <f>VLOOKUP(E48,[6]教育处数据!B:G,6,0)</f>
        <v>0</v>
      </c>
      <c r="AB48" s="43">
        <f>VLOOKUP(E48,[6]教育处数据!B:H,7,0)</f>
        <v>0</v>
      </c>
      <c r="AC48" s="43">
        <f>VLOOKUP(E48,[6]教育处数据!B:J,9,0)</f>
        <v>0</v>
      </c>
      <c r="AD48" s="43">
        <f>VLOOKUP(E48,[6]教育处数据!B:L,11,0)</f>
        <v>0</v>
      </c>
      <c r="AE48" s="43">
        <v>0</v>
      </c>
      <c r="AF48" s="43">
        <v>0</v>
      </c>
      <c r="AG48" s="43">
        <f>VLOOKUP(E48,[6]教育处数据!B:N,13,0)</f>
        <v>0</v>
      </c>
      <c r="AH48" s="43">
        <v>0</v>
      </c>
      <c r="AI48" s="43">
        <v>0</v>
      </c>
      <c r="AJ48" s="43">
        <v>0</v>
      </c>
      <c r="AK48" s="43">
        <v>0</v>
      </c>
      <c r="AL48" s="43">
        <v>0</v>
      </c>
      <c r="AM48" s="26">
        <f>SUM(J48:M48,S48:AJ48)</f>
        <v>520</v>
      </c>
      <c r="AN48" s="7" t="str">
        <f>VLOOKUP(G48,'[4]2.第一轮公示反馈'!$G:$AM,33,0)</f>
        <v>儿科+放射肿瘤科</v>
      </c>
      <c r="AO48" s="52">
        <f>SUMPRODUCT(($AN$4:$AN$1113=AN48)*($AM$4:$AM$1113&gt;AM48))+1</f>
        <v>18</v>
      </c>
      <c r="AP48" s="53">
        <f>COUNTIF(AN:AN,AN48)</f>
        <v>22</v>
      </c>
      <c r="AQ48" s="54">
        <f>AO48/AP48</f>
        <v>0.818181818181818</v>
      </c>
      <c r="AR48" s="53">
        <f>IF(AQ48&lt;=10%,1.5,(IF(AQ48&lt;=40%,1.25,IF(AQ48&lt;=60%,1,IF(AQ48&lt;90%,0.75,0.5)))))</f>
        <v>0.75</v>
      </c>
      <c r="AS48" s="55">
        <v>1200</v>
      </c>
      <c r="AT48" s="6">
        <f>VLOOKUP(E48,[6]教育处数据!B:Q,16,0)</f>
        <v>20</v>
      </c>
      <c r="AU48" s="56">
        <f>AS48*AR48*(AT48/AW48)</f>
        <v>900</v>
      </c>
      <c r="AV48" s="57">
        <f>ROUND(AU48,0)</f>
        <v>900</v>
      </c>
      <c r="AW48" s="6">
        <v>20</v>
      </c>
    </row>
    <row r="49" spans="1:49">
      <c r="A49" s="6"/>
      <c r="B49" s="7" t="s">
        <v>134</v>
      </c>
      <c r="C49" s="8">
        <v>44</v>
      </c>
      <c r="D49" s="13" t="s">
        <v>151</v>
      </c>
      <c r="E49" s="8" t="str">
        <f>VLOOKUP(D49,'[1]9月学员绩效名单'!$A:$C,3,0)</f>
        <v>7AO004</v>
      </c>
      <c r="F49" s="8" t="str">
        <f>VLOOKUP(E49,'[2]住培学员 在培学员排班表（所有人）请假等数据已更新到23.6'!$F$1:$X$65536,19,0)</f>
        <v>规培研究生</v>
      </c>
      <c r="G49" s="8" t="str">
        <f>VLOOKUP(E49,'[2]住培学员 在培学员排班表（所有人）请假等数据已更新到23.6'!$F$1:$P$65536,11,0)</f>
        <v>放射肿瘤科</v>
      </c>
      <c r="H49" s="8" t="str">
        <f>VLOOKUP(E49,'[2]住培学员 在培学员排班表（所有人）请假等数据已更新到23.6'!$F$1:$S$65536,14,0)</f>
        <v>2022年</v>
      </c>
      <c r="I49" s="8" t="s">
        <v>99</v>
      </c>
      <c r="J49" s="24">
        <v>0</v>
      </c>
      <c r="K49" s="24">
        <v>0</v>
      </c>
      <c r="L49" s="24">
        <v>0</v>
      </c>
      <c r="M49" s="24">
        <v>160</v>
      </c>
      <c r="N49" s="25">
        <v>0</v>
      </c>
      <c r="O49" s="25">
        <v>4</v>
      </c>
      <c r="P49" s="25">
        <v>1</v>
      </c>
      <c r="Q49" s="25">
        <v>1</v>
      </c>
      <c r="R49" s="25">
        <v>1</v>
      </c>
      <c r="S49" s="36">
        <v>150</v>
      </c>
      <c r="T49" s="24">
        <v>100</v>
      </c>
      <c r="U49" s="24">
        <v>10</v>
      </c>
      <c r="V49" s="24">
        <v>0</v>
      </c>
      <c r="W49" s="24">
        <v>60</v>
      </c>
      <c r="X49" s="24">
        <v>30</v>
      </c>
      <c r="Y49" s="48">
        <v>0</v>
      </c>
      <c r="Z49" s="48">
        <v>0</v>
      </c>
      <c r="AA49" s="48">
        <f>VLOOKUP(E49,[6]教育处数据!B:G,6,0)</f>
        <v>0</v>
      </c>
      <c r="AB49" s="43">
        <f>VLOOKUP(E49,[6]教育处数据!B:H,7,0)</f>
        <v>0</v>
      </c>
      <c r="AC49" s="43">
        <f>VLOOKUP(E49,[6]教育处数据!B:J,9,0)</f>
        <v>0</v>
      </c>
      <c r="AD49" s="43">
        <f>VLOOKUP(E49,[6]教育处数据!B:L,11,0)</f>
        <v>0</v>
      </c>
      <c r="AE49" s="43">
        <v>0</v>
      </c>
      <c r="AF49" s="43">
        <v>0</v>
      </c>
      <c r="AG49" s="43">
        <f>VLOOKUP(E49,[6]教育处数据!B:N,13,0)</f>
        <v>0</v>
      </c>
      <c r="AH49" s="43">
        <v>0</v>
      </c>
      <c r="AI49" s="43">
        <v>0</v>
      </c>
      <c r="AJ49" s="43">
        <v>0</v>
      </c>
      <c r="AK49" s="43">
        <v>0</v>
      </c>
      <c r="AL49" s="43">
        <v>0</v>
      </c>
      <c r="AM49" s="26">
        <f>SUM(J49:M49,S49:AJ49)</f>
        <v>510</v>
      </c>
      <c r="AN49" s="7" t="str">
        <f>VLOOKUP(G49,'[4]2.第一轮公示反馈'!$G:$AM,33,0)</f>
        <v>儿科+放射肿瘤科</v>
      </c>
      <c r="AO49" s="52">
        <f>SUMPRODUCT(($AN$4:$AN$1113=AN49)*($AM$4:$AM$1113&gt;AM49))+1</f>
        <v>19</v>
      </c>
      <c r="AP49" s="53">
        <f>COUNTIF(AN:AN,AN49)</f>
        <v>22</v>
      </c>
      <c r="AQ49" s="54">
        <f>AO49/AP49</f>
        <v>0.863636363636364</v>
      </c>
      <c r="AR49" s="53">
        <f>IF(AQ49&lt;=10%,1.5,(IF(AQ49&lt;=40%,1.25,IF(AQ49&lt;=60%,1,IF(AQ49&lt;90%,0.75,0.5)))))</f>
        <v>0.75</v>
      </c>
      <c r="AS49" s="55">
        <v>1200</v>
      </c>
      <c r="AT49" s="6">
        <f>VLOOKUP(E49,[6]教育处数据!B:Q,16,0)</f>
        <v>20</v>
      </c>
      <c r="AU49" s="56">
        <f>AS49*AR49*(AT49/AW49)</f>
        <v>900</v>
      </c>
      <c r="AV49" s="57">
        <f>ROUND(AU49,0)</f>
        <v>900</v>
      </c>
      <c r="AW49" s="6">
        <v>20</v>
      </c>
    </row>
    <row r="50" spans="1:49">
      <c r="A50" s="6"/>
      <c r="B50" s="7" t="s">
        <v>130</v>
      </c>
      <c r="C50" s="8">
        <v>45</v>
      </c>
      <c r="D50" s="10" t="s">
        <v>152</v>
      </c>
      <c r="E50" s="8">
        <f>VLOOKUP(D50,'[1]9月学员绩效名单'!$A:$C,3,0)</f>
        <v>623019</v>
      </c>
      <c r="F50" s="8" t="str">
        <f>VLOOKUP(E50,'[2]住培学员 在培学员排班表（所有人）请假等数据已更新到23.6'!$F$1:$X$65536,19,0)</f>
        <v>住院医师-本院</v>
      </c>
      <c r="G50" s="8" t="str">
        <f>VLOOKUP(E50,'[2]住培学员 在培学员排班表（所有人）请假等数据已更新到23.6'!$F$1:$P$65536,11,0)</f>
        <v>放射肿瘤科</v>
      </c>
      <c r="H50" s="8" t="str">
        <f>VLOOKUP(E50,'[2]住培学员 在培学员排班表（所有人）请假等数据已更新到23.6'!$F$1:$S$65536,14,0)</f>
        <v>2023年</v>
      </c>
      <c r="I50" s="28" t="s">
        <v>99</v>
      </c>
      <c r="J50" s="29">
        <v>0</v>
      </c>
      <c r="K50" s="29">
        <v>0</v>
      </c>
      <c r="L50" s="29">
        <v>0</v>
      </c>
      <c r="M50" s="24">
        <v>160</v>
      </c>
      <c r="N50" s="25">
        <v>0</v>
      </c>
      <c r="O50" s="25">
        <v>0</v>
      </c>
      <c r="P50" s="25">
        <v>0</v>
      </c>
      <c r="Q50" s="25">
        <v>1</v>
      </c>
      <c r="R50" s="25">
        <v>0</v>
      </c>
      <c r="S50" s="36">
        <v>25</v>
      </c>
      <c r="T50" s="24">
        <v>100</v>
      </c>
      <c r="U50" s="24">
        <v>10</v>
      </c>
      <c r="V50" s="24">
        <v>0</v>
      </c>
      <c r="W50" s="24">
        <v>60</v>
      </c>
      <c r="X50" s="24">
        <v>30</v>
      </c>
      <c r="Y50" s="48">
        <v>20</v>
      </c>
      <c r="Z50" s="48">
        <v>0</v>
      </c>
      <c r="AA50" s="48">
        <f>VLOOKUP(E50,[6]教育处数据!B:G,6,0)</f>
        <v>0</v>
      </c>
      <c r="AB50" s="43">
        <f>VLOOKUP(E50,[6]教育处数据!B:H,7,0)</f>
        <v>100</v>
      </c>
      <c r="AC50" s="43">
        <f>VLOOKUP(E50,[6]教育处数据!B:J,9,0)</f>
        <v>0</v>
      </c>
      <c r="AD50" s="43">
        <f>VLOOKUP(E50,[6]教育处数据!B:L,11,0)</f>
        <v>0</v>
      </c>
      <c r="AE50" s="43">
        <v>0</v>
      </c>
      <c r="AF50" s="43">
        <v>0</v>
      </c>
      <c r="AG50" s="43">
        <f>VLOOKUP(E50,[6]教育处数据!B:N,13,0)</f>
        <v>0</v>
      </c>
      <c r="AH50" s="43">
        <v>0</v>
      </c>
      <c r="AI50" s="43">
        <v>0</v>
      </c>
      <c r="AJ50" s="43">
        <v>0</v>
      </c>
      <c r="AK50" s="43">
        <v>0</v>
      </c>
      <c r="AL50" s="43">
        <v>0</v>
      </c>
      <c r="AM50" s="26">
        <f>SUM(J50:M50,S50:AJ50)</f>
        <v>505</v>
      </c>
      <c r="AN50" s="7" t="str">
        <f>VLOOKUP(G50,'[4]2.第一轮公示反馈'!$G:$AM,33,0)</f>
        <v>儿科+放射肿瘤科</v>
      </c>
      <c r="AO50" s="52">
        <f>SUMPRODUCT(($AN$4:$AN$1113=AN50)*($AM$4:$AM$1113&gt;AM50))+1</f>
        <v>20</v>
      </c>
      <c r="AP50" s="53">
        <f>COUNTIF(AN:AN,AN50)</f>
        <v>22</v>
      </c>
      <c r="AQ50" s="54">
        <f>AO50/AP50</f>
        <v>0.909090909090909</v>
      </c>
      <c r="AR50" s="53">
        <f>IF(AQ50&lt;=10%,1.5,(IF(AQ50&lt;=40%,1.25,IF(AQ50&lt;=60%,1,IF(AQ50&lt;90%,0.75,0.5)))))</f>
        <v>0.5</v>
      </c>
      <c r="AS50" s="55">
        <v>1200</v>
      </c>
      <c r="AT50" s="6">
        <f>VLOOKUP(E50,[6]教育处数据!B:Q,16,0)</f>
        <v>20</v>
      </c>
      <c r="AU50" s="56">
        <f>AS50*AR50*(AT50/AW50)</f>
        <v>600</v>
      </c>
      <c r="AV50" s="57">
        <f>ROUND(AU50,0)</f>
        <v>600</v>
      </c>
      <c r="AW50" s="6">
        <v>20</v>
      </c>
    </row>
    <row r="51" spans="1:49">
      <c r="A51" s="6"/>
      <c r="B51" s="7" t="s">
        <v>130</v>
      </c>
      <c r="C51" s="8">
        <v>46</v>
      </c>
      <c r="D51" s="10" t="s">
        <v>153</v>
      </c>
      <c r="E51" s="8">
        <f>VLOOKUP(D51,'[1]9月学员绩效名单'!$A:$C,3,0)</f>
        <v>623018</v>
      </c>
      <c r="F51" s="8" t="str">
        <f>VLOOKUP(E51,'[2]住培学员 在培学员排班表（所有人）请假等数据已更新到23.6'!$F$1:$X$65536,19,0)</f>
        <v>住院医师-本院</v>
      </c>
      <c r="G51" s="8" t="str">
        <f>VLOOKUP(E51,'[2]住培学员 在培学员排班表（所有人）请假等数据已更新到23.6'!$F$1:$P$65536,11,0)</f>
        <v>放射肿瘤科</v>
      </c>
      <c r="H51" s="8" t="str">
        <f>VLOOKUP(E51,'[2]住培学员 在培学员排班表（所有人）请假等数据已更新到23.6'!$F$1:$S$65536,14,0)</f>
        <v>2023年</v>
      </c>
      <c r="I51" s="28" t="s">
        <v>99</v>
      </c>
      <c r="J51" s="29">
        <v>0</v>
      </c>
      <c r="K51" s="29">
        <v>0</v>
      </c>
      <c r="L51" s="29">
        <v>0</v>
      </c>
      <c r="M51" s="24">
        <v>160</v>
      </c>
      <c r="N51" s="25">
        <v>0</v>
      </c>
      <c r="O51" s="25">
        <v>0</v>
      </c>
      <c r="P51" s="25">
        <v>0</v>
      </c>
      <c r="Q51" s="25">
        <v>1</v>
      </c>
      <c r="R51" s="25">
        <v>0</v>
      </c>
      <c r="S51" s="36">
        <v>25</v>
      </c>
      <c r="T51" s="24">
        <v>100</v>
      </c>
      <c r="U51" s="24">
        <v>10</v>
      </c>
      <c r="V51" s="24">
        <v>20</v>
      </c>
      <c r="W51" s="24">
        <v>30</v>
      </c>
      <c r="X51" s="24">
        <v>0</v>
      </c>
      <c r="Y51" s="48">
        <v>20</v>
      </c>
      <c r="Z51" s="48">
        <v>0</v>
      </c>
      <c r="AA51" s="48">
        <f>VLOOKUP(E51,[6]教育处数据!B:G,6,0)</f>
        <v>0</v>
      </c>
      <c r="AB51" s="43">
        <f>VLOOKUP(E51,[6]教育处数据!B:H,7,0)</f>
        <v>100</v>
      </c>
      <c r="AC51" s="43">
        <f>VLOOKUP(E51,[6]教育处数据!B:J,9,0)</f>
        <v>0</v>
      </c>
      <c r="AD51" s="43">
        <f>VLOOKUP(E51,[6]教育处数据!B:L,11,0)</f>
        <v>0</v>
      </c>
      <c r="AE51" s="43">
        <v>0</v>
      </c>
      <c r="AF51" s="43">
        <v>0</v>
      </c>
      <c r="AG51" s="43">
        <f>VLOOKUP(E51,[6]教育处数据!B:N,13,0)</f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26">
        <f>SUM(J51:M51,S51:AJ51)</f>
        <v>465</v>
      </c>
      <c r="AN51" s="7" t="str">
        <f>VLOOKUP(G51,'[4]2.第一轮公示反馈'!$G:$AM,33,0)</f>
        <v>儿科+放射肿瘤科</v>
      </c>
      <c r="AO51" s="52">
        <f>SUMPRODUCT(($AN$4:$AN$1113=AN51)*($AM$4:$AM$1113&gt;AM51))+1</f>
        <v>22</v>
      </c>
      <c r="AP51" s="53">
        <f>COUNTIF(AN:AN,AN51)</f>
        <v>22</v>
      </c>
      <c r="AQ51" s="54">
        <f>AO51/AP51</f>
        <v>1</v>
      </c>
      <c r="AR51" s="53">
        <f>IF(AQ51&lt;=10%,1.5,(IF(AQ51&lt;=40%,1.25,IF(AQ51&lt;=60%,1,IF(AQ51&lt;90%,0.75,0.5)))))</f>
        <v>0.5</v>
      </c>
      <c r="AS51" s="55">
        <v>1200</v>
      </c>
      <c r="AT51" s="6">
        <f>VLOOKUP(E51,[6]教育处数据!B:Q,16,0)</f>
        <v>20</v>
      </c>
      <c r="AU51" s="56">
        <f>AS51*AR51*(AT51/AW51)</f>
        <v>600</v>
      </c>
      <c r="AV51" s="57">
        <f>ROUND(AU51,0)</f>
        <v>600</v>
      </c>
      <c r="AW51" s="6">
        <v>20</v>
      </c>
    </row>
    <row r="52" spans="1:49">
      <c r="A52" s="6" t="s">
        <v>154</v>
      </c>
      <c r="B52" s="7" t="s">
        <v>155</v>
      </c>
      <c r="C52" s="8">
        <v>47</v>
      </c>
      <c r="D52" s="14" t="s">
        <v>156</v>
      </c>
      <c r="E52" s="8" t="str">
        <f>VLOOKUP(D52,'[1]9月学员绩效名单'!$A:$C,3,0)</f>
        <v>7AM377</v>
      </c>
      <c r="F52" s="8" t="str">
        <f>VLOOKUP(E52,'[2]住培学员 在培学员排班表（所有人）请假等数据已更新到23.6'!$F$1:$X$65536,19,0)</f>
        <v>规培研究生</v>
      </c>
      <c r="G52" s="8" t="str">
        <f>VLOOKUP(E52,'[2]住培学员 在培学员排班表（所有人）请假等数据已更新到23.6'!$F$1:$P$65536,11,0)</f>
        <v>放射肿瘤科</v>
      </c>
      <c r="H52" s="8" t="str">
        <f>VLOOKUP(E52,'[2]住培学员 在培学员排班表（所有人）请假等数据已更新到23.6'!$F$1:$S$65536,14,0)</f>
        <v>2021年</v>
      </c>
      <c r="I52" s="8" t="s">
        <v>99</v>
      </c>
      <c r="J52" s="24">
        <v>0</v>
      </c>
      <c r="K52" s="24">
        <v>0</v>
      </c>
      <c r="L52" s="24">
        <v>0</v>
      </c>
      <c r="M52" s="24">
        <v>160</v>
      </c>
      <c r="N52" s="27">
        <v>0</v>
      </c>
      <c r="O52" s="25">
        <v>2</v>
      </c>
      <c r="P52" s="27">
        <v>1</v>
      </c>
      <c r="Q52" s="27">
        <v>1</v>
      </c>
      <c r="R52" s="27">
        <v>0</v>
      </c>
      <c r="S52" s="39">
        <v>85</v>
      </c>
      <c r="T52" s="40">
        <v>100</v>
      </c>
      <c r="U52" s="41">
        <v>10</v>
      </c>
      <c r="V52" s="41">
        <v>40</v>
      </c>
      <c r="W52" s="41">
        <v>30</v>
      </c>
      <c r="X52" s="41">
        <v>60</v>
      </c>
      <c r="Y52" s="41">
        <v>0</v>
      </c>
      <c r="Z52" s="48">
        <v>0</v>
      </c>
      <c r="AA52" s="48">
        <f>VLOOKUP(E52,[6]教育处数据!B:G,6,0)</f>
        <v>0</v>
      </c>
      <c r="AB52" s="43">
        <f>VLOOKUP(E52,[6]教育处数据!B:H,7,0)</f>
        <v>0</v>
      </c>
      <c r="AC52" s="43">
        <f>VLOOKUP(E52,[6]教育处数据!B:J,9,0)</f>
        <v>0</v>
      </c>
      <c r="AD52" s="43">
        <f>VLOOKUP(E52,[6]教育处数据!B:L,11,0)</f>
        <v>0</v>
      </c>
      <c r="AE52" s="43">
        <v>0</v>
      </c>
      <c r="AF52" s="43">
        <v>0</v>
      </c>
      <c r="AG52" s="43">
        <f>VLOOKUP(E52,[6]教育处数据!B:N,13,0)</f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26">
        <f>SUM(J52:M52,S52:AJ52)</f>
        <v>485</v>
      </c>
      <c r="AN52" s="7" t="str">
        <f>VLOOKUP(G52,'[4]2.第一轮公示反馈'!$G:$AM,33,0)</f>
        <v>儿科+放射肿瘤科</v>
      </c>
      <c r="AO52" s="52">
        <f>SUMPRODUCT(($AN$4:$AN$1113=AN52)*($AM$4:$AM$1113&gt;AM52))+1</f>
        <v>21</v>
      </c>
      <c r="AP52" s="53">
        <f>COUNTIF(AN:AN,AN52)</f>
        <v>22</v>
      </c>
      <c r="AQ52" s="54">
        <f>AO52/AP52</f>
        <v>0.954545454545455</v>
      </c>
      <c r="AR52" s="53">
        <f>IF(AQ52&lt;=10%,1.5,(IF(AQ52&lt;=40%,1.25,IF(AQ52&lt;=60%,1,IF(AQ52&lt;90%,0.75,0.5)))))</f>
        <v>0.5</v>
      </c>
      <c r="AS52" s="55">
        <v>1200</v>
      </c>
      <c r="AT52" s="6">
        <f>VLOOKUP(E52,[6]教育处数据!B:Q,16,0)</f>
        <v>20</v>
      </c>
      <c r="AU52" s="56">
        <f>AS52*AR52*(AT52/AW52)</f>
        <v>600</v>
      </c>
      <c r="AV52" s="57">
        <f>ROUND(AU52,0)</f>
        <v>600</v>
      </c>
      <c r="AW52" s="6">
        <v>20</v>
      </c>
    </row>
    <row r="53" spans="1:49">
      <c r="A53" s="6"/>
      <c r="B53" s="7" t="s">
        <v>126</v>
      </c>
      <c r="C53" s="8">
        <v>48</v>
      </c>
      <c r="D53" s="13" t="s">
        <v>157</v>
      </c>
      <c r="E53" s="8" t="str">
        <f>VLOOKUP(D53,'[1]9月学员绩效名单'!$A:$C,3,0)</f>
        <v>7AM335</v>
      </c>
      <c r="F53" s="8" t="str">
        <f>VLOOKUP(E53,'[2]住培学员 在培学员排班表（所有人）请假等数据已更新到23.6'!$F$1:$X$65536,19,0)</f>
        <v>规培研究生</v>
      </c>
      <c r="G53" s="8" t="str">
        <f>VLOOKUP(E53,'[2]住培学员 在培学员排班表（所有人）请假等数据已更新到23.6'!$F$1:$P$65536,11,0)</f>
        <v>放射科</v>
      </c>
      <c r="H53" s="8" t="str">
        <f>VLOOKUP(E53,'[2]住培学员 在培学员排班表（所有人）请假等数据已更新到23.6'!$F$1:$S$65536,14,0)</f>
        <v>2021年</v>
      </c>
      <c r="I53" s="8" t="s">
        <v>99</v>
      </c>
      <c r="J53" s="24">
        <v>0</v>
      </c>
      <c r="K53" s="24">
        <v>0</v>
      </c>
      <c r="L53" s="24">
        <v>0</v>
      </c>
      <c r="M53" s="24">
        <v>160</v>
      </c>
      <c r="N53" s="25">
        <v>0</v>
      </c>
      <c r="O53" s="25">
        <v>0</v>
      </c>
      <c r="P53" s="27">
        <v>0</v>
      </c>
      <c r="Q53" s="37">
        <v>2</v>
      </c>
      <c r="R53" s="27">
        <v>0</v>
      </c>
      <c r="S53" s="36">
        <v>50</v>
      </c>
      <c r="T53" s="24">
        <v>100</v>
      </c>
      <c r="U53" s="38">
        <v>0</v>
      </c>
      <c r="V53" s="38">
        <v>80</v>
      </c>
      <c r="W53" s="38">
        <v>120</v>
      </c>
      <c r="X53" s="38">
        <v>120</v>
      </c>
      <c r="Y53" s="38">
        <v>40</v>
      </c>
      <c r="Z53" s="48">
        <v>0</v>
      </c>
      <c r="AA53" s="48">
        <f>VLOOKUP(E53,[6]教育处数据!B:G,6,0)</f>
        <v>0</v>
      </c>
      <c r="AB53" s="43">
        <f>VLOOKUP(E53,[6]教育处数据!B:H,7,0)</f>
        <v>100</v>
      </c>
      <c r="AC53" s="43">
        <f>VLOOKUP(E53,[6]教育处数据!B:J,9,0)</f>
        <v>150</v>
      </c>
      <c r="AD53" s="43">
        <f>VLOOKUP(E53,[6]教育处数据!B:L,11,0)</f>
        <v>0</v>
      </c>
      <c r="AE53" s="43">
        <v>0</v>
      </c>
      <c r="AF53" s="43">
        <v>0</v>
      </c>
      <c r="AG53" s="43">
        <f>VLOOKUP(E53,[6]教育处数据!B:N,13,0)</f>
        <v>0</v>
      </c>
      <c r="AH53" s="43">
        <v>0</v>
      </c>
      <c r="AI53" s="43">
        <v>0</v>
      </c>
      <c r="AJ53" s="43">
        <v>0</v>
      </c>
      <c r="AK53" s="43">
        <v>0</v>
      </c>
      <c r="AL53" s="43">
        <v>0</v>
      </c>
      <c r="AM53" s="26">
        <f>SUM(J53:M53,S53:AJ53)</f>
        <v>920</v>
      </c>
      <c r="AN53" s="7" t="str">
        <f>VLOOKUP(G53,'[4]2.第一轮公示反馈'!$G:$AM,33,0)</f>
        <v>放射科+核医学科</v>
      </c>
      <c r="AO53" s="52">
        <f>SUMPRODUCT(($AN$4:$AN$1113=AN53)*($AM$4:$AM$1113&gt;AM53))+1</f>
        <v>1</v>
      </c>
      <c r="AP53" s="53">
        <f>COUNTIF(AN:AN,AN53)</f>
        <v>32</v>
      </c>
      <c r="AQ53" s="54">
        <f>AO53/AP53</f>
        <v>0.03125</v>
      </c>
      <c r="AR53" s="53">
        <f>IF(AQ53&lt;=10%,1.5,(IF(AQ53&lt;=40%,1.25,IF(AQ53&lt;=60%,1,IF(AQ53&lt;90%,0.75,0.5)))))</f>
        <v>1.5</v>
      </c>
      <c r="AS53" s="55">
        <v>1200</v>
      </c>
      <c r="AT53" s="6">
        <f>VLOOKUP(E53,[6]教育处数据!B:Q,16,0)</f>
        <v>20</v>
      </c>
      <c r="AU53" s="56">
        <f>AS53*AR53*(AT53/AW53)</f>
        <v>1800</v>
      </c>
      <c r="AV53" s="57">
        <f>ROUND(AU53,0)</f>
        <v>1800</v>
      </c>
      <c r="AW53" s="6">
        <v>20</v>
      </c>
    </row>
    <row r="54" spans="1:49">
      <c r="A54" s="6"/>
      <c r="B54" s="7" t="s">
        <v>126</v>
      </c>
      <c r="C54" s="8">
        <v>49</v>
      </c>
      <c r="D54" s="13" t="s">
        <v>158</v>
      </c>
      <c r="E54" s="8" t="str">
        <f>VLOOKUP(D54,'[1]9月学员绩效名单'!$A:$C,3,0)</f>
        <v>7AM336</v>
      </c>
      <c r="F54" s="8" t="str">
        <f>VLOOKUP(E54,'[2]住培学员 在培学员排班表（所有人）请假等数据已更新到23.6'!$F$1:$X$65536,19,0)</f>
        <v>规培研究生</v>
      </c>
      <c r="G54" s="8" t="str">
        <f>VLOOKUP(E54,'[2]住培学员 在培学员排班表（所有人）请假等数据已更新到23.6'!$F$1:$P$65536,11,0)</f>
        <v>放射科</v>
      </c>
      <c r="H54" s="8" t="str">
        <f>VLOOKUP(E54,'[2]住培学员 在培学员排班表（所有人）请假等数据已更新到23.6'!$F$1:$S$65536,14,0)</f>
        <v>2021年</v>
      </c>
      <c r="I54" s="8" t="s">
        <v>99</v>
      </c>
      <c r="J54" s="24">
        <v>0</v>
      </c>
      <c r="K54" s="24">
        <v>0</v>
      </c>
      <c r="L54" s="24">
        <v>0</v>
      </c>
      <c r="M54" s="24">
        <v>160</v>
      </c>
      <c r="N54" s="25">
        <v>0</v>
      </c>
      <c r="O54" s="25">
        <v>0</v>
      </c>
      <c r="P54" s="27">
        <v>0</v>
      </c>
      <c r="Q54" s="37">
        <v>2</v>
      </c>
      <c r="R54" s="27">
        <v>0</v>
      </c>
      <c r="S54" s="36">
        <v>50</v>
      </c>
      <c r="T54" s="24">
        <v>100</v>
      </c>
      <c r="U54" s="38">
        <v>0</v>
      </c>
      <c r="V54" s="38">
        <v>80</v>
      </c>
      <c r="W54" s="38">
        <v>120</v>
      </c>
      <c r="X54" s="38">
        <v>120</v>
      </c>
      <c r="Y54" s="38">
        <v>40</v>
      </c>
      <c r="Z54" s="48">
        <v>0</v>
      </c>
      <c r="AA54" s="48">
        <f>VLOOKUP(E54,[6]教育处数据!B:G,6,0)</f>
        <v>0</v>
      </c>
      <c r="AB54" s="43">
        <f>VLOOKUP(E54,[6]教育处数据!B:H,7,0)</f>
        <v>100</v>
      </c>
      <c r="AC54" s="43">
        <f>VLOOKUP(E54,[6]教育处数据!B:J,9,0)</f>
        <v>150</v>
      </c>
      <c r="AD54" s="43">
        <f>VLOOKUP(E54,[6]教育处数据!B:L,11,0)</f>
        <v>0</v>
      </c>
      <c r="AE54" s="43">
        <v>0</v>
      </c>
      <c r="AF54" s="43">
        <v>0</v>
      </c>
      <c r="AG54" s="43">
        <f>VLOOKUP(E54,[6]教育处数据!B:N,13,0)</f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26">
        <f>SUM(J54:M54,S54:AJ54)</f>
        <v>920</v>
      </c>
      <c r="AN54" s="7" t="str">
        <f>VLOOKUP(G54,'[4]2.第一轮公示反馈'!$G:$AM,33,0)</f>
        <v>放射科+核医学科</v>
      </c>
      <c r="AO54" s="52">
        <f>SUMPRODUCT(($AN$4:$AN$1113=AN54)*($AM$4:$AM$1113&gt;AM54))+1</f>
        <v>1</v>
      </c>
      <c r="AP54" s="53">
        <f>COUNTIF(AN:AN,AN54)</f>
        <v>32</v>
      </c>
      <c r="AQ54" s="54">
        <f>AO54/AP54</f>
        <v>0.03125</v>
      </c>
      <c r="AR54" s="53">
        <f>IF(AQ54&lt;=10%,1.5,(IF(AQ54&lt;=40%,1.25,IF(AQ54&lt;=60%,1,IF(AQ54&lt;90%,0.75,0.5)))))</f>
        <v>1.5</v>
      </c>
      <c r="AS54" s="55">
        <v>1200</v>
      </c>
      <c r="AT54" s="6">
        <f>VLOOKUP(E54,[6]教育处数据!B:Q,16,0)</f>
        <v>20</v>
      </c>
      <c r="AU54" s="56">
        <f>AS54*AR54*(AT54/AW54)</f>
        <v>1800</v>
      </c>
      <c r="AV54" s="57">
        <f>ROUND(AU54,0)</f>
        <v>1800</v>
      </c>
      <c r="AW54" s="6">
        <v>20</v>
      </c>
    </row>
    <row r="55" spans="1:49">
      <c r="A55" s="6"/>
      <c r="B55" s="7" t="s">
        <v>126</v>
      </c>
      <c r="C55" s="8">
        <v>50</v>
      </c>
      <c r="D55" s="13" t="s">
        <v>159</v>
      </c>
      <c r="E55" s="8" t="str">
        <f>VLOOKUP(D55,'[1]9月学员绩效名单'!$A:$C,3,0)</f>
        <v>7AM337</v>
      </c>
      <c r="F55" s="8" t="str">
        <f>VLOOKUP(E55,'[2]住培学员 在培学员排班表（所有人）请假等数据已更新到23.6'!$F$1:$X$65536,19,0)</f>
        <v>规培研究生</v>
      </c>
      <c r="G55" s="8" t="str">
        <f>VLOOKUP(E55,'[2]住培学员 在培学员排班表（所有人）请假等数据已更新到23.6'!$F$1:$P$65536,11,0)</f>
        <v>放射科</v>
      </c>
      <c r="H55" s="8" t="str">
        <f>VLOOKUP(E55,'[2]住培学员 在培学员排班表（所有人）请假等数据已更新到23.6'!$F$1:$S$65536,14,0)</f>
        <v>2021年</v>
      </c>
      <c r="I55" s="8" t="s">
        <v>99</v>
      </c>
      <c r="J55" s="24">
        <v>0</v>
      </c>
      <c r="K55" s="24">
        <v>0</v>
      </c>
      <c r="L55" s="24">
        <v>0</v>
      </c>
      <c r="M55" s="24">
        <v>160</v>
      </c>
      <c r="N55" s="25">
        <v>0</v>
      </c>
      <c r="O55" s="25">
        <v>0</v>
      </c>
      <c r="P55" s="27">
        <v>0</v>
      </c>
      <c r="Q55" s="37">
        <v>2</v>
      </c>
      <c r="R55" s="27">
        <v>0</v>
      </c>
      <c r="S55" s="36">
        <v>50</v>
      </c>
      <c r="T55" s="24">
        <v>100</v>
      </c>
      <c r="U55" s="38">
        <v>0</v>
      </c>
      <c r="V55" s="38">
        <v>80</v>
      </c>
      <c r="W55" s="38">
        <v>120</v>
      </c>
      <c r="X55" s="38">
        <v>120</v>
      </c>
      <c r="Y55" s="38">
        <v>40</v>
      </c>
      <c r="Z55" s="48">
        <v>0</v>
      </c>
      <c r="AA55" s="48">
        <f>VLOOKUP(E55,[6]教育处数据!B:G,6,0)</f>
        <v>0</v>
      </c>
      <c r="AB55" s="43">
        <f>VLOOKUP(E55,[6]教育处数据!B:H,7,0)</f>
        <v>100</v>
      </c>
      <c r="AC55" s="43">
        <f>VLOOKUP(E55,[6]教育处数据!B:J,9,0)</f>
        <v>150</v>
      </c>
      <c r="AD55" s="43">
        <f>VLOOKUP(E55,[6]教育处数据!B:L,11,0)</f>
        <v>0</v>
      </c>
      <c r="AE55" s="43">
        <v>0</v>
      </c>
      <c r="AF55" s="43">
        <v>0</v>
      </c>
      <c r="AG55" s="43">
        <f>VLOOKUP(E55,[6]教育处数据!B:N,13,0)</f>
        <v>0</v>
      </c>
      <c r="AH55" s="43">
        <v>0</v>
      </c>
      <c r="AI55" s="43">
        <v>0</v>
      </c>
      <c r="AJ55" s="43">
        <v>0</v>
      </c>
      <c r="AK55" s="43">
        <v>0</v>
      </c>
      <c r="AL55" s="43">
        <v>0</v>
      </c>
      <c r="AM55" s="26">
        <f>SUM(J55:M55,S55:AJ55)</f>
        <v>920</v>
      </c>
      <c r="AN55" s="7" t="str">
        <f>VLOOKUP(G55,'[4]2.第一轮公示反馈'!$G:$AM,33,0)</f>
        <v>放射科+核医学科</v>
      </c>
      <c r="AO55" s="52">
        <f>SUMPRODUCT(($AN$4:$AN$1113=AN55)*($AM$4:$AM$1113&gt;AM55))+1</f>
        <v>1</v>
      </c>
      <c r="AP55" s="53">
        <f>COUNTIF(AN:AN,AN55)</f>
        <v>32</v>
      </c>
      <c r="AQ55" s="54">
        <f>AO55/AP55</f>
        <v>0.03125</v>
      </c>
      <c r="AR55" s="53">
        <f>IF(AQ55&lt;=10%,1.5,(IF(AQ55&lt;=40%,1.25,IF(AQ55&lt;=60%,1,IF(AQ55&lt;90%,0.75,0.5)))))</f>
        <v>1.5</v>
      </c>
      <c r="AS55" s="55">
        <v>1200</v>
      </c>
      <c r="AT55" s="6">
        <f>VLOOKUP(E55,[6]教育处数据!B:Q,16,0)</f>
        <v>20</v>
      </c>
      <c r="AU55" s="56">
        <f>AS55*AR55*(AT55/AW55)</f>
        <v>1800</v>
      </c>
      <c r="AV55" s="57">
        <f>ROUND(AU55,0)</f>
        <v>1800</v>
      </c>
      <c r="AW55" s="6">
        <v>20</v>
      </c>
    </row>
    <row r="56" spans="1:49">
      <c r="A56" s="6"/>
      <c r="B56" s="7" t="s">
        <v>126</v>
      </c>
      <c r="C56" s="8">
        <v>51</v>
      </c>
      <c r="D56" s="13" t="s">
        <v>160</v>
      </c>
      <c r="E56" s="8" t="str">
        <f>VLOOKUP(D56,'[1]9月学员绩效名单'!$A:$C,3,0)</f>
        <v>7AM334</v>
      </c>
      <c r="F56" s="8" t="str">
        <f>VLOOKUP(E56,'[2]住培学员 在培学员排班表（所有人）请假等数据已更新到23.6'!$F$1:$X$65536,19,0)</f>
        <v>规培研究生</v>
      </c>
      <c r="G56" s="8" t="str">
        <f>VLOOKUP(E56,'[2]住培学员 在培学员排班表（所有人）请假等数据已更新到23.6'!$F$1:$P$65536,11,0)</f>
        <v>放射科</v>
      </c>
      <c r="H56" s="8" t="str">
        <f>VLOOKUP(E56,'[2]住培学员 在培学员排班表（所有人）请假等数据已更新到23.6'!$F$1:$S$65536,14,0)</f>
        <v>2021年</v>
      </c>
      <c r="I56" s="8" t="s">
        <v>99</v>
      </c>
      <c r="J56" s="24">
        <v>0</v>
      </c>
      <c r="K56" s="24">
        <v>0</v>
      </c>
      <c r="L56" s="24">
        <v>0</v>
      </c>
      <c r="M56" s="24">
        <v>160</v>
      </c>
      <c r="N56" s="25">
        <v>0</v>
      </c>
      <c r="O56" s="25">
        <v>0</v>
      </c>
      <c r="P56" s="27">
        <v>0</v>
      </c>
      <c r="Q56" s="37">
        <v>2</v>
      </c>
      <c r="R56" s="27">
        <v>0</v>
      </c>
      <c r="S56" s="36">
        <v>50</v>
      </c>
      <c r="T56" s="24">
        <v>100</v>
      </c>
      <c r="U56" s="38">
        <v>0</v>
      </c>
      <c r="V56" s="38">
        <v>60</v>
      </c>
      <c r="W56" s="38">
        <v>120</v>
      </c>
      <c r="X56" s="38">
        <v>120</v>
      </c>
      <c r="Y56" s="38">
        <v>40</v>
      </c>
      <c r="Z56" s="48">
        <v>0</v>
      </c>
      <c r="AA56" s="48">
        <f>VLOOKUP(E56,[6]教育处数据!B:G,6,0)</f>
        <v>0</v>
      </c>
      <c r="AB56" s="43">
        <f>VLOOKUP(E56,[6]教育处数据!B:H,7,0)</f>
        <v>100</v>
      </c>
      <c r="AC56" s="43">
        <f>VLOOKUP(E56,[6]教育处数据!B:J,9,0)</f>
        <v>150</v>
      </c>
      <c r="AD56" s="43">
        <f>VLOOKUP(E56,[6]教育处数据!B:L,11,0)</f>
        <v>0</v>
      </c>
      <c r="AE56" s="43">
        <v>0</v>
      </c>
      <c r="AF56" s="43">
        <v>0</v>
      </c>
      <c r="AG56" s="43">
        <f>VLOOKUP(E56,[6]教育处数据!B:N,13,0)</f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26">
        <f>SUM(J56:M56,S56:AJ56)</f>
        <v>900</v>
      </c>
      <c r="AN56" s="7" t="str">
        <f>VLOOKUP(G56,'[4]2.第一轮公示反馈'!$G:$AM,33,0)</f>
        <v>放射科+核医学科</v>
      </c>
      <c r="AO56" s="52">
        <f>SUMPRODUCT(($AN$4:$AN$1113=AN56)*($AM$4:$AM$1113&gt;AM56))+1</f>
        <v>4</v>
      </c>
      <c r="AP56" s="53">
        <f>COUNTIF(AN:AN,AN56)</f>
        <v>32</v>
      </c>
      <c r="AQ56" s="54">
        <f>AO56/AP56</f>
        <v>0.125</v>
      </c>
      <c r="AR56" s="53">
        <f>IF(AQ56&lt;=10%,1.5,(IF(AQ56&lt;=40%,1.25,IF(AQ56&lt;=60%,1,IF(AQ56&lt;90%,0.75,0.5)))))</f>
        <v>1.25</v>
      </c>
      <c r="AS56" s="55">
        <v>1200</v>
      </c>
      <c r="AT56" s="6">
        <f>VLOOKUP(E56,[6]教育处数据!B:Q,16,0)</f>
        <v>20</v>
      </c>
      <c r="AU56" s="56">
        <f>AS56*AR56*(AT56/AW56)</f>
        <v>1500</v>
      </c>
      <c r="AV56" s="57">
        <f>ROUND(AU56,0)</f>
        <v>1500</v>
      </c>
      <c r="AW56" s="6">
        <v>20</v>
      </c>
    </row>
    <row r="57" spans="1:49">
      <c r="A57" s="6"/>
      <c r="B57" s="7" t="s">
        <v>126</v>
      </c>
      <c r="C57" s="8">
        <v>52</v>
      </c>
      <c r="D57" s="9" t="s">
        <v>161</v>
      </c>
      <c r="E57" s="8" t="str">
        <f>VLOOKUP(D57,'[1]9月学员绩效名单'!$A:$C,3,0)</f>
        <v>729L21</v>
      </c>
      <c r="F57" s="8" t="str">
        <f>VLOOKUP(E57,'[2]住培学员 在培学员排班表（所有人）请假等数据已更新到23.6'!$F$1:$X$65536,19,0)</f>
        <v>住院医师-外院</v>
      </c>
      <c r="G57" s="8" t="str">
        <f>VLOOKUP(E57,'[2]住培学员 在培学员排班表（所有人）请假等数据已更新到23.6'!$F$1:$P$65536,11,0)</f>
        <v>放射科</v>
      </c>
      <c r="H57" s="8" t="str">
        <f>VLOOKUP(E57,'[2]住培学员 在培学员排班表（所有人）请假等数据已更新到23.6'!$F$1:$S$65536,14,0)</f>
        <v>2021年</v>
      </c>
      <c r="I57" s="8" t="s">
        <v>99</v>
      </c>
      <c r="J57" s="24">
        <v>0</v>
      </c>
      <c r="K57" s="24">
        <v>0</v>
      </c>
      <c r="L57" s="24">
        <v>0</v>
      </c>
      <c r="M57" s="24">
        <v>160</v>
      </c>
      <c r="N57" s="25">
        <v>0</v>
      </c>
      <c r="O57" s="25">
        <v>0</v>
      </c>
      <c r="P57" s="27">
        <v>0</v>
      </c>
      <c r="Q57" s="37">
        <v>2</v>
      </c>
      <c r="R57" s="27">
        <v>0</v>
      </c>
      <c r="S57" s="36">
        <v>50</v>
      </c>
      <c r="T57" s="24">
        <v>100</v>
      </c>
      <c r="U57" s="38">
        <v>0</v>
      </c>
      <c r="V57" s="38">
        <v>80</v>
      </c>
      <c r="W57" s="38">
        <v>120</v>
      </c>
      <c r="X57" s="38">
        <v>120</v>
      </c>
      <c r="Y57" s="38">
        <v>20</v>
      </c>
      <c r="Z57" s="48">
        <v>0</v>
      </c>
      <c r="AA57" s="48">
        <f>VLOOKUP(E57,[6]教育处数据!B:G,6,0)</f>
        <v>0</v>
      </c>
      <c r="AB57" s="43">
        <f>VLOOKUP(E57,[6]教育处数据!B:H,7,0)</f>
        <v>100</v>
      </c>
      <c r="AC57" s="43">
        <f>VLOOKUP(E57,[6]教育处数据!B:J,9,0)</f>
        <v>150</v>
      </c>
      <c r="AD57" s="43">
        <f>VLOOKUP(E57,[6]教育处数据!B:L,11,0)</f>
        <v>0</v>
      </c>
      <c r="AE57" s="43">
        <v>0</v>
      </c>
      <c r="AF57" s="43">
        <v>0</v>
      </c>
      <c r="AG57" s="43">
        <f>VLOOKUP(E57,[6]教育处数据!B:N,13,0)</f>
        <v>0</v>
      </c>
      <c r="AH57" s="43">
        <v>0</v>
      </c>
      <c r="AI57" s="43">
        <v>0</v>
      </c>
      <c r="AJ57" s="43">
        <v>0</v>
      </c>
      <c r="AK57" s="43">
        <v>0</v>
      </c>
      <c r="AL57" s="43">
        <v>0</v>
      </c>
      <c r="AM57" s="26">
        <f>SUM(J57:M57,S57:AJ57)</f>
        <v>900</v>
      </c>
      <c r="AN57" s="7" t="str">
        <f>VLOOKUP(G57,'[4]2.第一轮公示反馈'!$G:$AM,33,0)</f>
        <v>放射科+核医学科</v>
      </c>
      <c r="AO57" s="52">
        <f>SUMPRODUCT(($AN$4:$AN$1113=AN57)*($AM$4:$AM$1113&gt;AM57))+1</f>
        <v>4</v>
      </c>
      <c r="AP57" s="53">
        <f>COUNTIF(AN:AN,AN57)</f>
        <v>32</v>
      </c>
      <c r="AQ57" s="54">
        <f>AO57/AP57</f>
        <v>0.125</v>
      </c>
      <c r="AR57" s="53">
        <f>IF(AQ57&lt;=10%,1.5,(IF(AQ57&lt;=40%,1.25,IF(AQ57&lt;=60%,1,IF(AQ57&lt;90%,0.75,0.5)))))</f>
        <v>1.25</v>
      </c>
      <c r="AS57" s="55">
        <v>1200</v>
      </c>
      <c r="AT57" s="6">
        <f>VLOOKUP(E57,[6]教育处数据!B:Q,16,0)</f>
        <v>20</v>
      </c>
      <c r="AU57" s="56">
        <f>AS57*AR57*(AT57/AW57)</f>
        <v>1500</v>
      </c>
      <c r="AV57" s="57">
        <f>ROUND(AU57,0)</f>
        <v>1500</v>
      </c>
      <c r="AW57" s="6">
        <v>20</v>
      </c>
    </row>
    <row r="58" spans="1:49">
      <c r="A58" s="6"/>
      <c r="B58" s="7" t="s">
        <v>126</v>
      </c>
      <c r="C58" s="8">
        <v>53</v>
      </c>
      <c r="D58" s="9" t="s">
        <v>162</v>
      </c>
      <c r="E58" s="8" t="str">
        <f>VLOOKUP(D58,'[1]9月学员绩效名单'!$A:$C,3,0)</f>
        <v>729L22</v>
      </c>
      <c r="F58" s="8" t="str">
        <f>VLOOKUP(E58,'[2]住培学员 在培学员排班表（所有人）请假等数据已更新到23.6'!$F$1:$X$65536,19,0)</f>
        <v>住院医师-外院</v>
      </c>
      <c r="G58" s="8" t="str">
        <f>VLOOKUP(E58,'[2]住培学员 在培学员排班表（所有人）请假等数据已更新到23.6'!$F$1:$P$65536,11,0)</f>
        <v>放射科</v>
      </c>
      <c r="H58" s="8" t="str">
        <f>VLOOKUP(E58,'[2]住培学员 在培学员排班表（所有人）请假等数据已更新到23.6'!$F$1:$S$65536,14,0)</f>
        <v>2021年</v>
      </c>
      <c r="I58" s="8" t="s">
        <v>99</v>
      </c>
      <c r="J58" s="24">
        <v>0</v>
      </c>
      <c r="K58" s="24">
        <v>0</v>
      </c>
      <c r="L58" s="24">
        <v>0</v>
      </c>
      <c r="M58" s="24">
        <v>160</v>
      </c>
      <c r="N58" s="25">
        <v>0</v>
      </c>
      <c r="O58" s="25">
        <v>0</v>
      </c>
      <c r="P58" s="27">
        <v>0</v>
      </c>
      <c r="Q58" s="37">
        <v>2</v>
      </c>
      <c r="R58" s="27">
        <v>0</v>
      </c>
      <c r="S58" s="36">
        <v>50</v>
      </c>
      <c r="T58" s="24">
        <v>100</v>
      </c>
      <c r="U58" s="38">
        <v>0</v>
      </c>
      <c r="V58" s="38">
        <v>60</v>
      </c>
      <c r="W58" s="38">
        <v>120</v>
      </c>
      <c r="X58" s="38">
        <v>120</v>
      </c>
      <c r="Y58" s="38">
        <v>20</v>
      </c>
      <c r="Z58" s="48">
        <v>0</v>
      </c>
      <c r="AA58" s="48">
        <f>VLOOKUP(E58,[6]教育处数据!B:G,6,0)</f>
        <v>0</v>
      </c>
      <c r="AB58" s="43">
        <f>VLOOKUP(E58,[6]教育处数据!B:H,7,0)</f>
        <v>100</v>
      </c>
      <c r="AC58" s="43">
        <f>VLOOKUP(E58,[6]教育处数据!B:J,9,0)</f>
        <v>150</v>
      </c>
      <c r="AD58" s="43">
        <f>VLOOKUP(E58,[6]教育处数据!B:L,11,0)</f>
        <v>0</v>
      </c>
      <c r="AE58" s="43">
        <v>0</v>
      </c>
      <c r="AF58" s="43">
        <v>0</v>
      </c>
      <c r="AG58" s="43">
        <f>VLOOKUP(E58,[6]教育处数据!B:N,13,0)</f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26">
        <f>SUM(J58:M58,S58:AJ58)</f>
        <v>880</v>
      </c>
      <c r="AN58" s="7" t="str">
        <f>VLOOKUP(G58,'[4]2.第一轮公示反馈'!$G:$AM,33,0)</f>
        <v>放射科+核医学科</v>
      </c>
      <c r="AO58" s="52">
        <f>SUMPRODUCT(($AN$4:$AN$1113=AN58)*($AM$4:$AM$1113&gt;AM58))+1</f>
        <v>6</v>
      </c>
      <c r="AP58" s="53">
        <f>COUNTIF(AN:AN,AN58)</f>
        <v>32</v>
      </c>
      <c r="AQ58" s="54">
        <f>AO58/AP58</f>
        <v>0.1875</v>
      </c>
      <c r="AR58" s="53">
        <f>IF(AQ58&lt;=10%,1.5,(IF(AQ58&lt;=40%,1.25,IF(AQ58&lt;=60%,1,IF(AQ58&lt;90%,0.75,0.5)))))</f>
        <v>1.25</v>
      </c>
      <c r="AS58" s="55">
        <v>1200</v>
      </c>
      <c r="AT58" s="6">
        <f>VLOOKUP(E58,[6]教育处数据!B:Q,16,0)</f>
        <v>20</v>
      </c>
      <c r="AU58" s="56">
        <f>AS58*AR58*(AT58/AW58)</f>
        <v>1500</v>
      </c>
      <c r="AV58" s="57">
        <f>ROUND(AU58,0)</f>
        <v>1500</v>
      </c>
      <c r="AW58" s="6">
        <v>20</v>
      </c>
    </row>
    <row r="59" spans="1:49">
      <c r="A59" s="6"/>
      <c r="B59" s="7" t="s">
        <v>126</v>
      </c>
      <c r="C59" s="8">
        <v>54</v>
      </c>
      <c r="D59" s="9" t="s">
        <v>163</v>
      </c>
      <c r="E59" s="8">
        <f>VLOOKUP(D59,'[1]9月学员绩效名单'!$A:$C,3,0)</f>
        <v>623036</v>
      </c>
      <c r="F59" s="8" t="str">
        <f>VLOOKUP(E59,'[2]住培学员 在培学员排班表（所有人）请假等数据已更新到23.6'!$F$1:$X$65536,19,0)</f>
        <v>住院医师-本院</v>
      </c>
      <c r="G59" s="8" t="str">
        <f>VLOOKUP(E59,'[2]住培学员 在培学员排班表（所有人）请假等数据已更新到23.6'!$F$1:$P$65536,11,0)</f>
        <v>放射科</v>
      </c>
      <c r="H59" s="8" t="str">
        <f>VLOOKUP(E59,'[2]住培学员 在培学员排班表（所有人）请假等数据已更新到23.6'!$F$1:$S$65536,14,0)</f>
        <v>2023年</v>
      </c>
      <c r="I59" s="8" t="s">
        <v>99</v>
      </c>
      <c r="J59" s="24">
        <v>0</v>
      </c>
      <c r="K59" s="24">
        <v>0</v>
      </c>
      <c r="L59" s="24">
        <v>0</v>
      </c>
      <c r="M59" s="24">
        <v>160</v>
      </c>
      <c r="N59" s="25">
        <v>0</v>
      </c>
      <c r="O59" s="25">
        <v>0</v>
      </c>
      <c r="P59" s="27">
        <v>0</v>
      </c>
      <c r="Q59" s="37">
        <v>4</v>
      </c>
      <c r="R59" s="27">
        <v>0</v>
      </c>
      <c r="S59" s="36">
        <v>100</v>
      </c>
      <c r="T59" s="24">
        <v>100</v>
      </c>
      <c r="U59" s="38">
        <v>0</v>
      </c>
      <c r="V59" s="38">
        <v>80</v>
      </c>
      <c r="W59" s="38">
        <v>120</v>
      </c>
      <c r="X59" s="38">
        <v>120</v>
      </c>
      <c r="Y59" s="38">
        <v>40</v>
      </c>
      <c r="Z59" s="48">
        <v>0</v>
      </c>
      <c r="AA59" s="48">
        <f>VLOOKUP(E59,[6]教育处数据!B:G,6,0)</f>
        <v>0</v>
      </c>
      <c r="AB59" s="43">
        <f>VLOOKUP(E59,[6]教育处数据!B:H,7,0)</f>
        <v>100</v>
      </c>
      <c r="AC59" s="43">
        <f>VLOOKUP(E59,[6]教育处数据!B:J,9,0)</f>
        <v>0</v>
      </c>
      <c r="AD59" s="43">
        <f>VLOOKUP(E59,[6]教育处数据!B:L,11,0)</f>
        <v>0</v>
      </c>
      <c r="AE59" s="43">
        <v>0</v>
      </c>
      <c r="AF59" s="43">
        <v>0</v>
      </c>
      <c r="AG59" s="43">
        <f>VLOOKUP(E59,[6]教育处数据!B:N,13,0)</f>
        <v>0</v>
      </c>
      <c r="AH59" s="43">
        <v>0</v>
      </c>
      <c r="AI59" s="43">
        <v>0</v>
      </c>
      <c r="AJ59" s="43">
        <v>0</v>
      </c>
      <c r="AK59" s="43">
        <v>0</v>
      </c>
      <c r="AL59" s="43">
        <v>0</v>
      </c>
      <c r="AM59" s="26">
        <f>SUM(J59:M59,S59:AJ59)</f>
        <v>820</v>
      </c>
      <c r="AN59" s="7" t="str">
        <f>VLOOKUP(G59,'[4]2.第一轮公示反馈'!$G:$AM,33,0)</f>
        <v>放射科+核医学科</v>
      </c>
      <c r="AO59" s="52">
        <f>SUMPRODUCT(($AN$4:$AN$1113=AN59)*($AM$4:$AM$1113&gt;AM59))+1</f>
        <v>7</v>
      </c>
      <c r="AP59" s="53">
        <f>COUNTIF(AN:AN,AN59)</f>
        <v>32</v>
      </c>
      <c r="AQ59" s="54">
        <f>AO59/AP59</f>
        <v>0.21875</v>
      </c>
      <c r="AR59" s="53">
        <f>IF(AQ59&lt;=10%,1.5,(IF(AQ59&lt;=40%,1.25,IF(AQ59&lt;=60%,1,IF(AQ59&lt;90%,0.75,0.5)))))</f>
        <v>1.25</v>
      </c>
      <c r="AS59" s="55">
        <v>1200</v>
      </c>
      <c r="AT59" s="6">
        <f>VLOOKUP(E59,[6]教育处数据!B:Q,16,0)</f>
        <v>20</v>
      </c>
      <c r="AU59" s="56">
        <f>AS59*AR59*(AT59/AW59)</f>
        <v>1500</v>
      </c>
      <c r="AV59" s="57">
        <f>ROUND(AU59,0)</f>
        <v>1500</v>
      </c>
      <c r="AW59" s="6">
        <v>20</v>
      </c>
    </row>
    <row r="60" spans="1:49">
      <c r="A60" s="6"/>
      <c r="B60" s="7" t="s">
        <v>164</v>
      </c>
      <c r="C60" s="8">
        <v>55</v>
      </c>
      <c r="D60" s="7" t="s">
        <v>165</v>
      </c>
      <c r="E60" s="8" t="str">
        <f>VLOOKUP(D60,'[1]9月学员绩效名单'!$A:$C,3,0)</f>
        <v>7AM486</v>
      </c>
      <c r="F60" s="8" t="str">
        <f>VLOOKUP(E60,'[2]住培学员 在培学员排班表（所有人）请假等数据已更新到23.6'!$F$1:$X$65536,19,0)</f>
        <v>规培研究生</v>
      </c>
      <c r="G60" s="8" t="str">
        <f>VLOOKUP(E60,'[2]住培学员 在培学员排班表（所有人）请假等数据已更新到23.6'!$F$1:$P$65536,11,0)</f>
        <v>核医学科</v>
      </c>
      <c r="H60" s="8" t="str">
        <f>VLOOKUP(E60,'[2]住培学员 在培学员排班表（所有人）请假等数据已更新到23.6'!$F$1:$S$65536,14,0)</f>
        <v>2021年</v>
      </c>
      <c r="I60" s="8" t="s">
        <v>99</v>
      </c>
      <c r="J60" s="24">
        <v>0</v>
      </c>
      <c r="K60" s="24">
        <v>0</v>
      </c>
      <c r="L60" s="24">
        <v>0</v>
      </c>
      <c r="M60" s="24">
        <v>120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42">
        <v>0</v>
      </c>
      <c r="T60" s="43">
        <v>100</v>
      </c>
      <c r="U60" s="24">
        <v>10</v>
      </c>
      <c r="V60" s="24">
        <v>80</v>
      </c>
      <c r="W60" s="24">
        <v>120</v>
      </c>
      <c r="X60" s="24">
        <v>120</v>
      </c>
      <c r="Y60" s="48">
        <v>0</v>
      </c>
      <c r="Z60" s="48">
        <v>0</v>
      </c>
      <c r="AA60" s="48">
        <f>VLOOKUP(E60,[6]教育处数据!B:G,6,0)</f>
        <v>0</v>
      </c>
      <c r="AB60" s="43">
        <f>VLOOKUP(E60,[6]教育处数据!B:H,7,0)</f>
        <v>100</v>
      </c>
      <c r="AC60" s="43">
        <f>VLOOKUP(E60,[6]教育处数据!B:J,9,0)</f>
        <v>150</v>
      </c>
      <c r="AD60" s="43">
        <f>VLOOKUP(E60,[6]教育处数据!B:L,11,0)</f>
        <v>0</v>
      </c>
      <c r="AE60" s="43">
        <v>0</v>
      </c>
      <c r="AF60" s="43">
        <v>0</v>
      </c>
      <c r="AG60" s="43">
        <f>VLOOKUP(E60,[6]教育处数据!B:N,13,0)</f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26">
        <f>SUM(J60:M60,S60:AJ60)</f>
        <v>800</v>
      </c>
      <c r="AN60" s="7" t="str">
        <f>VLOOKUP(G60,'[4]2.第一轮公示反馈'!$G:$AM,33,0)</f>
        <v>放射科+核医学科</v>
      </c>
      <c r="AO60" s="52">
        <f>SUMPRODUCT(($AN$4:$AN$1113=AN60)*($AM$4:$AM$1113&gt;AM60))+1</f>
        <v>8</v>
      </c>
      <c r="AP60" s="53">
        <f>COUNTIF(AN:AN,AN60)</f>
        <v>32</v>
      </c>
      <c r="AQ60" s="54">
        <f>AO60/AP60</f>
        <v>0.25</v>
      </c>
      <c r="AR60" s="53">
        <f>IF(AQ60&lt;=10%,1.5,(IF(AQ60&lt;=40%,1.25,IF(AQ60&lt;=60%,1,IF(AQ60&lt;90%,0.75,0.5)))))</f>
        <v>1.25</v>
      </c>
      <c r="AS60" s="55">
        <v>1200</v>
      </c>
      <c r="AT60" s="6">
        <f>VLOOKUP(E60,[6]教育处数据!B:Q,16,0)</f>
        <v>20</v>
      </c>
      <c r="AU60" s="56">
        <f>AS60*AR60*(AT60/AW60)</f>
        <v>1500</v>
      </c>
      <c r="AV60" s="57">
        <f>ROUND(AU60,0)</f>
        <v>1500</v>
      </c>
      <c r="AW60" s="6">
        <v>20</v>
      </c>
    </row>
    <row r="61" spans="1:49">
      <c r="A61" s="6"/>
      <c r="B61" s="7" t="s">
        <v>126</v>
      </c>
      <c r="C61" s="8">
        <v>56</v>
      </c>
      <c r="D61" s="9" t="s">
        <v>166</v>
      </c>
      <c r="E61" s="8" t="str">
        <f>VLOOKUP(D61,'[1]9月学员绩效名单'!$A:$C,3,0)</f>
        <v>727L58</v>
      </c>
      <c r="F61" s="8" t="str">
        <f>VLOOKUP(E61,'[2]住培学员 在培学员排班表（所有人）请假等数据已更新到23.6'!$F$1:$X$65536,19,0)</f>
        <v>住院医师-外院</v>
      </c>
      <c r="G61" s="8" t="str">
        <f>VLOOKUP(E61,'[2]住培学员 在培学员排班表（所有人）请假等数据已更新到23.6'!$F$1:$P$65536,11,0)</f>
        <v>放射科</v>
      </c>
      <c r="H61" s="8" t="str">
        <f>VLOOKUP(E61,'[2]住培学员 在培学员排班表（所有人）请假等数据已更新到23.6'!$F$1:$S$65536,14,0)</f>
        <v>2021年</v>
      </c>
      <c r="I61" s="8" t="s">
        <v>99</v>
      </c>
      <c r="J61" s="24">
        <v>0</v>
      </c>
      <c r="K61" s="24">
        <v>0</v>
      </c>
      <c r="L61" s="24">
        <v>0</v>
      </c>
      <c r="M61" s="24">
        <v>160</v>
      </c>
      <c r="N61" s="25">
        <v>0</v>
      </c>
      <c r="O61" s="25">
        <v>0</v>
      </c>
      <c r="P61" s="27">
        <v>0</v>
      </c>
      <c r="Q61" s="37">
        <v>2</v>
      </c>
      <c r="R61" s="27">
        <v>0</v>
      </c>
      <c r="S61" s="36">
        <v>50</v>
      </c>
      <c r="T61" s="24">
        <v>100</v>
      </c>
      <c r="U61" s="38">
        <v>0</v>
      </c>
      <c r="V61" s="38">
        <v>80</v>
      </c>
      <c r="W61" s="38">
        <v>120</v>
      </c>
      <c r="X61" s="38">
        <v>90</v>
      </c>
      <c r="Y61" s="38">
        <v>40</v>
      </c>
      <c r="Z61" s="48">
        <v>0</v>
      </c>
      <c r="AA61" s="48">
        <f>VLOOKUP(E61,[6]教育处数据!B:G,6,0)</f>
        <v>0</v>
      </c>
      <c r="AB61" s="43">
        <f>VLOOKUP(E61,[6]教育处数据!B:H,7,0)</f>
        <v>100</v>
      </c>
      <c r="AC61" s="43">
        <f>VLOOKUP(E61,[6]教育处数据!B:J,9,0)</f>
        <v>0</v>
      </c>
      <c r="AD61" s="43">
        <f>VLOOKUP(E61,[6]教育处数据!B:L,11,0)</f>
        <v>0</v>
      </c>
      <c r="AE61" s="43">
        <v>0</v>
      </c>
      <c r="AF61" s="43">
        <v>0</v>
      </c>
      <c r="AG61" s="43">
        <f>VLOOKUP(E61,[6]教育处数据!B:N,13,0)</f>
        <v>0</v>
      </c>
      <c r="AH61" s="43">
        <v>0</v>
      </c>
      <c r="AI61" s="43">
        <v>0</v>
      </c>
      <c r="AJ61" s="43">
        <v>0</v>
      </c>
      <c r="AK61" s="43">
        <v>0</v>
      </c>
      <c r="AL61" s="43">
        <v>0</v>
      </c>
      <c r="AM61" s="26">
        <f>SUM(J61:M61,S61:AJ61)</f>
        <v>740</v>
      </c>
      <c r="AN61" s="7" t="str">
        <f>VLOOKUP(G61,'[4]2.第一轮公示反馈'!$G:$AM,33,0)</f>
        <v>放射科+核医学科</v>
      </c>
      <c r="AO61" s="52">
        <f>SUMPRODUCT(($AN$4:$AN$1113=AN61)*($AM$4:$AM$1113&gt;AM61))+1</f>
        <v>9</v>
      </c>
      <c r="AP61" s="53">
        <f>COUNTIF(AN:AN,AN61)</f>
        <v>32</v>
      </c>
      <c r="AQ61" s="54">
        <f>AO61/AP61</f>
        <v>0.28125</v>
      </c>
      <c r="AR61" s="53">
        <f>IF(AQ61&lt;=10%,1.5,(IF(AQ61&lt;=40%,1.25,IF(AQ61&lt;=60%,1,IF(AQ61&lt;90%,0.75,0.5)))))</f>
        <v>1.25</v>
      </c>
      <c r="AS61" s="55">
        <v>1200</v>
      </c>
      <c r="AT61" s="6">
        <f>VLOOKUP(E61,[6]教育处数据!B:Q,16,0)</f>
        <v>20</v>
      </c>
      <c r="AU61" s="56">
        <f>AS61*AR61*(AT61/AW61)</f>
        <v>1500</v>
      </c>
      <c r="AV61" s="57">
        <f>ROUND(AU61,0)</f>
        <v>1500</v>
      </c>
      <c r="AW61" s="6">
        <v>20</v>
      </c>
    </row>
    <row r="62" spans="1:49">
      <c r="A62" s="6"/>
      <c r="B62" s="7" t="s">
        <v>167</v>
      </c>
      <c r="C62" s="8">
        <v>57</v>
      </c>
      <c r="D62" s="8" t="s">
        <v>168</v>
      </c>
      <c r="E62" s="8" t="str">
        <f>VLOOKUP(D62,'[1]9月学员绩效名单'!$A:$C,3,0)</f>
        <v>7AM339</v>
      </c>
      <c r="F62" s="8" t="str">
        <f>VLOOKUP(E62,'[2]住培学员 在培学员排班表（所有人）请假等数据已更新到23.6'!$F$1:$X$65536,19,0)</f>
        <v>规培研究生</v>
      </c>
      <c r="G62" s="8" t="str">
        <f>VLOOKUP(E62,'[2]住培学员 在培学员排班表（所有人）请假等数据已更新到23.6'!$F$1:$P$65536,11,0)</f>
        <v>放射科</v>
      </c>
      <c r="H62" s="8" t="str">
        <f>VLOOKUP(E62,'[2]住培学员 在培学员排班表（所有人）请假等数据已更新到23.6'!$F$1:$S$65536,14,0)</f>
        <v>2021年</v>
      </c>
      <c r="I62" s="8" t="s">
        <v>99</v>
      </c>
      <c r="J62" s="24">
        <v>0</v>
      </c>
      <c r="K62" s="24">
        <v>0</v>
      </c>
      <c r="L62" s="24">
        <v>0</v>
      </c>
      <c r="M62" s="24">
        <v>160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36">
        <v>0</v>
      </c>
      <c r="T62" s="24">
        <v>100</v>
      </c>
      <c r="U62" s="24">
        <v>10</v>
      </c>
      <c r="V62" s="24">
        <v>40</v>
      </c>
      <c r="W62" s="24">
        <v>60</v>
      </c>
      <c r="X62" s="24">
        <v>60</v>
      </c>
      <c r="Y62" s="48">
        <v>0</v>
      </c>
      <c r="Z62" s="48">
        <v>0</v>
      </c>
      <c r="AA62" s="48">
        <f>VLOOKUP(E62,[6]教育处数据!B:G,6,0)</f>
        <v>0</v>
      </c>
      <c r="AB62" s="43">
        <f>VLOOKUP(E62,[6]教育处数据!B:H,7,0)</f>
        <v>100</v>
      </c>
      <c r="AC62" s="43">
        <f>VLOOKUP(E62,[6]教育处数据!B:J,9,0)</f>
        <v>150</v>
      </c>
      <c r="AD62" s="43">
        <f>VLOOKUP(E62,[6]教育处数据!B:L,11,0)</f>
        <v>0</v>
      </c>
      <c r="AE62" s="43">
        <v>0</v>
      </c>
      <c r="AF62" s="43">
        <v>0</v>
      </c>
      <c r="AG62" s="43">
        <f>VLOOKUP(E62,[6]教育处数据!B:N,13,0)</f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26">
        <f>SUM(J62:M62,S62:AJ62)</f>
        <v>680</v>
      </c>
      <c r="AN62" s="7" t="str">
        <f>VLOOKUP(G62,'[4]2.第一轮公示反馈'!$G:$AM,33,0)</f>
        <v>放射科+核医学科</v>
      </c>
      <c r="AO62" s="52">
        <f>SUMPRODUCT(($AN$4:$AN$1113=AN62)*($AM$4:$AM$1113&gt;AM62))+1</f>
        <v>10</v>
      </c>
      <c r="AP62" s="53">
        <f>COUNTIF(AN:AN,AN62)</f>
        <v>32</v>
      </c>
      <c r="AQ62" s="54">
        <f>AO62/AP62</f>
        <v>0.3125</v>
      </c>
      <c r="AR62" s="53">
        <f>IF(AQ62&lt;=10%,1.5,(IF(AQ62&lt;=40%,1.25,IF(AQ62&lt;=60%,1,IF(AQ62&lt;90%,0.75,0.5)))))</f>
        <v>1.25</v>
      </c>
      <c r="AS62" s="55">
        <v>1200</v>
      </c>
      <c r="AT62" s="6">
        <f>VLOOKUP(E62,[6]教育处数据!B:Q,16,0)</f>
        <v>20</v>
      </c>
      <c r="AU62" s="56">
        <f>AS62*AR62*(AT62/AW62)</f>
        <v>1500</v>
      </c>
      <c r="AV62" s="57">
        <f>ROUND(AU62,0)</f>
        <v>1500</v>
      </c>
      <c r="AW62" s="6">
        <v>20</v>
      </c>
    </row>
    <row r="63" spans="1:49">
      <c r="A63" s="6"/>
      <c r="B63" s="7" t="s">
        <v>126</v>
      </c>
      <c r="C63" s="8">
        <v>58</v>
      </c>
      <c r="D63" s="9" t="s">
        <v>169</v>
      </c>
      <c r="E63" s="8" t="str">
        <f>VLOOKUP(D63,'[1]9月学员绩效名单'!$A:$C,3,0)</f>
        <v>730L02</v>
      </c>
      <c r="F63" s="8" t="str">
        <f>VLOOKUP(E63,'[2]住培学员 在培学员排班表（所有人）请假等数据已更新到23.6'!$F$1:$X$65536,19,0)</f>
        <v>住院医师-外院</v>
      </c>
      <c r="G63" s="8" t="str">
        <f>VLOOKUP(E63,'[2]住培学员 在培学员排班表（所有人）请假等数据已更新到23.6'!$F$1:$P$65536,11,0)</f>
        <v>放射科</v>
      </c>
      <c r="H63" s="8" t="str">
        <f>VLOOKUP(E63,'[2]住培学员 在培学员排班表（所有人）请假等数据已更新到23.6'!$F$1:$S$65536,14,0)</f>
        <v>2022年</v>
      </c>
      <c r="I63" s="8" t="s">
        <v>99</v>
      </c>
      <c r="J63" s="24">
        <v>0</v>
      </c>
      <c r="K63" s="24">
        <v>0</v>
      </c>
      <c r="L63" s="24">
        <v>0</v>
      </c>
      <c r="M63" s="24">
        <v>160</v>
      </c>
      <c r="N63" s="25">
        <v>0</v>
      </c>
      <c r="O63" s="25">
        <v>0</v>
      </c>
      <c r="P63" s="27">
        <v>0</v>
      </c>
      <c r="Q63" s="37">
        <v>2</v>
      </c>
      <c r="R63" s="27">
        <v>0</v>
      </c>
      <c r="S63" s="36">
        <v>50</v>
      </c>
      <c r="T63" s="24">
        <v>100</v>
      </c>
      <c r="U63" s="38">
        <v>0</v>
      </c>
      <c r="V63" s="38">
        <v>80</v>
      </c>
      <c r="W63" s="38">
        <v>120</v>
      </c>
      <c r="X63" s="38">
        <v>120</v>
      </c>
      <c r="Y63" s="38">
        <v>40</v>
      </c>
      <c r="Z63" s="48">
        <v>0</v>
      </c>
      <c r="AA63" s="48">
        <f>VLOOKUP(E63,[6]教育处数据!B:G,6,0)</f>
        <v>0</v>
      </c>
      <c r="AB63" s="43">
        <f>VLOOKUP(E63,[6]教育处数据!B:H,7,0)</f>
        <v>0</v>
      </c>
      <c r="AC63" s="43">
        <f>VLOOKUP(E63,[6]教育处数据!B:J,9,0)</f>
        <v>0</v>
      </c>
      <c r="AD63" s="43">
        <f>VLOOKUP(E63,[6]教育处数据!B:L,11,0)</f>
        <v>0</v>
      </c>
      <c r="AE63" s="43">
        <v>0</v>
      </c>
      <c r="AF63" s="43">
        <v>0</v>
      </c>
      <c r="AG63" s="43">
        <f>VLOOKUP(E63,[6]教育处数据!B:N,13,0)</f>
        <v>0</v>
      </c>
      <c r="AH63" s="43">
        <v>0</v>
      </c>
      <c r="AI63" s="43">
        <v>0</v>
      </c>
      <c r="AJ63" s="43">
        <v>0</v>
      </c>
      <c r="AK63" s="43">
        <v>0</v>
      </c>
      <c r="AL63" s="43">
        <v>0</v>
      </c>
      <c r="AM63" s="26">
        <f>SUM(J63:M63,S63:AJ63)</f>
        <v>670</v>
      </c>
      <c r="AN63" s="7" t="str">
        <f>VLOOKUP(G63,'[4]2.第一轮公示反馈'!$G:$AM,33,0)</f>
        <v>放射科+核医学科</v>
      </c>
      <c r="AO63" s="52">
        <f>SUMPRODUCT(($AN$4:$AN$1113=AN63)*($AM$4:$AM$1113&gt;AM63))+1</f>
        <v>11</v>
      </c>
      <c r="AP63" s="53">
        <f>COUNTIF(AN:AN,AN63)</f>
        <v>32</v>
      </c>
      <c r="AQ63" s="54">
        <f>AO63/AP63</f>
        <v>0.34375</v>
      </c>
      <c r="AR63" s="53">
        <f>IF(AQ63&lt;=10%,1.5,(IF(AQ63&lt;=40%,1.25,IF(AQ63&lt;=60%,1,IF(AQ63&lt;90%,0.75,0.5)))))</f>
        <v>1.25</v>
      </c>
      <c r="AS63" s="55">
        <v>1200</v>
      </c>
      <c r="AT63" s="6">
        <f>VLOOKUP(E63,[6]教育处数据!B:Q,16,0)</f>
        <v>20</v>
      </c>
      <c r="AU63" s="56">
        <f>AS63*AR63*(AT63/AW63)</f>
        <v>1500</v>
      </c>
      <c r="AV63" s="57">
        <f>ROUND(AU63,0)</f>
        <v>1500</v>
      </c>
      <c r="AW63" s="6">
        <v>20</v>
      </c>
    </row>
    <row r="64" spans="1:49">
      <c r="A64" s="6"/>
      <c r="B64" s="7" t="s">
        <v>126</v>
      </c>
      <c r="C64" s="8">
        <v>59</v>
      </c>
      <c r="D64" s="13" t="s">
        <v>170</v>
      </c>
      <c r="E64" s="8" t="str">
        <f>VLOOKUP(D64,'[1]9月学员绩效名单'!$A:$C,3,0)</f>
        <v>7AO388</v>
      </c>
      <c r="F64" s="8" t="str">
        <f>VLOOKUP(E64,'[2]住培学员 在培学员排班表（所有人）请假等数据已更新到23.6'!$F$1:$X$65536,19,0)</f>
        <v>规培研究生</v>
      </c>
      <c r="G64" s="8" t="str">
        <f>VLOOKUP(E64,'[2]住培学员 在培学员排班表（所有人）请假等数据已更新到23.6'!$F$1:$P$65536,11,0)</f>
        <v>放射科</v>
      </c>
      <c r="H64" s="8" t="str">
        <f>VLOOKUP(E64,'[2]住培学员 在培学员排班表（所有人）请假等数据已更新到23.6'!$F$1:$S$65536,14,0)</f>
        <v>2022年</v>
      </c>
      <c r="I64" s="8" t="s">
        <v>99</v>
      </c>
      <c r="J64" s="24">
        <v>0</v>
      </c>
      <c r="K64" s="24">
        <v>0</v>
      </c>
      <c r="L64" s="24">
        <v>0</v>
      </c>
      <c r="M64" s="24">
        <v>160</v>
      </c>
      <c r="N64" s="25">
        <v>0</v>
      </c>
      <c r="O64" s="25">
        <v>0</v>
      </c>
      <c r="P64" s="27">
        <v>0</v>
      </c>
      <c r="Q64" s="37">
        <v>2</v>
      </c>
      <c r="R64" s="27">
        <v>0</v>
      </c>
      <c r="S64" s="36">
        <v>50</v>
      </c>
      <c r="T64" s="24">
        <v>100</v>
      </c>
      <c r="U64" s="38">
        <v>0</v>
      </c>
      <c r="V64" s="38">
        <v>80</v>
      </c>
      <c r="W64" s="38">
        <v>120</v>
      </c>
      <c r="X64" s="38">
        <v>120</v>
      </c>
      <c r="Y64" s="38">
        <v>40</v>
      </c>
      <c r="Z64" s="48">
        <v>0</v>
      </c>
      <c r="AA64" s="48">
        <f>VLOOKUP(E64,[6]教育处数据!B:G,6,0)</f>
        <v>0</v>
      </c>
      <c r="AB64" s="43">
        <f>VLOOKUP(E64,[6]教育处数据!B:H,7,0)</f>
        <v>0</v>
      </c>
      <c r="AC64" s="43">
        <f>VLOOKUP(E64,[6]教育处数据!B:J,9,0)</f>
        <v>0</v>
      </c>
      <c r="AD64" s="43">
        <f>VLOOKUP(E64,[6]教育处数据!B:L,11,0)</f>
        <v>0</v>
      </c>
      <c r="AE64" s="43">
        <v>0</v>
      </c>
      <c r="AF64" s="43">
        <v>0</v>
      </c>
      <c r="AG64" s="43">
        <f>VLOOKUP(E64,[6]教育处数据!B:N,13,0)</f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26">
        <f>SUM(J64:M64,S64:AJ64)</f>
        <v>670</v>
      </c>
      <c r="AN64" s="7" t="str">
        <f>VLOOKUP(G64,'[4]2.第一轮公示反馈'!$G:$AM,33,0)</f>
        <v>放射科+核医学科</v>
      </c>
      <c r="AO64" s="52">
        <f>SUMPRODUCT(($AN$4:$AN$1113=AN64)*($AM$4:$AM$1113&gt;AM64))+1</f>
        <v>11</v>
      </c>
      <c r="AP64" s="53">
        <f>COUNTIF(AN:AN,AN64)</f>
        <v>32</v>
      </c>
      <c r="AQ64" s="54">
        <f>AO64/AP64</f>
        <v>0.34375</v>
      </c>
      <c r="AR64" s="53">
        <f>IF(AQ64&lt;=10%,1.5,(IF(AQ64&lt;=40%,1.25,IF(AQ64&lt;=60%,1,IF(AQ64&lt;90%,0.75,0.5)))))</f>
        <v>1.25</v>
      </c>
      <c r="AS64" s="55">
        <v>1200</v>
      </c>
      <c r="AT64" s="6">
        <f>VLOOKUP(E64,[6]教育处数据!B:Q,16,0)</f>
        <v>20</v>
      </c>
      <c r="AU64" s="56">
        <f>AS64*AR64*(AT64/AW64)</f>
        <v>1500</v>
      </c>
      <c r="AV64" s="57">
        <f>ROUND(AU64,0)</f>
        <v>1500</v>
      </c>
      <c r="AW64" s="6">
        <v>20</v>
      </c>
    </row>
    <row r="65" spans="1:49">
      <c r="A65" s="6"/>
      <c r="B65" s="7" t="s">
        <v>126</v>
      </c>
      <c r="C65" s="8">
        <v>60</v>
      </c>
      <c r="D65" s="13" t="s">
        <v>171</v>
      </c>
      <c r="E65" s="8" t="str">
        <f>VLOOKUP(D65,'[1]9月学员绩效名单'!$A:$C,3,0)</f>
        <v>7AO386</v>
      </c>
      <c r="F65" s="8" t="str">
        <f>VLOOKUP(E65,'[2]住培学员 在培学员排班表（所有人）请假等数据已更新到23.6'!$F$1:$X$65536,19,0)</f>
        <v>规培研究生</v>
      </c>
      <c r="G65" s="8" t="str">
        <f>VLOOKUP(E65,'[2]住培学员 在培学员排班表（所有人）请假等数据已更新到23.6'!$F$1:$P$65536,11,0)</f>
        <v>放射科</v>
      </c>
      <c r="H65" s="8" t="str">
        <f>VLOOKUP(E65,'[2]住培学员 在培学员排班表（所有人）请假等数据已更新到23.6'!$F$1:$S$65536,14,0)</f>
        <v>2022年</v>
      </c>
      <c r="I65" s="8" t="s">
        <v>99</v>
      </c>
      <c r="J65" s="24">
        <v>0</v>
      </c>
      <c r="K65" s="24">
        <v>0</v>
      </c>
      <c r="L65" s="24">
        <v>0</v>
      </c>
      <c r="M65" s="24">
        <v>160</v>
      </c>
      <c r="N65" s="25">
        <v>0</v>
      </c>
      <c r="O65" s="25">
        <v>0</v>
      </c>
      <c r="P65" s="27">
        <v>0</v>
      </c>
      <c r="Q65" s="37">
        <v>2</v>
      </c>
      <c r="R65" s="27">
        <v>0</v>
      </c>
      <c r="S65" s="36">
        <v>50</v>
      </c>
      <c r="T65" s="24">
        <v>100</v>
      </c>
      <c r="U65" s="38">
        <v>10</v>
      </c>
      <c r="V65" s="38">
        <v>80</v>
      </c>
      <c r="W65" s="38">
        <v>120</v>
      </c>
      <c r="X65" s="38">
        <v>120</v>
      </c>
      <c r="Y65" s="38">
        <v>20</v>
      </c>
      <c r="Z65" s="48">
        <v>0</v>
      </c>
      <c r="AA65" s="48">
        <f>VLOOKUP(E65,[6]教育处数据!B:G,6,0)</f>
        <v>0</v>
      </c>
      <c r="AB65" s="43">
        <f>VLOOKUP(E65,[6]教育处数据!B:H,7,0)</f>
        <v>0</v>
      </c>
      <c r="AC65" s="43">
        <f>VLOOKUP(E65,[6]教育处数据!B:J,9,0)</f>
        <v>0</v>
      </c>
      <c r="AD65" s="43">
        <f>VLOOKUP(E65,[6]教育处数据!B:L,11,0)</f>
        <v>0</v>
      </c>
      <c r="AE65" s="43">
        <v>0</v>
      </c>
      <c r="AF65" s="43">
        <v>0</v>
      </c>
      <c r="AG65" s="43">
        <f>VLOOKUP(E65,[6]教育处数据!B:N,13,0)</f>
        <v>0</v>
      </c>
      <c r="AH65" s="43">
        <v>0</v>
      </c>
      <c r="AI65" s="43">
        <v>0</v>
      </c>
      <c r="AJ65" s="43">
        <v>0</v>
      </c>
      <c r="AK65" s="43">
        <v>0</v>
      </c>
      <c r="AL65" s="43">
        <v>0</v>
      </c>
      <c r="AM65" s="26">
        <f>SUM(J65:M65,S65:AJ65)</f>
        <v>660</v>
      </c>
      <c r="AN65" s="7" t="str">
        <f>VLOOKUP(G65,'[4]2.第一轮公示反馈'!$G:$AM,33,0)</f>
        <v>放射科+核医学科</v>
      </c>
      <c r="AO65" s="52">
        <f>SUMPRODUCT(($AN$4:$AN$1113=AN65)*($AM$4:$AM$1113&gt;AM65))+1</f>
        <v>13</v>
      </c>
      <c r="AP65" s="53">
        <f>COUNTIF(AN:AN,AN65)</f>
        <v>32</v>
      </c>
      <c r="AQ65" s="54">
        <f>AO65/AP65</f>
        <v>0.40625</v>
      </c>
      <c r="AR65" s="53">
        <f>IF(AQ65&lt;=10%,1.5,(IF(AQ65&lt;=40%,1.25,IF(AQ65&lt;=60%,1,IF(AQ65&lt;90%,0.75,0.5)))))</f>
        <v>1</v>
      </c>
      <c r="AS65" s="55">
        <v>1200</v>
      </c>
      <c r="AT65" s="6">
        <f>VLOOKUP(E65,[6]教育处数据!B:Q,16,0)</f>
        <v>20</v>
      </c>
      <c r="AU65" s="56">
        <f>AS65*AR65*(AT65/AW65)</f>
        <v>1200</v>
      </c>
      <c r="AV65" s="57">
        <f>ROUND(AU65,0)</f>
        <v>1200</v>
      </c>
      <c r="AW65" s="6">
        <v>20</v>
      </c>
    </row>
    <row r="66" spans="1:49">
      <c r="A66" s="6"/>
      <c r="B66" s="7" t="s">
        <v>126</v>
      </c>
      <c r="C66" s="8">
        <v>61</v>
      </c>
      <c r="D66" s="13" t="s">
        <v>172</v>
      </c>
      <c r="E66" s="8" t="str">
        <f>VLOOKUP(D66,'[1]9月学员绩效名单'!$A:$C,3,0)</f>
        <v>7AO018</v>
      </c>
      <c r="F66" s="8" t="str">
        <f>VLOOKUP(E66,'[2]住培学员 在培学员排班表（所有人）请假等数据已更新到23.6'!$F$1:$X$65536,19,0)</f>
        <v>规培研究生</v>
      </c>
      <c r="G66" s="8" t="str">
        <f>VLOOKUP(E66,'[2]住培学员 在培学员排班表（所有人）请假等数据已更新到23.6'!$F$1:$P$65536,11,0)</f>
        <v>放射科</v>
      </c>
      <c r="H66" s="8" t="str">
        <f>VLOOKUP(E66,'[2]住培学员 在培学员排班表（所有人）请假等数据已更新到23.6'!$F$1:$S$65536,14,0)</f>
        <v>2022年</v>
      </c>
      <c r="I66" s="8" t="s">
        <v>99</v>
      </c>
      <c r="J66" s="24">
        <v>0</v>
      </c>
      <c r="K66" s="24">
        <v>0</v>
      </c>
      <c r="L66" s="24">
        <v>0</v>
      </c>
      <c r="M66" s="24">
        <v>160</v>
      </c>
      <c r="N66" s="25">
        <v>0</v>
      </c>
      <c r="O66" s="25">
        <v>0</v>
      </c>
      <c r="P66" s="27">
        <v>0</v>
      </c>
      <c r="Q66" s="37">
        <v>2</v>
      </c>
      <c r="R66" s="27">
        <v>0</v>
      </c>
      <c r="S66" s="36">
        <v>50</v>
      </c>
      <c r="T66" s="24">
        <v>100</v>
      </c>
      <c r="U66" s="38">
        <v>10</v>
      </c>
      <c r="V66" s="38">
        <v>80</v>
      </c>
      <c r="W66" s="38">
        <v>120</v>
      </c>
      <c r="X66" s="38">
        <v>120</v>
      </c>
      <c r="Y66" s="38">
        <v>20</v>
      </c>
      <c r="Z66" s="48">
        <v>0</v>
      </c>
      <c r="AA66" s="48">
        <f>VLOOKUP(E66,[6]教育处数据!B:G,6,0)</f>
        <v>0</v>
      </c>
      <c r="AB66" s="43">
        <f>VLOOKUP(E66,[6]教育处数据!B:H,7,0)</f>
        <v>0</v>
      </c>
      <c r="AC66" s="43">
        <f>VLOOKUP(E66,[6]教育处数据!B:J,9,0)</f>
        <v>0</v>
      </c>
      <c r="AD66" s="43">
        <f>VLOOKUP(E66,[6]教育处数据!B:L,11,0)</f>
        <v>0</v>
      </c>
      <c r="AE66" s="43">
        <v>0</v>
      </c>
      <c r="AF66" s="43">
        <v>0</v>
      </c>
      <c r="AG66" s="43">
        <f>VLOOKUP(E66,[6]教育处数据!B:N,13,0)</f>
        <v>0</v>
      </c>
      <c r="AH66" s="43">
        <v>0</v>
      </c>
      <c r="AI66" s="43">
        <v>0</v>
      </c>
      <c r="AJ66" s="43">
        <v>0</v>
      </c>
      <c r="AK66" s="43">
        <v>0</v>
      </c>
      <c r="AL66" s="43">
        <v>0</v>
      </c>
      <c r="AM66" s="26">
        <f>SUM(J66:M66,S66:AJ66)</f>
        <v>660</v>
      </c>
      <c r="AN66" s="7" t="str">
        <f>VLOOKUP(G66,'[4]2.第一轮公示反馈'!$G:$AM,33,0)</f>
        <v>放射科+核医学科</v>
      </c>
      <c r="AO66" s="52">
        <f>SUMPRODUCT(($AN$4:$AN$1113=AN66)*($AM$4:$AM$1113&gt;AM66))+1</f>
        <v>13</v>
      </c>
      <c r="AP66" s="53">
        <f>COUNTIF(AN:AN,AN66)</f>
        <v>32</v>
      </c>
      <c r="AQ66" s="54">
        <f>AO66/AP66</f>
        <v>0.40625</v>
      </c>
      <c r="AR66" s="53">
        <f>IF(AQ66&lt;=10%,1.5,(IF(AQ66&lt;=40%,1.25,IF(AQ66&lt;=60%,1,IF(AQ66&lt;90%,0.75,0.5)))))</f>
        <v>1</v>
      </c>
      <c r="AS66" s="55">
        <v>1200</v>
      </c>
      <c r="AT66" s="6">
        <f>VLOOKUP(E66,[6]教育处数据!B:Q,16,0)</f>
        <v>20</v>
      </c>
      <c r="AU66" s="56">
        <f>AS66*AR66*(AT66/AW66)</f>
        <v>1200</v>
      </c>
      <c r="AV66" s="57">
        <f>ROUND(AU66,0)</f>
        <v>1200</v>
      </c>
      <c r="AW66" s="6">
        <v>20</v>
      </c>
    </row>
    <row r="67" spans="1:49">
      <c r="A67" s="6"/>
      <c r="B67" s="7" t="s">
        <v>126</v>
      </c>
      <c r="C67" s="8">
        <v>62</v>
      </c>
      <c r="D67" s="13" t="s">
        <v>173</v>
      </c>
      <c r="E67" s="8" t="str">
        <f>VLOOKUP(D67,'[1]9月学员绩效名单'!$A:$C,3,0)</f>
        <v>7AO391</v>
      </c>
      <c r="F67" s="8" t="str">
        <f>VLOOKUP(E67,'[2]住培学员 在培学员排班表（所有人）请假等数据已更新到23.6'!$F$1:$X$65536,19,0)</f>
        <v>规培研究生</v>
      </c>
      <c r="G67" s="8" t="str">
        <f>VLOOKUP(E67,'[2]住培学员 在培学员排班表（所有人）请假等数据已更新到23.6'!$F$1:$P$65536,11,0)</f>
        <v>核医学科</v>
      </c>
      <c r="H67" s="8" t="str">
        <f>VLOOKUP(E67,'[2]住培学员 在培学员排班表（所有人）请假等数据已更新到23.6'!$F$1:$S$65536,14,0)</f>
        <v>2022年</v>
      </c>
      <c r="I67" s="8" t="s">
        <v>99</v>
      </c>
      <c r="J67" s="24">
        <v>0</v>
      </c>
      <c r="K67" s="24">
        <v>0</v>
      </c>
      <c r="L67" s="24">
        <v>0</v>
      </c>
      <c r="M67" s="24">
        <v>160</v>
      </c>
      <c r="N67" s="25">
        <v>0</v>
      </c>
      <c r="O67" s="25">
        <v>0</v>
      </c>
      <c r="P67" s="27">
        <v>0</v>
      </c>
      <c r="Q67" s="37">
        <v>1</v>
      </c>
      <c r="R67" s="27">
        <v>0</v>
      </c>
      <c r="S67" s="36">
        <v>25</v>
      </c>
      <c r="T67" s="24">
        <v>100</v>
      </c>
      <c r="U67" s="38">
        <v>10</v>
      </c>
      <c r="V67" s="38">
        <v>80</v>
      </c>
      <c r="W67" s="38">
        <v>120</v>
      </c>
      <c r="X67" s="38">
        <v>120</v>
      </c>
      <c r="Y67" s="38">
        <v>40</v>
      </c>
      <c r="Z67" s="48">
        <v>0</v>
      </c>
      <c r="AA67" s="48">
        <f>VLOOKUP(E67,[6]教育处数据!B:G,6,0)</f>
        <v>0</v>
      </c>
      <c r="AB67" s="43">
        <f>VLOOKUP(E67,[6]教育处数据!B:H,7,0)</f>
        <v>0</v>
      </c>
      <c r="AC67" s="43">
        <f>VLOOKUP(E67,[6]教育处数据!B:J,9,0)</f>
        <v>0</v>
      </c>
      <c r="AD67" s="43">
        <f>VLOOKUP(E67,[6]教育处数据!B:L,11,0)</f>
        <v>0</v>
      </c>
      <c r="AE67" s="43">
        <v>0</v>
      </c>
      <c r="AF67" s="43">
        <v>0</v>
      </c>
      <c r="AG67" s="43">
        <f>VLOOKUP(E67,[6]教育处数据!B:N,13,0)</f>
        <v>0</v>
      </c>
      <c r="AH67" s="43">
        <v>0</v>
      </c>
      <c r="AI67" s="43">
        <v>0</v>
      </c>
      <c r="AJ67" s="43">
        <v>0</v>
      </c>
      <c r="AK67" s="43">
        <v>0</v>
      </c>
      <c r="AL67" s="43">
        <v>0</v>
      </c>
      <c r="AM67" s="26">
        <f>SUM(J67:M67,S67:AJ67)</f>
        <v>655</v>
      </c>
      <c r="AN67" s="7" t="str">
        <f>VLOOKUP(G67,'[4]2.第一轮公示反馈'!$G:$AM,33,0)</f>
        <v>放射科+核医学科</v>
      </c>
      <c r="AO67" s="52">
        <f>SUMPRODUCT(($AN$4:$AN$1113=AN67)*($AM$4:$AM$1113&gt;AM67))+1</f>
        <v>15</v>
      </c>
      <c r="AP67" s="53">
        <f>COUNTIF(AN:AN,AN67)</f>
        <v>32</v>
      </c>
      <c r="AQ67" s="54">
        <f>AO67/AP67</f>
        <v>0.46875</v>
      </c>
      <c r="AR67" s="53">
        <f>IF(AQ67&lt;=10%,1.5,(IF(AQ67&lt;=40%,1.25,IF(AQ67&lt;=60%,1,IF(AQ67&lt;90%,0.75,0.5)))))</f>
        <v>1</v>
      </c>
      <c r="AS67" s="55">
        <v>1200</v>
      </c>
      <c r="AT67" s="6">
        <f>VLOOKUP(E67,[6]教育处数据!B:Q,16,0)</f>
        <v>20</v>
      </c>
      <c r="AU67" s="56">
        <f>AS67*AR67*(AT67/AW67)</f>
        <v>1200</v>
      </c>
      <c r="AV67" s="57">
        <f>ROUND(AU67,0)</f>
        <v>1200</v>
      </c>
      <c r="AW67" s="6">
        <v>20</v>
      </c>
    </row>
    <row r="68" spans="1:49">
      <c r="A68" s="6"/>
      <c r="B68" s="7" t="s">
        <v>126</v>
      </c>
      <c r="C68" s="8">
        <v>63</v>
      </c>
      <c r="D68" s="9" t="s">
        <v>174</v>
      </c>
      <c r="E68" s="8" t="str">
        <f>VLOOKUP(D68,'[1]9月学员绩效名单'!$A:$C,3,0)</f>
        <v>729L74</v>
      </c>
      <c r="F68" s="8" t="str">
        <f>VLOOKUP(E68,'[2]住培学员 在培学员排班表（所有人）请假等数据已更新到23.6'!$F$1:$X$65536,19,0)</f>
        <v>住院医师-外院</v>
      </c>
      <c r="G68" s="8" t="str">
        <f>VLOOKUP(E68,'[2]住培学员 在培学员排班表（所有人）请假等数据已更新到23.6'!$F$1:$P$65536,11,0)</f>
        <v>放射科</v>
      </c>
      <c r="H68" s="8" t="str">
        <f>VLOOKUP(E68,'[2]住培学员 在培学员排班表（所有人）请假等数据已更新到23.6'!$F$1:$S$65536,14,0)</f>
        <v>2022年</v>
      </c>
      <c r="I68" s="8" t="s">
        <v>99</v>
      </c>
      <c r="J68" s="24">
        <v>0</v>
      </c>
      <c r="K68" s="24">
        <v>0</v>
      </c>
      <c r="L68" s="24">
        <v>0</v>
      </c>
      <c r="M68" s="24">
        <v>160</v>
      </c>
      <c r="N68" s="25">
        <v>0</v>
      </c>
      <c r="O68" s="25">
        <v>0</v>
      </c>
      <c r="P68" s="27">
        <v>0</v>
      </c>
      <c r="Q68" s="37">
        <v>2</v>
      </c>
      <c r="R68" s="27">
        <v>0</v>
      </c>
      <c r="S68" s="36">
        <v>50</v>
      </c>
      <c r="T68" s="24">
        <v>100</v>
      </c>
      <c r="U68" s="38">
        <v>0</v>
      </c>
      <c r="V68" s="38">
        <v>60</v>
      </c>
      <c r="W68" s="38">
        <v>120</v>
      </c>
      <c r="X68" s="38">
        <v>120</v>
      </c>
      <c r="Y68" s="38">
        <v>40</v>
      </c>
      <c r="Z68" s="48">
        <v>0</v>
      </c>
      <c r="AA68" s="48">
        <f>VLOOKUP(E68,[6]教育处数据!B:G,6,0)</f>
        <v>0</v>
      </c>
      <c r="AB68" s="43">
        <f>VLOOKUP(E68,[6]教育处数据!B:H,7,0)</f>
        <v>0</v>
      </c>
      <c r="AC68" s="43">
        <f>VLOOKUP(E68,[6]教育处数据!B:J,9,0)</f>
        <v>0</v>
      </c>
      <c r="AD68" s="43">
        <f>VLOOKUP(E68,[6]教育处数据!B:L,11,0)</f>
        <v>0</v>
      </c>
      <c r="AE68" s="43">
        <v>0</v>
      </c>
      <c r="AF68" s="43">
        <v>0</v>
      </c>
      <c r="AG68" s="43">
        <f>VLOOKUP(E68,[6]教育处数据!B:N,13,0)</f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26">
        <f>SUM(J68:M68,S68:AJ68)</f>
        <v>650</v>
      </c>
      <c r="AN68" s="7" t="str">
        <f>VLOOKUP(G68,'[4]2.第一轮公示反馈'!$G:$AM,33,0)</f>
        <v>放射科+核医学科</v>
      </c>
      <c r="AO68" s="52">
        <f>SUMPRODUCT(($AN$4:$AN$1113=AN68)*($AM$4:$AM$1113&gt;AM68))+1</f>
        <v>16</v>
      </c>
      <c r="AP68" s="53">
        <f>COUNTIF(AN:AN,AN68)</f>
        <v>32</v>
      </c>
      <c r="AQ68" s="54">
        <f>AO68/AP68</f>
        <v>0.5</v>
      </c>
      <c r="AR68" s="53">
        <f>IF(AQ68&lt;=10%,1.5,(IF(AQ68&lt;=40%,1.25,IF(AQ68&lt;=60%,1,IF(AQ68&lt;90%,0.75,0.5)))))</f>
        <v>1</v>
      </c>
      <c r="AS68" s="55">
        <v>1200</v>
      </c>
      <c r="AT68" s="6">
        <f>VLOOKUP(E68,[6]教育处数据!B:Q,16,0)</f>
        <v>20</v>
      </c>
      <c r="AU68" s="56">
        <f>AS68*AR68*(AT68/AW68)</f>
        <v>1200</v>
      </c>
      <c r="AV68" s="57">
        <f>ROUND(AU68,0)</f>
        <v>1200</v>
      </c>
      <c r="AW68" s="6">
        <v>20</v>
      </c>
    </row>
    <row r="69" spans="1:49">
      <c r="A69" s="6"/>
      <c r="B69" s="7" t="s">
        <v>126</v>
      </c>
      <c r="C69" s="8">
        <v>64</v>
      </c>
      <c r="D69" s="9" t="s">
        <v>175</v>
      </c>
      <c r="E69" s="8" t="str">
        <f>VLOOKUP(D69,'[1]9月学员绩效名单'!$A:$C,3,0)</f>
        <v>730L29</v>
      </c>
      <c r="F69" s="8" t="str">
        <f>VLOOKUP(E69,'[2]住培学员 在培学员排班表（所有人）请假等数据已更新到23.6'!$F$1:$X$65536,19,0)</f>
        <v>住院医师-外院</v>
      </c>
      <c r="G69" s="8" t="str">
        <f>VLOOKUP(E69,'[2]住培学员 在培学员排班表（所有人）请假等数据已更新到23.6'!$F$1:$P$65536,11,0)</f>
        <v>放射科</v>
      </c>
      <c r="H69" s="8" t="str">
        <f>VLOOKUP(E69,'[2]住培学员 在培学员排班表（所有人）请假等数据已更新到23.6'!$F$1:$S$65536,14,0)</f>
        <v>2022年</v>
      </c>
      <c r="I69" s="8" t="s">
        <v>99</v>
      </c>
      <c r="J69" s="24">
        <v>0</v>
      </c>
      <c r="K69" s="24">
        <v>0</v>
      </c>
      <c r="L69" s="24">
        <v>0</v>
      </c>
      <c r="M69" s="24">
        <v>160</v>
      </c>
      <c r="N69" s="25">
        <v>0</v>
      </c>
      <c r="O69" s="25">
        <v>0</v>
      </c>
      <c r="P69" s="27">
        <v>0</v>
      </c>
      <c r="Q69" s="37">
        <v>2</v>
      </c>
      <c r="R69" s="27">
        <v>0</v>
      </c>
      <c r="S69" s="36">
        <v>50</v>
      </c>
      <c r="T69" s="24">
        <v>100</v>
      </c>
      <c r="U69" s="38">
        <v>0</v>
      </c>
      <c r="V69" s="38">
        <v>60</v>
      </c>
      <c r="W69" s="38">
        <v>120</v>
      </c>
      <c r="X69" s="38">
        <v>120</v>
      </c>
      <c r="Y69" s="38">
        <v>40</v>
      </c>
      <c r="Z69" s="48">
        <v>0</v>
      </c>
      <c r="AA69" s="48">
        <f>VLOOKUP(E69,[6]教育处数据!B:G,6,0)</f>
        <v>0</v>
      </c>
      <c r="AB69" s="43">
        <f>VLOOKUP(E69,[6]教育处数据!B:H,7,0)</f>
        <v>0</v>
      </c>
      <c r="AC69" s="43">
        <f>VLOOKUP(E69,[6]教育处数据!B:J,9,0)</f>
        <v>0</v>
      </c>
      <c r="AD69" s="43">
        <f>VLOOKUP(E69,[6]教育处数据!B:L,11,0)</f>
        <v>0</v>
      </c>
      <c r="AE69" s="43">
        <v>0</v>
      </c>
      <c r="AF69" s="43">
        <v>0</v>
      </c>
      <c r="AG69" s="43">
        <f>VLOOKUP(E69,[6]教育处数据!B:N,13,0)</f>
        <v>0</v>
      </c>
      <c r="AH69" s="43">
        <v>0</v>
      </c>
      <c r="AI69" s="43">
        <v>0</v>
      </c>
      <c r="AJ69" s="43">
        <v>0</v>
      </c>
      <c r="AK69" s="43">
        <v>0</v>
      </c>
      <c r="AL69" s="43">
        <v>0</v>
      </c>
      <c r="AM69" s="26">
        <f>SUM(J69:M69,S69:AJ69)</f>
        <v>650</v>
      </c>
      <c r="AN69" s="7" t="str">
        <f>VLOOKUP(G69,'[4]2.第一轮公示反馈'!$G:$AM,33,0)</f>
        <v>放射科+核医学科</v>
      </c>
      <c r="AO69" s="52">
        <f>SUMPRODUCT(($AN$4:$AN$1113=AN69)*($AM$4:$AM$1113&gt;AM69))+1</f>
        <v>16</v>
      </c>
      <c r="AP69" s="53">
        <f>COUNTIF(AN:AN,AN69)</f>
        <v>32</v>
      </c>
      <c r="AQ69" s="54">
        <f>AO69/AP69</f>
        <v>0.5</v>
      </c>
      <c r="AR69" s="53">
        <f>IF(AQ69&lt;=10%,1.5,(IF(AQ69&lt;=40%,1.25,IF(AQ69&lt;=60%,1,IF(AQ69&lt;90%,0.75,0.5)))))</f>
        <v>1</v>
      </c>
      <c r="AS69" s="55">
        <v>1200</v>
      </c>
      <c r="AT69" s="6">
        <f>VLOOKUP(E69,[6]教育处数据!B:Q,16,0)</f>
        <v>20</v>
      </c>
      <c r="AU69" s="56">
        <f>AS69*AR69*(AT69/AW69)</f>
        <v>1200</v>
      </c>
      <c r="AV69" s="57">
        <f>ROUND(AU69,0)</f>
        <v>1200</v>
      </c>
      <c r="AW69" s="6">
        <v>20</v>
      </c>
    </row>
    <row r="70" spans="1:49">
      <c r="A70" s="6"/>
      <c r="B70" s="7" t="s">
        <v>126</v>
      </c>
      <c r="C70" s="8">
        <v>65</v>
      </c>
      <c r="D70" s="9" t="s">
        <v>176</v>
      </c>
      <c r="E70" s="8" t="str">
        <f>VLOOKUP(D70,'[1]9月学员绩效名单'!$A:$C,3,0)</f>
        <v>729L57</v>
      </c>
      <c r="F70" s="8" t="str">
        <f>VLOOKUP(E70,'[2]住培学员 在培学员排班表（所有人）请假等数据已更新到23.6'!$F$1:$X$65536,19,0)</f>
        <v>住院医师-外院</v>
      </c>
      <c r="G70" s="8" t="str">
        <f>VLOOKUP(E70,'[2]住培学员 在培学员排班表（所有人）请假等数据已更新到23.6'!$F$1:$P$65536,11,0)</f>
        <v>放射科</v>
      </c>
      <c r="H70" s="8" t="str">
        <f>VLOOKUP(E70,'[2]住培学员 在培学员排班表（所有人）请假等数据已更新到23.6'!$F$1:$S$65536,14,0)</f>
        <v>2022年</v>
      </c>
      <c r="I70" s="8" t="s">
        <v>99</v>
      </c>
      <c r="J70" s="24">
        <v>0</v>
      </c>
      <c r="K70" s="24">
        <v>0</v>
      </c>
      <c r="L70" s="24">
        <v>0</v>
      </c>
      <c r="M70" s="24">
        <v>160</v>
      </c>
      <c r="N70" s="25">
        <v>0</v>
      </c>
      <c r="O70" s="25">
        <v>0</v>
      </c>
      <c r="P70" s="27">
        <v>0</v>
      </c>
      <c r="Q70" s="37">
        <v>2</v>
      </c>
      <c r="R70" s="27">
        <v>0</v>
      </c>
      <c r="S70" s="36">
        <v>50</v>
      </c>
      <c r="T70" s="24">
        <v>100</v>
      </c>
      <c r="U70" s="38">
        <v>0</v>
      </c>
      <c r="V70" s="38">
        <v>80</v>
      </c>
      <c r="W70" s="38">
        <v>120</v>
      </c>
      <c r="X70" s="38">
        <v>90</v>
      </c>
      <c r="Y70" s="38">
        <v>40</v>
      </c>
      <c r="Z70" s="48">
        <v>0</v>
      </c>
      <c r="AA70" s="48">
        <f>VLOOKUP(E70,[6]教育处数据!B:G,6,0)</f>
        <v>0</v>
      </c>
      <c r="AB70" s="43">
        <f>VLOOKUP(E70,[6]教育处数据!B:H,7,0)</f>
        <v>0</v>
      </c>
      <c r="AC70" s="43">
        <f>VLOOKUP(E70,[6]教育处数据!B:J,9,0)</f>
        <v>0</v>
      </c>
      <c r="AD70" s="43">
        <f>VLOOKUP(E70,[6]教育处数据!B:L,11,0)</f>
        <v>0</v>
      </c>
      <c r="AE70" s="43">
        <v>0</v>
      </c>
      <c r="AF70" s="43">
        <v>0</v>
      </c>
      <c r="AG70" s="43">
        <f>VLOOKUP(E70,[6]教育处数据!B:N,13,0)</f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26">
        <f>SUM(J70:M70,S70:AJ70)</f>
        <v>640</v>
      </c>
      <c r="AN70" s="7" t="str">
        <f>VLOOKUP(G70,'[4]2.第一轮公示反馈'!$G:$AM,33,0)</f>
        <v>放射科+核医学科</v>
      </c>
      <c r="AO70" s="52">
        <f>SUMPRODUCT(($AN$4:$AN$1113=AN70)*($AM$4:$AM$1113&gt;AM70))+1</f>
        <v>18</v>
      </c>
      <c r="AP70" s="53">
        <f>COUNTIF(AN:AN,AN70)</f>
        <v>32</v>
      </c>
      <c r="AQ70" s="54">
        <f>AO70/AP70</f>
        <v>0.5625</v>
      </c>
      <c r="AR70" s="53">
        <f>IF(AQ70&lt;=10%,1.5,(IF(AQ70&lt;=40%,1.25,IF(AQ70&lt;=60%,1,IF(AQ70&lt;90%,0.75,0.5)))))</f>
        <v>1</v>
      </c>
      <c r="AS70" s="55">
        <v>1200</v>
      </c>
      <c r="AT70" s="6">
        <f>VLOOKUP(E70,[6]教育处数据!B:Q,16,0)</f>
        <v>20</v>
      </c>
      <c r="AU70" s="56">
        <f>AS70*AR70*(AT70/AW70)</f>
        <v>1200</v>
      </c>
      <c r="AV70" s="57">
        <f>ROUND(AU70,0)</f>
        <v>1200</v>
      </c>
      <c r="AW70" s="6">
        <v>20</v>
      </c>
    </row>
    <row r="71" spans="1:49">
      <c r="A71" s="6"/>
      <c r="B71" s="7" t="s">
        <v>126</v>
      </c>
      <c r="C71" s="8">
        <v>66</v>
      </c>
      <c r="D71" s="13" t="s">
        <v>177</v>
      </c>
      <c r="E71" s="8" t="str">
        <f>VLOOKUP(D71,'[1]9月学员绩效名单'!$A:$C,3,0)</f>
        <v>7AO390</v>
      </c>
      <c r="F71" s="8" t="str">
        <f>VLOOKUP(E71,'[2]住培学员 在培学员排班表（所有人）请假等数据已更新到23.6'!$F$1:$X$65536,19,0)</f>
        <v>规培研究生</v>
      </c>
      <c r="G71" s="8" t="str">
        <f>VLOOKUP(E71,'[2]住培学员 在培学员排班表（所有人）请假等数据已更新到23.6'!$F$1:$P$65536,11,0)</f>
        <v>核医学科</v>
      </c>
      <c r="H71" s="8" t="str">
        <f>VLOOKUP(E71,'[2]住培学员 在培学员排班表（所有人）请假等数据已更新到23.6'!$F$1:$S$65536,14,0)</f>
        <v>2022年</v>
      </c>
      <c r="I71" s="8" t="s">
        <v>99</v>
      </c>
      <c r="J71" s="24">
        <v>0</v>
      </c>
      <c r="K71" s="24">
        <v>0</v>
      </c>
      <c r="L71" s="24">
        <v>0</v>
      </c>
      <c r="M71" s="24">
        <v>160</v>
      </c>
      <c r="N71" s="25">
        <v>0</v>
      </c>
      <c r="O71" s="25">
        <v>0</v>
      </c>
      <c r="P71" s="27">
        <v>0</v>
      </c>
      <c r="Q71" s="37">
        <v>1</v>
      </c>
      <c r="R71" s="27">
        <v>0</v>
      </c>
      <c r="S71" s="36">
        <v>25</v>
      </c>
      <c r="T71" s="24">
        <v>100</v>
      </c>
      <c r="U71" s="38">
        <v>10</v>
      </c>
      <c r="V71" s="38">
        <v>80</v>
      </c>
      <c r="W71" s="38">
        <v>120</v>
      </c>
      <c r="X71" s="38">
        <v>120</v>
      </c>
      <c r="Y71" s="38">
        <v>0</v>
      </c>
      <c r="Z71" s="48">
        <v>0</v>
      </c>
      <c r="AA71" s="48">
        <f>VLOOKUP(E71,[6]教育处数据!B:G,6,0)</f>
        <v>0</v>
      </c>
      <c r="AB71" s="43">
        <f>VLOOKUP(E71,[6]教育处数据!B:H,7,0)</f>
        <v>0</v>
      </c>
      <c r="AC71" s="43">
        <f>VLOOKUP(E71,[6]教育处数据!B:J,9,0)</f>
        <v>0</v>
      </c>
      <c r="AD71" s="43">
        <f>VLOOKUP(E71,[6]教育处数据!B:L,11,0)</f>
        <v>0</v>
      </c>
      <c r="AE71" s="43">
        <v>0</v>
      </c>
      <c r="AF71" s="43">
        <v>0</v>
      </c>
      <c r="AG71" s="43">
        <f>VLOOKUP(E71,[6]教育处数据!B:N,13,0)</f>
        <v>0</v>
      </c>
      <c r="AH71" s="43">
        <v>0</v>
      </c>
      <c r="AI71" s="43">
        <v>0</v>
      </c>
      <c r="AJ71" s="43">
        <v>0</v>
      </c>
      <c r="AK71" s="43">
        <v>0</v>
      </c>
      <c r="AL71" s="43">
        <v>0</v>
      </c>
      <c r="AM71" s="26">
        <f>SUM(J71:M71,S71:AJ71)</f>
        <v>615</v>
      </c>
      <c r="AN71" s="7" t="str">
        <f>VLOOKUP(G71,'[4]2.第一轮公示反馈'!$G:$AM,33,0)</f>
        <v>放射科+核医学科</v>
      </c>
      <c r="AO71" s="52">
        <f>SUMPRODUCT(($AN$4:$AN$1113=AN71)*($AM$4:$AM$1113&gt;AM71))+1</f>
        <v>19</v>
      </c>
      <c r="AP71" s="53">
        <f>COUNTIF(AN:AN,AN71)</f>
        <v>32</v>
      </c>
      <c r="AQ71" s="54">
        <f>AO71/AP71</f>
        <v>0.59375</v>
      </c>
      <c r="AR71" s="53">
        <f>IF(AQ71&lt;=10%,1.5,(IF(AQ71&lt;=40%,1.25,IF(AQ71&lt;=60%,1,IF(AQ71&lt;90%,0.75,0.5)))))</f>
        <v>1</v>
      </c>
      <c r="AS71" s="55">
        <v>1200</v>
      </c>
      <c r="AT71" s="6">
        <f>VLOOKUP(E71,[6]教育处数据!B:Q,16,0)</f>
        <v>20</v>
      </c>
      <c r="AU71" s="56">
        <f>AS71*AR71*(AT71/AW71)</f>
        <v>1200</v>
      </c>
      <c r="AV71" s="57">
        <f>ROUND(AU71,0)</f>
        <v>1200</v>
      </c>
      <c r="AW71" s="6">
        <v>20</v>
      </c>
    </row>
    <row r="72" spans="1:49">
      <c r="A72" s="6"/>
      <c r="B72" s="7" t="s">
        <v>126</v>
      </c>
      <c r="C72" s="8">
        <v>67</v>
      </c>
      <c r="D72" s="13" t="s">
        <v>178</v>
      </c>
      <c r="E72" s="8" t="str">
        <f>VLOOKUP(D72,'[1]9月学员绩效名单'!$A:$C,3,0)</f>
        <v>7AO387</v>
      </c>
      <c r="F72" s="8" t="str">
        <f>VLOOKUP(E72,'[2]住培学员 在培学员排班表（所有人）请假等数据已更新到23.6'!$F$1:$X$65536,19,0)</f>
        <v>规培研究生</v>
      </c>
      <c r="G72" s="8" t="str">
        <f>VLOOKUP(E72,'[2]住培学员 在培学员排班表（所有人）请假等数据已更新到23.6'!$F$1:$P$65536,11,0)</f>
        <v>放射科</v>
      </c>
      <c r="H72" s="8" t="str">
        <f>VLOOKUP(E72,'[2]住培学员 在培学员排班表（所有人）请假等数据已更新到23.6'!$F$1:$S$65536,14,0)</f>
        <v>2022年</v>
      </c>
      <c r="I72" s="8" t="s">
        <v>99</v>
      </c>
      <c r="J72" s="24">
        <v>0</v>
      </c>
      <c r="K72" s="24">
        <v>0</v>
      </c>
      <c r="L72" s="24">
        <v>0</v>
      </c>
      <c r="M72" s="24">
        <v>160</v>
      </c>
      <c r="N72" s="25">
        <v>0</v>
      </c>
      <c r="O72" s="25">
        <v>0</v>
      </c>
      <c r="P72" s="27">
        <v>0</v>
      </c>
      <c r="Q72" s="37">
        <v>2</v>
      </c>
      <c r="R72" s="27">
        <v>0</v>
      </c>
      <c r="S72" s="36">
        <v>50</v>
      </c>
      <c r="T72" s="24">
        <v>100</v>
      </c>
      <c r="U72" s="38">
        <v>10</v>
      </c>
      <c r="V72" s="38">
        <v>60</v>
      </c>
      <c r="W72" s="38">
        <v>120</v>
      </c>
      <c r="X72" s="38">
        <v>90</v>
      </c>
      <c r="Y72" s="38">
        <v>20</v>
      </c>
      <c r="Z72" s="48">
        <v>0</v>
      </c>
      <c r="AA72" s="48">
        <f>VLOOKUP(E72,[6]教育处数据!B:G,6,0)</f>
        <v>0</v>
      </c>
      <c r="AB72" s="43">
        <f>VLOOKUP(E72,[6]教育处数据!B:H,7,0)</f>
        <v>0</v>
      </c>
      <c r="AC72" s="43">
        <f>VLOOKUP(E72,[6]教育处数据!B:J,9,0)</f>
        <v>0</v>
      </c>
      <c r="AD72" s="43">
        <f>VLOOKUP(E72,[6]教育处数据!B:L,11,0)</f>
        <v>0</v>
      </c>
      <c r="AE72" s="43">
        <v>0</v>
      </c>
      <c r="AF72" s="43">
        <v>0</v>
      </c>
      <c r="AG72" s="43">
        <f>VLOOKUP(E72,[6]教育处数据!B:N,13,0)</f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26">
        <f>SUM(J72:M72,S72:AJ72)</f>
        <v>610</v>
      </c>
      <c r="AN72" s="7" t="str">
        <f>VLOOKUP(G72,'[4]2.第一轮公示反馈'!$G:$AM,33,0)</f>
        <v>放射科+核医学科</v>
      </c>
      <c r="AO72" s="52">
        <f>SUMPRODUCT(($AN$4:$AN$1113=AN72)*($AM$4:$AM$1113&gt;AM72))+1</f>
        <v>20</v>
      </c>
      <c r="AP72" s="53">
        <f>COUNTIF(AN:AN,AN72)</f>
        <v>32</v>
      </c>
      <c r="AQ72" s="54">
        <f>AO72/AP72</f>
        <v>0.625</v>
      </c>
      <c r="AR72" s="53">
        <f>IF(AQ72&lt;=10%,1.5,(IF(AQ72&lt;=40%,1.25,IF(AQ72&lt;=60%,1,IF(AQ72&lt;90%,0.75,0.5)))))</f>
        <v>0.75</v>
      </c>
      <c r="AS72" s="55">
        <v>1200</v>
      </c>
      <c r="AT72" s="6">
        <f>VLOOKUP(E72,[6]教育处数据!B:Q,16,0)</f>
        <v>20</v>
      </c>
      <c r="AU72" s="56">
        <f>AS72*AR72*(AT72/AW72)</f>
        <v>900</v>
      </c>
      <c r="AV72" s="57">
        <f>ROUND(AU72,0)</f>
        <v>900</v>
      </c>
      <c r="AW72" s="6">
        <v>20</v>
      </c>
    </row>
    <row r="73" spans="1:49">
      <c r="A73" s="6"/>
      <c r="B73" s="7" t="s">
        <v>126</v>
      </c>
      <c r="C73" s="8">
        <v>68</v>
      </c>
      <c r="D73" s="9" t="s">
        <v>179</v>
      </c>
      <c r="E73" s="8" t="str">
        <f>VLOOKUP(D73,'[1]9月学员绩效名单'!$A:$C,3,0)</f>
        <v>733L33</v>
      </c>
      <c r="F73" s="8" t="str">
        <f>VLOOKUP(E73,'[2]住培学员 在培学员排班表（所有人）请假等数据已更新到23.6'!$F$1:$X$65536,19,0)</f>
        <v>住院医师-外院</v>
      </c>
      <c r="G73" s="8" t="str">
        <f>VLOOKUP(E73,'[2]住培学员 在培学员排班表（所有人）请假等数据已更新到23.6'!$F$1:$P$65536,11,0)</f>
        <v>放射科</v>
      </c>
      <c r="H73" s="8" t="str">
        <f>VLOOKUP(E73,'[2]住培学员 在培学员排班表（所有人）请假等数据已更新到23.6'!$F$1:$S$65536,14,0)</f>
        <v>2023年</v>
      </c>
      <c r="I73" s="8" t="s">
        <v>99</v>
      </c>
      <c r="J73" s="24">
        <v>0</v>
      </c>
      <c r="K73" s="24">
        <v>0</v>
      </c>
      <c r="L73" s="24">
        <v>0</v>
      </c>
      <c r="M73" s="24">
        <v>160</v>
      </c>
      <c r="N73" s="25">
        <v>0</v>
      </c>
      <c r="O73" s="25">
        <v>0</v>
      </c>
      <c r="P73" s="27">
        <v>0</v>
      </c>
      <c r="Q73" s="37">
        <v>0</v>
      </c>
      <c r="R73" s="27">
        <v>0</v>
      </c>
      <c r="S73" s="36">
        <v>0</v>
      </c>
      <c r="T73" s="24">
        <v>100</v>
      </c>
      <c r="U73" s="38">
        <v>10</v>
      </c>
      <c r="V73" s="38">
        <v>60</v>
      </c>
      <c r="W73" s="38">
        <v>120</v>
      </c>
      <c r="X73" s="38">
        <v>120</v>
      </c>
      <c r="Y73" s="38">
        <v>40</v>
      </c>
      <c r="Z73" s="48">
        <v>0</v>
      </c>
      <c r="AA73" s="48">
        <f>VLOOKUP(E73,[6]教育处数据!B:G,6,0)</f>
        <v>0</v>
      </c>
      <c r="AB73" s="43">
        <f>VLOOKUP(E73,[6]教育处数据!B:H,7,0)</f>
        <v>0</v>
      </c>
      <c r="AC73" s="43">
        <f>VLOOKUP(E73,[6]教育处数据!B:J,9,0)</f>
        <v>0</v>
      </c>
      <c r="AD73" s="43">
        <f>VLOOKUP(E73,[6]教育处数据!B:L,11,0)</f>
        <v>0</v>
      </c>
      <c r="AE73" s="43">
        <v>0</v>
      </c>
      <c r="AF73" s="43">
        <v>0</v>
      </c>
      <c r="AG73" s="43">
        <f>VLOOKUP(E73,[6]教育处数据!B:N,13,0)</f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26">
        <f>SUM(J73:M73,S73:AJ73)</f>
        <v>610</v>
      </c>
      <c r="AN73" s="7" t="str">
        <f>VLOOKUP(G73,'[4]2.第一轮公示反馈'!$G:$AM,33,0)</f>
        <v>放射科+核医学科</v>
      </c>
      <c r="AO73" s="52">
        <f>SUMPRODUCT(($AN$4:$AN$1113=AN73)*($AM$4:$AM$1113&gt;AM73))+1</f>
        <v>20</v>
      </c>
      <c r="AP73" s="53">
        <f>COUNTIF(AN:AN,AN73)</f>
        <v>32</v>
      </c>
      <c r="AQ73" s="54">
        <f>AO73/AP73</f>
        <v>0.625</v>
      </c>
      <c r="AR73" s="53">
        <f>IF(AQ73&lt;=10%,1.5,(IF(AQ73&lt;=40%,1.25,IF(AQ73&lt;=60%,1,IF(AQ73&lt;90%,0.75,0.5)))))</f>
        <v>0.75</v>
      </c>
      <c r="AS73" s="55">
        <v>1200</v>
      </c>
      <c r="AT73" s="6">
        <f>VLOOKUP(E73,[6]教育处数据!B:Q,16,0)</f>
        <v>20</v>
      </c>
      <c r="AU73" s="56">
        <f>AS73*AR73*(AT73/AW73)</f>
        <v>900</v>
      </c>
      <c r="AV73" s="57">
        <f>ROUND(AU73,0)</f>
        <v>900</v>
      </c>
      <c r="AW73" s="6">
        <v>20</v>
      </c>
    </row>
    <row r="74" spans="1:49">
      <c r="A74" s="6"/>
      <c r="B74" s="7" t="s">
        <v>164</v>
      </c>
      <c r="C74" s="8">
        <v>70</v>
      </c>
      <c r="D74" s="59" t="s">
        <v>180</v>
      </c>
      <c r="E74" s="8" t="str">
        <f>VLOOKUP(D74,'[1]9月学员绩效名单'!$A:$C,3,0)</f>
        <v>732L47</v>
      </c>
      <c r="F74" s="8" t="str">
        <f>VLOOKUP(E74,'[2]住培学员 在培学员排班表（所有人）请假等数据已更新到23.6'!$F$1:$X$65536,19,0)</f>
        <v>住院医师-外院</v>
      </c>
      <c r="G74" s="8" t="str">
        <f>VLOOKUP(E74,'[2]住培学员 在培学员排班表（所有人）请假等数据已更新到23.6'!$F$1:$P$65536,11,0)</f>
        <v>放射科</v>
      </c>
      <c r="H74" s="8" t="str">
        <f>VLOOKUP(E74,'[2]住培学员 在培学员排班表（所有人）请假等数据已更新到23.6'!$F$1:$S$65536,14,0)</f>
        <v>2023年</v>
      </c>
      <c r="I74" s="8" t="s">
        <v>99</v>
      </c>
      <c r="J74" s="24">
        <v>0</v>
      </c>
      <c r="K74" s="24">
        <v>0</v>
      </c>
      <c r="L74" s="24">
        <v>0</v>
      </c>
      <c r="M74" s="24">
        <v>120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36">
        <v>0</v>
      </c>
      <c r="T74" s="24">
        <v>100</v>
      </c>
      <c r="U74" s="24">
        <v>10</v>
      </c>
      <c r="V74" s="24">
        <v>80</v>
      </c>
      <c r="W74" s="24">
        <v>120</v>
      </c>
      <c r="X74" s="24">
        <v>120</v>
      </c>
      <c r="Y74" s="48">
        <v>0</v>
      </c>
      <c r="Z74" s="48">
        <v>0</v>
      </c>
      <c r="AA74" s="48">
        <f>VLOOKUP(E74,[6]教育处数据!B:G,6,0)</f>
        <v>0</v>
      </c>
      <c r="AB74" s="43">
        <f>VLOOKUP(E74,[6]教育处数据!B:H,7,0)</f>
        <v>0</v>
      </c>
      <c r="AC74" s="43">
        <f>VLOOKUP(E74,[6]教育处数据!B:J,9,0)</f>
        <v>0</v>
      </c>
      <c r="AD74" s="43">
        <f>VLOOKUP(E74,[6]教育处数据!B:L,11,0)</f>
        <v>0</v>
      </c>
      <c r="AE74" s="43">
        <v>0</v>
      </c>
      <c r="AF74" s="43">
        <v>0</v>
      </c>
      <c r="AG74" s="43">
        <f>VLOOKUP(E74,[6]教育处数据!B:N,13,0)</f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26">
        <f>SUM(J74:M74,S74:AJ74)</f>
        <v>550</v>
      </c>
      <c r="AN74" s="7" t="str">
        <f>VLOOKUP(G74,'[4]2.第一轮公示反馈'!$G:$AM,33,0)</f>
        <v>放射科+核医学科</v>
      </c>
      <c r="AO74" s="52">
        <f>SUMPRODUCT(($AN$4:$AN$1113=AN74)*($AM$4:$AM$1113&gt;AM74))+1</f>
        <v>23</v>
      </c>
      <c r="AP74" s="53">
        <f>COUNTIF(AN:AN,AN74)</f>
        <v>32</v>
      </c>
      <c r="AQ74" s="54">
        <f>AO74/AP74</f>
        <v>0.71875</v>
      </c>
      <c r="AR74" s="53">
        <f>IF(AQ74&lt;=10%,1.5,(IF(AQ74&lt;=40%,1.25,IF(AQ74&lt;=60%,1,IF(AQ74&lt;90%,0.75,0.5)))))</f>
        <v>0.75</v>
      </c>
      <c r="AS74" s="55">
        <v>1200</v>
      </c>
      <c r="AT74" s="6">
        <f>VLOOKUP(E74,[6]教育处数据!B:Q,16,0)</f>
        <v>20</v>
      </c>
      <c r="AU74" s="56">
        <f>AS74*AR74*(AT74/AW74)</f>
        <v>900</v>
      </c>
      <c r="AV74" s="57">
        <f>ROUND(AU74,0)</f>
        <v>900</v>
      </c>
      <c r="AW74" s="6">
        <v>20</v>
      </c>
    </row>
    <row r="75" spans="1:49">
      <c r="A75" s="6"/>
      <c r="B75" s="7" t="s">
        <v>164</v>
      </c>
      <c r="C75" s="8">
        <v>71</v>
      </c>
      <c r="D75" s="59" t="s">
        <v>181</v>
      </c>
      <c r="E75" s="8" t="str">
        <f>VLOOKUP(D75,'[1]9月学员绩效名单'!$A:$C,3,0)</f>
        <v>732L53</v>
      </c>
      <c r="F75" s="8" t="str">
        <f>VLOOKUP(E75,'[2]住培学员 在培学员排班表（所有人）请假等数据已更新到23.6'!$F$1:$X$65536,19,0)</f>
        <v>住院医师-外院</v>
      </c>
      <c r="G75" s="8" t="str">
        <f>VLOOKUP(E75,'[2]住培学员 在培学员排班表（所有人）请假等数据已更新到23.6'!$F$1:$P$65536,11,0)</f>
        <v>放射科</v>
      </c>
      <c r="H75" s="8" t="str">
        <f>VLOOKUP(E75,'[2]住培学员 在培学员排班表（所有人）请假等数据已更新到23.6'!$F$1:$S$65536,14,0)</f>
        <v>2023年</v>
      </c>
      <c r="I75" s="8" t="s">
        <v>99</v>
      </c>
      <c r="J75" s="24">
        <v>0</v>
      </c>
      <c r="K75" s="24">
        <v>0</v>
      </c>
      <c r="L75" s="24">
        <v>0</v>
      </c>
      <c r="M75" s="24">
        <v>120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42">
        <v>0</v>
      </c>
      <c r="T75" s="43">
        <v>100</v>
      </c>
      <c r="U75" s="24">
        <v>10</v>
      </c>
      <c r="V75" s="24">
        <v>80</v>
      </c>
      <c r="W75" s="24">
        <v>120</v>
      </c>
      <c r="X75" s="24">
        <v>120</v>
      </c>
      <c r="Y75" s="48">
        <v>0</v>
      </c>
      <c r="Z75" s="48">
        <v>0</v>
      </c>
      <c r="AA75" s="48">
        <f>VLOOKUP(E75,[6]教育处数据!B:G,6,0)</f>
        <v>0</v>
      </c>
      <c r="AB75" s="43">
        <f>VLOOKUP(E75,[6]教育处数据!B:H,7,0)</f>
        <v>0</v>
      </c>
      <c r="AC75" s="43">
        <f>VLOOKUP(E75,[6]教育处数据!B:J,9,0)</f>
        <v>0</v>
      </c>
      <c r="AD75" s="43">
        <f>VLOOKUP(E75,[6]教育处数据!B:L,11,0)</f>
        <v>0</v>
      </c>
      <c r="AE75" s="43">
        <v>0</v>
      </c>
      <c r="AF75" s="43">
        <v>0</v>
      </c>
      <c r="AG75" s="43">
        <f>VLOOKUP(E75,[6]教育处数据!B:N,13,0)</f>
        <v>0</v>
      </c>
      <c r="AH75" s="43">
        <v>0</v>
      </c>
      <c r="AI75" s="43">
        <v>0</v>
      </c>
      <c r="AJ75" s="43">
        <v>0</v>
      </c>
      <c r="AK75" s="43">
        <v>0</v>
      </c>
      <c r="AL75" s="43">
        <v>0</v>
      </c>
      <c r="AM75" s="26">
        <f>SUM(J75:M75,S75:AJ75)</f>
        <v>550</v>
      </c>
      <c r="AN75" s="7" t="str">
        <f>VLOOKUP(G75,'[4]2.第一轮公示反馈'!$G:$AM,33,0)</f>
        <v>放射科+核医学科</v>
      </c>
      <c r="AO75" s="52">
        <f>SUMPRODUCT(($AN$4:$AN$1113=AN75)*($AM$4:$AM$1113&gt;AM75))+1</f>
        <v>23</v>
      </c>
      <c r="AP75" s="53">
        <f>COUNTIF(AN:AN,AN75)</f>
        <v>32</v>
      </c>
      <c r="AQ75" s="54">
        <f>AO75/AP75</f>
        <v>0.71875</v>
      </c>
      <c r="AR75" s="53">
        <f>IF(AQ75&lt;=10%,1.5,(IF(AQ75&lt;=40%,1.25,IF(AQ75&lt;=60%,1,IF(AQ75&lt;90%,0.75,0.5)))))</f>
        <v>0.75</v>
      </c>
      <c r="AS75" s="55">
        <v>1200</v>
      </c>
      <c r="AT75" s="6">
        <f>VLOOKUP(E75,[6]教育处数据!B:Q,16,0)</f>
        <v>20</v>
      </c>
      <c r="AU75" s="56">
        <f>AS75*AR75*(AT75/AW75)</f>
        <v>900</v>
      </c>
      <c r="AV75" s="57">
        <f>ROUND(AU75,0)</f>
        <v>900</v>
      </c>
      <c r="AW75" s="6">
        <v>20</v>
      </c>
    </row>
    <row r="76" spans="1:49">
      <c r="A76" s="6"/>
      <c r="B76" s="7" t="s">
        <v>164</v>
      </c>
      <c r="C76" s="8">
        <v>72</v>
      </c>
      <c r="D76" s="59" t="s">
        <v>182</v>
      </c>
      <c r="E76" s="8" t="str">
        <f>VLOOKUP(D76,'[1]9月学员绩效名单'!$A:$C,3,0)</f>
        <v>733L16</v>
      </c>
      <c r="F76" s="8" t="str">
        <f>VLOOKUP(E76,'[2]住培学员 在培学员排班表（所有人）请假等数据已更新到23.6'!$F$1:$X$65536,19,0)</f>
        <v>住院医师-外院</v>
      </c>
      <c r="G76" s="8" t="str">
        <f>VLOOKUP(E76,'[2]住培学员 在培学员排班表（所有人）请假等数据已更新到23.6'!$F$1:$P$65536,11,0)</f>
        <v>放射科</v>
      </c>
      <c r="H76" s="8" t="str">
        <f>VLOOKUP(E76,'[2]住培学员 在培学员排班表（所有人）请假等数据已更新到23.6'!$F$1:$S$65536,14,0)</f>
        <v>2023年</v>
      </c>
      <c r="I76" s="8" t="s">
        <v>99</v>
      </c>
      <c r="J76" s="24">
        <v>0</v>
      </c>
      <c r="K76" s="24">
        <v>0</v>
      </c>
      <c r="L76" s="24">
        <v>0</v>
      </c>
      <c r="M76" s="24">
        <v>120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42">
        <v>0</v>
      </c>
      <c r="T76" s="43">
        <v>100</v>
      </c>
      <c r="U76" s="24">
        <v>10</v>
      </c>
      <c r="V76" s="24">
        <v>80</v>
      </c>
      <c r="W76" s="24">
        <v>120</v>
      </c>
      <c r="X76" s="24">
        <v>120</v>
      </c>
      <c r="Y76" s="48">
        <v>0</v>
      </c>
      <c r="Z76" s="48">
        <v>0</v>
      </c>
      <c r="AA76" s="48">
        <f>VLOOKUP(E76,[6]教育处数据!B:G,6,0)</f>
        <v>0</v>
      </c>
      <c r="AB76" s="43">
        <f>VLOOKUP(E76,[6]教育处数据!B:H,7,0)</f>
        <v>0</v>
      </c>
      <c r="AC76" s="43">
        <f>VLOOKUP(E76,[6]教育处数据!B:J,9,0)</f>
        <v>0</v>
      </c>
      <c r="AD76" s="43">
        <f>VLOOKUP(E76,[6]教育处数据!B:L,11,0)</f>
        <v>0</v>
      </c>
      <c r="AE76" s="43">
        <v>0</v>
      </c>
      <c r="AF76" s="43">
        <v>0</v>
      </c>
      <c r="AG76" s="43">
        <f>VLOOKUP(E76,[6]教育处数据!B:N,13,0)</f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26">
        <f>SUM(J76:M76,S76:AJ76)</f>
        <v>550</v>
      </c>
      <c r="AN76" s="7" t="str">
        <f>VLOOKUP(G76,'[4]2.第一轮公示反馈'!$G:$AM,33,0)</f>
        <v>放射科+核医学科</v>
      </c>
      <c r="AO76" s="52">
        <f>SUMPRODUCT(($AN$4:$AN$1113=AN76)*($AM$4:$AM$1113&gt;AM76))+1</f>
        <v>23</v>
      </c>
      <c r="AP76" s="53">
        <f>COUNTIF(AN:AN,AN76)</f>
        <v>32</v>
      </c>
      <c r="AQ76" s="54">
        <f>AO76/AP76</f>
        <v>0.71875</v>
      </c>
      <c r="AR76" s="53">
        <f>IF(AQ76&lt;=10%,1.5,(IF(AQ76&lt;=40%,1.25,IF(AQ76&lt;=60%,1,IF(AQ76&lt;90%,0.75,0.5)))))</f>
        <v>0.75</v>
      </c>
      <c r="AS76" s="55">
        <v>1200</v>
      </c>
      <c r="AT76" s="6">
        <f>VLOOKUP(E76,[6]教育处数据!B:Q,16,0)</f>
        <v>20</v>
      </c>
      <c r="AU76" s="56">
        <f>AS76*AR76*(AT76/AW76)</f>
        <v>900</v>
      </c>
      <c r="AV76" s="57">
        <f>ROUND(AU76,0)</f>
        <v>900</v>
      </c>
      <c r="AW76" s="6">
        <v>20</v>
      </c>
    </row>
    <row r="77" spans="1:49">
      <c r="A77" s="6" t="s">
        <v>183</v>
      </c>
      <c r="B77" s="7" t="s">
        <v>97</v>
      </c>
      <c r="C77" s="8">
        <v>73</v>
      </c>
      <c r="D77" s="13" t="s">
        <v>184</v>
      </c>
      <c r="E77" s="8" t="str">
        <f>VLOOKUP(D77,'[1]9月学员绩效名单'!$A:$C,3,0)</f>
        <v>7AM338</v>
      </c>
      <c r="F77" s="8" t="str">
        <f>VLOOKUP(E77,'[2]住培学员 在培学员排班表（所有人）请假等数据已更新到23.6'!$F$1:$X$65536,19,0)</f>
        <v>规培研究生</v>
      </c>
      <c r="G77" s="8" t="str">
        <f>VLOOKUP(E77,'[2]住培学员 在培学员排班表（所有人）请假等数据已更新到23.6'!$F$1:$P$65536,11,0)</f>
        <v>放射科</v>
      </c>
      <c r="H77" s="8" t="str">
        <f>VLOOKUP(E77,'[2]住培学员 在培学员排班表（所有人）请假等数据已更新到23.6'!$F$1:$S$65536,14,0)</f>
        <v>2021年</v>
      </c>
      <c r="I77" s="8" t="s">
        <v>99</v>
      </c>
      <c r="J77" s="24">
        <v>0</v>
      </c>
      <c r="K77" s="24">
        <v>0</v>
      </c>
      <c r="L77" s="24">
        <v>0</v>
      </c>
      <c r="M77" s="24">
        <v>120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36">
        <v>0</v>
      </c>
      <c r="T77" s="24">
        <v>90</v>
      </c>
      <c r="U77" s="24">
        <v>0</v>
      </c>
      <c r="V77" s="24">
        <v>60</v>
      </c>
      <c r="W77" s="24">
        <v>0</v>
      </c>
      <c r="X77" s="24">
        <v>0</v>
      </c>
      <c r="Y77" s="48">
        <v>0</v>
      </c>
      <c r="Z77" s="48">
        <f>VLOOKUP(E77,[5]有效!$C:$F,4,0)</f>
        <v>30</v>
      </c>
      <c r="AA77" s="48">
        <f>VLOOKUP(E77,[6]教育处数据!B:G,6,0)</f>
        <v>0</v>
      </c>
      <c r="AB77" s="43">
        <f>VLOOKUP(E77,[6]教育处数据!B:H,7,0)</f>
        <v>100</v>
      </c>
      <c r="AC77" s="43">
        <f>VLOOKUP(E77,[6]教育处数据!B:J,9,0)</f>
        <v>150</v>
      </c>
      <c r="AD77" s="43">
        <f>VLOOKUP(E77,[6]教育处数据!B:L,11,0)</f>
        <v>0</v>
      </c>
      <c r="AE77" s="43">
        <v>0</v>
      </c>
      <c r="AF77" s="43">
        <v>0</v>
      </c>
      <c r="AG77" s="43">
        <f>VLOOKUP(E77,[6]教育处数据!B:N,13,0)</f>
        <v>0</v>
      </c>
      <c r="AH77" s="43">
        <v>0</v>
      </c>
      <c r="AI77" s="43">
        <v>0</v>
      </c>
      <c r="AJ77" s="43">
        <v>0</v>
      </c>
      <c r="AK77" s="43">
        <v>0</v>
      </c>
      <c r="AL77" s="43">
        <v>0</v>
      </c>
      <c r="AM77" s="26">
        <f>SUM(J77:M77,S77:AJ77)</f>
        <v>550</v>
      </c>
      <c r="AN77" s="7" t="str">
        <f>VLOOKUP(G77,'[4]2.第一轮公示反馈'!$G:$AM,33,0)</f>
        <v>放射科+核医学科</v>
      </c>
      <c r="AO77" s="52">
        <f>SUMPRODUCT(($AN$4:$AN$1113=AN77)*($AM$4:$AM$1113&gt;AM77))+1</f>
        <v>23</v>
      </c>
      <c r="AP77" s="53">
        <f>COUNTIF(AN:AN,AN77)</f>
        <v>32</v>
      </c>
      <c r="AQ77" s="54">
        <f>AO77/AP77</f>
        <v>0.71875</v>
      </c>
      <c r="AR77" s="53">
        <f>IF(AQ77&lt;=10%,1.5,(IF(AQ77&lt;=40%,1.25,IF(AQ77&lt;=60%,1,IF(AQ77&lt;90%,0.75,0.5)))))</f>
        <v>0.75</v>
      </c>
      <c r="AS77" s="55">
        <v>1200</v>
      </c>
      <c r="AT77" s="6">
        <f>VLOOKUP(E77,[6]教育处数据!B:Q,16,0)</f>
        <v>20</v>
      </c>
      <c r="AU77" s="56">
        <f>AS77*AR77*(AT77/AW77)</f>
        <v>900</v>
      </c>
      <c r="AV77" s="57">
        <f>ROUND(AU77,0)</f>
        <v>900</v>
      </c>
      <c r="AW77" s="6">
        <v>20</v>
      </c>
    </row>
    <row r="78" spans="1:49">
      <c r="A78" s="6"/>
      <c r="B78" s="7" t="s">
        <v>185</v>
      </c>
      <c r="C78" s="8">
        <v>74</v>
      </c>
      <c r="D78" s="60" t="s">
        <v>186</v>
      </c>
      <c r="E78" s="8" t="str">
        <f>VLOOKUP(D78,'[1]9月学员绩效名单'!$A:$C,3,0)</f>
        <v>732L43</v>
      </c>
      <c r="F78" s="8" t="str">
        <f>VLOOKUP(E78,'[2]住培学员 在培学员排班表（所有人）请假等数据已更新到23.6'!$F$1:$X$65536,19,0)</f>
        <v>住院医师-外院</v>
      </c>
      <c r="G78" s="8" t="str">
        <f>VLOOKUP(E78,'[2]住培学员 在培学员排班表（所有人）请假等数据已更新到23.6'!$F$1:$P$65536,11,0)</f>
        <v>放射科</v>
      </c>
      <c r="H78" s="8" t="str">
        <f>VLOOKUP(E78,'[2]住培学员 在培学员排班表（所有人）请假等数据已更新到23.6'!$F$1:$S$65536,14,0)</f>
        <v>2023年</v>
      </c>
      <c r="I78" s="8" t="s">
        <v>99</v>
      </c>
      <c r="J78" s="24">
        <v>0</v>
      </c>
      <c r="K78" s="24">
        <v>0</v>
      </c>
      <c r="L78" s="24">
        <v>0</v>
      </c>
      <c r="M78" s="24">
        <v>160</v>
      </c>
      <c r="N78" s="25">
        <v>0</v>
      </c>
      <c r="O78" s="25">
        <v>4</v>
      </c>
      <c r="P78" s="25">
        <v>1</v>
      </c>
      <c r="Q78" s="25">
        <v>1</v>
      </c>
      <c r="R78" s="25">
        <v>1</v>
      </c>
      <c r="S78" s="36">
        <v>150</v>
      </c>
      <c r="T78" s="24">
        <v>100</v>
      </c>
      <c r="U78" s="41">
        <v>10</v>
      </c>
      <c r="V78" s="41">
        <v>20</v>
      </c>
      <c r="W78" s="41">
        <v>0</v>
      </c>
      <c r="X78" s="41">
        <v>60</v>
      </c>
      <c r="Y78" s="41">
        <v>20</v>
      </c>
      <c r="Z78" s="48">
        <v>0</v>
      </c>
      <c r="AA78" s="48">
        <f>VLOOKUP(E78,[6]教育处数据!B:G,6,0)</f>
        <v>0</v>
      </c>
      <c r="AB78" s="43">
        <f>VLOOKUP(E78,[6]教育处数据!B:H,7,0)</f>
        <v>0</v>
      </c>
      <c r="AC78" s="43">
        <f>VLOOKUP(E78,[6]教育处数据!B:J,9,0)</f>
        <v>0</v>
      </c>
      <c r="AD78" s="43">
        <f>VLOOKUP(E78,[6]教育处数据!B:L,11,0)</f>
        <v>0</v>
      </c>
      <c r="AE78" s="43">
        <v>0</v>
      </c>
      <c r="AF78" s="43">
        <v>0</v>
      </c>
      <c r="AG78" s="43">
        <f>VLOOKUP(E78,[6]教育处数据!B:N,13,0)</f>
        <v>0</v>
      </c>
      <c r="AH78" s="43">
        <v>0</v>
      </c>
      <c r="AI78" s="43">
        <v>0</v>
      </c>
      <c r="AJ78" s="43">
        <v>0</v>
      </c>
      <c r="AK78" s="43">
        <v>0</v>
      </c>
      <c r="AL78" s="43">
        <v>0</v>
      </c>
      <c r="AM78" s="26">
        <f>SUM(J78:M78,S78:AJ78)</f>
        <v>520</v>
      </c>
      <c r="AN78" s="7" t="str">
        <f>VLOOKUP(G78,'[4]2.第一轮公示反馈'!$G:$AM,33,0)</f>
        <v>放射科+核医学科</v>
      </c>
      <c r="AO78" s="52">
        <f>SUMPRODUCT(($AN$4:$AN$1113=AN78)*($AM$4:$AM$1113&gt;AM78))+1</f>
        <v>27</v>
      </c>
      <c r="AP78" s="53">
        <f>COUNTIF(AN:AN,AN78)</f>
        <v>32</v>
      </c>
      <c r="AQ78" s="54">
        <f>AO78/AP78</f>
        <v>0.84375</v>
      </c>
      <c r="AR78" s="53">
        <f>IF(AQ78&lt;=10%,1.5,(IF(AQ78&lt;=40%,1.25,IF(AQ78&lt;=60%,1,IF(AQ78&lt;90%,0.75,0.5)))))</f>
        <v>0.75</v>
      </c>
      <c r="AS78" s="55">
        <v>1200</v>
      </c>
      <c r="AT78" s="6">
        <f>VLOOKUP(E78,[6]教育处数据!B:Q,16,0)</f>
        <v>20</v>
      </c>
      <c r="AU78" s="56">
        <f>AS78*AR78*(AT78/AW78)</f>
        <v>900</v>
      </c>
      <c r="AV78" s="57">
        <f>ROUND(AU78,0)</f>
        <v>900</v>
      </c>
      <c r="AW78" s="6">
        <v>20</v>
      </c>
    </row>
    <row r="79" spans="1:49">
      <c r="A79" s="6"/>
      <c r="B79" s="7" t="s">
        <v>187</v>
      </c>
      <c r="C79" s="8">
        <v>75</v>
      </c>
      <c r="D79" s="10" t="s">
        <v>188</v>
      </c>
      <c r="E79" s="8" t="str">
        <f>VLOOKUP(D79,'[1]9月学员绩效名单'!$A:$C,3,0)</f>
        <v>732L40</v>
      </c>
      <c r="F79" s="8" t="str">
        <f>VLOOKUP(E79,'[2]住培学员 在培学员排班表（所有人）请假等数据已更新到23.6'!$F$1:$X$65536,19,0)</f>
        <v>住院医师-外院</v>
      </c>
      <c r="G79" s="8" t="str">
        <f>VLOOKUP(E79,'[2]住培学员 在培学员排班表（所有人）请假等数据已更新到23.6'!$F$1:$P$65536,11,0)</f>
        <v>放射科</v>
      </c>
      <c r="H79" s="8" t="str">
        <f>VLOOKUP(E79,'[2]住培学员 在培学员排班表（所有人）请假等数据已更新到23.6'!$F$1:$S$65536,14,0)</f>
        <v>2023年</v>
      </c>
      <c r="I79" s="8" t="s">
        <v>99</v>
      </c>
      <c r="J79" s="24">
        <v>0</v>
      </c>
      <c r="K79" s="24">
        <v>0</v>
      </c>
      <c r="L79" s="24">
        <v>0</v>
      </c>
      <c r="M79" s="24">
        <v>120</v>
      </c>
      <c r="N79" s="25">
        <v>0</v>
      </c>
      <c r="O79" s="25">
        <v>4</v>
      </c>
      <c r="P79" s="25">
        <v>1</v>
      </c>
      <c r="Q79" s="25">
        <v>0</v>
      </c>
      <c r="R79" s="25">
        <v>0</v>
      </c>
      <c r="S79" s="36">
        <v>100</v>
      </c>
      <c r="T79" s="24">
        <v>100</v>
      </c>
      <c r="U79" s="24">
        <v>10</v>
      </c>
      <c r="V79" s="24">
        <v>40</v>
      </c>
      <c r="W79" s="24">
        <v>60</v>
      </c>
      <c r="X79" s="24">
        <v>60</v>
      </c>
      <c r="Y79" s="48">
        <v>20</v>
      </c>
      <c r="Z79" s="48">
        <v>0</v>
      </c>
      <c r="AA79" s="48">
        <f>VLOOKUP(E79,[6]教育处数据!B:G,6,0)</f>
        <v>0</v>
      </c>
      <c r="AB79" s="43">
        <f>VLOOKUP(E79,[6]教育处数据!B:H,7,0)</f>
        <v>0</v>
      </c>
      <c r="AC79" s="43">
        <f>VLOOKUP(E79,[6]教育处数据!B:J,9,0)</f>
        <v>0</v>
      </c>
      <c r="AD79" s="43">
        <f>VLOOKUP(E79,[6]教育处数据!B:L,11,0)</f>
        <v>0</v>
      </c>
      <c r="AE79" s="43">
        <v>0</v>
      </c>
      <c r="AF79" s="43">
        <v>0</v>
      </c>
      <c r="AG79" s="43">
        <f>VLOOKUP(E79,[6]教育处数据!B:N,13,0)</f>
        <v>0</v>
      </c>
      <c r="AH79" s="43">
        <v>0</v>
      </c>
      <c r="AI79" s="43">
        <v>0</v>
      </c>
      <c r="AJ79" s="43">
        <v>0</v>
      </c>
      <c r="AK79" s="43">
        <v>0</v>
      </c>
      <c r="AL79" s="43">
        <v>0</v>
      </c>
      <c r="AM79" s="26">
        <f>SUM(J79:M79,S79:AJ79)</f>
        <v>510</v>
      </c>
      <c r="AN79" s="7" t="str">
        <f>VLOOKUP(G79,'[4]2.第一轮公示反馈'!$G:$AM,33,0)</f>
        <v>放射科+核医学科</v>
      </c>
      <c r="AO79" s="52">
        <f>SUMPRODUCT(($AN$4:$AN$1113=AN79)*($AM$4:$AM$1113&gt;AM79))+1</f>
        <v>28</v>
      </c>
      <c r="AP79" s="53">
        <f>COUNTIF(AN:AN,AN79)</f>
        <v>32</v>
      </c>
      <c r="AQ79" s="54">
        <f>AO79/AP79</f>
        <v>0.875</v>
      </c>
      <c r="AR79" s="53">
        <f>IF(AQ79&lt;=10%,1.5,(IF(AQ79&lt;=40%,1.25,IF(AQ79&lt;=60%,1,IF(AQ79&lt;90%,0.75,0.5)))))</f>
        <v>0.75</v>
      </c>
      <c r="AS79" s="55">
        <v>1200</v>
      </c>
      <c r="AT79" s="6">
        <f>VLOOKUP(E79,[6]教育处数据!B:Q,16,0)</f>
        <v>20</v>
      </c>
      <c r="AU79" s="56">
        <f>AS79*AR79*(AT79/AW79)</f>
        <v>900</v>
      </c>
      <c r="AV79" s="57">
        <f>ROUND(AU79,0)</f>
        <v>900</v>
      </c>
      <c r="AW79" s="6">
        <v>20</v>
      </c>
    </row>
    <row r="80" spans="1:49">
      <c r="A80" s="6"/>
      <c r="B80" s="7" t="s">
        <v>134</v>
      </c>
      <c r="C80" s="8">
        <v>76</v>
      </c>
      <c r="D80" s="10" t="s">
        <v>189</v>
      </c>
      <c r="E80" s="8" t="str">
        <f>VLOOKUP(D80,'[1]9月学员绩效名单'!$A:$C,3,0)</f>
        <v>733L48</v>
      </c>
      <c r="F80" s="8" t="str">
        <f>VLOOKUP(E80,'[2]住培学员 在培学员排班表（所有人）请假等数据已更新到23.6'!$F$1:$X$65536,19,0)</f>
        <v>住院医师-外院</v>
      </c>
      <c r="G80" s="8" t="str">
        <f>VLOOKUP(E80,'[2]住培学员 在培学员排班表（所有人）请假等数据已更新到23.6'!$F$1:$P$65536,11,0)</f>
        <v>放射科</v>
      </c>
      <c r="H80" s="8" t="str">
        <f>VLOOKUP(E80,'[2]住培学员 在培学员排班表（所有人）请假等数据已更新到23.6'!$F$1:$S$65536,14,0)</f>
        <v>2023年</v>
      </c>
      <c r="I80" s="8" t="s">
        <v>99</v>
      </c>
      <c r="J80" s="24">
        <v>0</v>
      </c>
      <c r="K80" s="24">
        <v>0</v>
      </c>
      <c r="L80" s="24">
        <v>0</v>
      </c>
      <c r="M80" s="24">
        <v>160</v>
      </c>
      <c r="N80" s="25">
        <v>0</v>
      </c>
      <c r="O80" s="25">
        <v>3</v>
      </c>
      <c r="P80" s="25">
        <v>1</v>
      </c>
      <c r="Q80" s="25">
        <v>1</v>
      </c>
      <c r="R80" s="25">
        <v>1</v>
      </c>
      <c r="S80" s="36">
        <v>130</v>
      </c>
      <c r="T80" s="24">
        <v>100</v>
      </c>
      <c r="U80" s="24">
        <v>10</v>
      </c>
      <c r="V80" s="24">
        <v>20</v>
      </c>
      <c r="W80" s="24">
        <v>60</v>
      </c>
      <c r="X80" s="24">
        <v>30</v>
      </c>
      <c r="Y80" s="48">
        <v>0</v>
      </c>
      <c r="Z80" s="48">
        <v>0</v>
      </c>
      <c r="AA80" s="48">
        <f>VLOOKUP(E80,[6]教育处数据!B:G,6,0)</f>
        <v>0</v>
      </c>
      <c r="AB80" s="43">
        <f>VLOOKUP(E80,[6]教育处数据!B:H,7,0)</f>
        <v>0</v>
      </c>
      <c r="AC80" s="43">
        <f>VLOOKUP(E80,[6]教育处数据!B:J,9,0)</f>
        <v>0</v>
      </c>
      <c r="AD80" s="43">
        <f>VLOOKUP(E80,[6]教育处数据!B:L,11,0)</f>
        <v>0</v>
      </c>
      <c r="AE80" s="43">
        <v>0</v>
      </c>
      <c r="AF80" s="43">
        <v>0</v>
      </c>
      <c r="AG80" s="43">
        <f>VLOOKUP(E80,[6]教育处数据!B:N,13,0)</f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0</v>
      </c>
      <c r="AM80" s="26">
        <f>SUM(J80:M80,S80:AJ80)</f>
        <v>510</v>
      </c>
      <c r="AN80" s="7" t="str">
        <f>VLOOKUP(G80,'[4]2.第一轮公示反馈'!$G:$AM,33,0)</f>
        <v>放射科+核医学科</v>
      </c>
      <c r="AO80" s="52">
        <f>SUMPRODUCT(($AN$4:$AN$1113=AN80)*($AM$4:$AM$1113&gt;AM80))+1</f>
        <v>28</v>
      </c>
      <c r="AP80" s="53">
        <f>COUNTIF(AN:AN,AN80)</f>
        <v>32</v>
      </c>
      <c r="AQ80" s="54">
        <f>AO80/AP80</f>
        <v>0.875</v>
      </c>
      <c r="AR80" s="53">
        <f>IF(AQ80&lt;=10%,1.5,(IF(AQ80&lt;=40%,1.25,IF(AQ80&lt;=60%,1,IF(AQ80&lt;90%,0.75,0.5)))))</f>
        <v>0.75</v>
      </c>
      <c r="AS80" s="55">
        <v>1200</v>
      </c>
      <c r="AT80" s="6">
        <f>VLOOKUP(E80,[6]教育处数据!B:Q,16,0)</f>
        <v>20</v>
      </c>
      <c r="AU80" s="56">
        <f>AS80*AR80*(AT80/AW80)</f>
        <v>900</v>
      </c>
      <c r="AV80" s="57">
        <f>ROUND(AU80,0)</f>
        <v>900</v>
      </c>
      <c r="AW80" s="6">
        <v>20</v>
      </c>
    </row>
    <row r="81" spans="1:49">
      <c r="A81" s="6"/>
      <c r="B81" s="7" t="s">
        <v>167</v>
      </c>
      <c r="C81" s="8">
        <v>77</v>
      </c>
      <c r="D81" s="8" t="s">
        <v>190</v>
      </c>
      <c r="E81" s="8" t="str">
        <f>VLOOKUP(D81,'[1]9月学员绩效名单'!$A:$C,3,0)</f>
        <v>727L59</v>
      </c>
      <c r="F81" s="8" t="str">
        <f>VLOOKUP(E81,'[2]住培学员 在培学员排班表（所有人）请假等数据已更新到23.6'!$F$1:$X$65536,19,0)</f>
        <v>住院医师-外院</v>
      </c>
      <c r="G81" s="8" t="str">
        <f>VLOOKUP(E81,'[2]住培学员 在培学员排班表（所有人）请假等数据已更新到23.6'!$F$1:$P$65536,11,0)</f>
        <v>放射科</v>
      </c>
      <c r="H81" s="8" t="str">
        <f>VLOOKUP(E81,'[2]住培学员 在培学员排班表（所有人）请假等数据已更新到23.6'!$F$1:$S$65536,14,0)</f>
        <v>2021年</v>
      </c>
      <c r="I81" s="8" t="s">
        <v>99</v>
      </c>
      <c r="J81" s="24">
        <v>0</v>
      </c>
      <c r="K81" s="24">
        <v>0</v>
      </c>
      <c r="L81" s="24">
        <v>0</v>
      </c>
      <c r="M81" s="24">
        <v>160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36">
        <v>0</v>
      </c>
      <c r="T81" s="24">
        <v>100</v>
      </c>
      <c r="U81" s="24">
        <v>10</v>
      </c>
      <c r="V81" s="24">
        <v>40</v>
      </c>
      <c r="W81" s="24">
        <v>60</v>
      </c>
      <c r="X81" s="24">
        <v>60</v>
      </c>
      <c r="Y81" s="48">
        <v>0</v>
      </c>
      <c r="Z81" s="48">
        <v>0</v>
      </c>
      <c r="AA81" s="48">
        <f>VLOOKUP(E81,[6]教育处数据!B:G,6,0)</f>
        <v>0</v>
      </c>
      <c r="AB81" s="43">
        <f>VLOOKUP(E81,[6]教育处数据!B:H,7,0)</f>
        <v>0</v>
      </c>
      <c r="AC81" s="43">
        <f>VLOOKUP(E81,[6]教育处数据!B:J,9,0)</f>
        <v>0</v>
      </c>
      <c r="AD81" s="43">
        <f>VLOOKUP(E81,[6]教育处数据!B:L,11,0)</f>
        <v>0</v>
      </c>
      <c r="AE81" s="43">
        <v>0</v>
      </c>
      <c r="AF81" s="43">
        <v>0</v>
      </c>
      <c r="AG81" s="43">
        <f>VLOOKUP(E81,[6]教育处数据!B:N,13,0)</f>
        <v>0</v>
      </c>
      <c r="AH81" s="43">
        <v>0</v>
      </c>
      <c r="AI81" s="43">
        <v>0</v>
      </c>
      <c r="AJ81" s="43">
        <v>0</v>
      </c>
      <c r="AK81" s="43">
        <v>0</v>
      </c>
      <c r="AL81" s="43">
        <v>0</v>
      </c>
      <c r="AM81" s="26">
        <f>SUM(J81:M81,S81:AJ81)</f>
        <v>430</v>
      </c>
      <c r="AN81" s="7" t="str">
        <f>VLOOKUP(G81,'[4]2.第一轮公示反馈'!$G:$AM,33,0)</f>
        <v>放射科+核医学科</v>
      </c>
      <c r="AO81" s="52">
        <f>SUMPRODUCT(($AN$4:$AN$1113=AN81)*($AM$4:$AM$1113&gt;AM81))+1</f>
        <v>31</v>
      </c>
      <c r="AP81" s="53">
        <f>COUNTIF(AN:AN,AN81)</f>
        <v>32</v>
      </c>
      <c r="AQ81" s="54">
        <f>AO81/AP81</f>
        <v>0.96875</v>
      </c>
      <c r="AR81" s="53">
        <f>IF(AQ81&lt;=10%,1.5,(IF(AQ81&lt;=40%,1.25,IF(AQ81&lt;=60%,1,IF(AQ81&lt;90%,0.75,0.5)))))</f>
        <v>0.5</v>
      </c>
      <c r="AS81" s="55">
        <v>1200</v>
      </c>
      <c r="AT81" s="6">
        <f>VLOOKUP(E81,[6]教育处数据!B:Q,16,0)</f>
        <v>20</v>
      </c>
      <c r="AU81" s="56">
        <f>AS81*AR81*(AT81/AW81)</f>
        <v>600</v>
      </c>
      <c r="AV81" s="57">
        <f>ROUND(AU81,0)</f>
        <v>600</v>
      </c>
      <c r="AW81" s="6">
        <v>20</v>
      </c>
    </row>
    <row r="82" spans="1:49">
      <c r="A82" s="6"/>
      <c r="B82" s="7" t="s">
        <v>155</v>
      </c>
      <c r="C82" s="8">
        <v>78</v>
      </c>
      <c r="D82" s="59" t="s">
        <v>191</v>
      </c>
      <c r="E82" s="8" t="str">
        <f>VLOOKUP(D82,'[1]9月学员绩效名单'!$A:$C,3,0)</f>
        <v>733L10</v>
      </c>
      <c r="F82" s="8" t="str">
        <f>VLOOKUP(E82,'[2]住培学员 在培学员排班表（所有人）请假等数据已更新到23.6'!$F$1:$X$65536,19,0)</f>
        <v>住院医师-外院</v>
      </c>
      <c r="G82" s="8" t="str">
        <f>VLOOKUP(E82,'[2]住培学员 在培学员排班表（所有人）请假等数据已更新到23.6'!$F$1:$P$65536,11,0)</f>
        <v>放射科</v>
      </c>
      <c r="H82" s="8" t="str">
        <f>VLOOKUP(E82,'[2]住培学员 在培学员排班表（所有人）请假等数据已更新到23.6'!$F$1:$S$65536,14,0)</f>
        <v>2023年</v>
      </c>
      <c r="I82" s="8" t="s">
        <v>99</v>
      </c>
      <c r="J82" s="24">
        <v>0</v>
      </c>
      <c r="K82" s="24">
        <v>0</v>
      </c>
      <c r="L82" s="24">
        <v>0</v>
      </c>
      <c r="M82" s="24">
        <v>160</v>
      </c>
      <c r="N82" s="25">
        <v>0</v>
      </c>
      <c r="O82" s="25">
        <v>1</v>
      </c>
      <c r="P82" s="27">
        <v>2</v>
      </c>
      <c r="Q82" s="27">
        <v>1</v>
      </c>
      <c r="R82" s="27">
        <v>0</v>
      </c>
      <c r="S82" s="36">
        <v>85</v>
      </c>
      <c r="T82" s="40">
        <v>100</v>
      </c>
      <c r="U82" s="24">
        <v>0</v>
      </c>
      <c r="V82" s="24">
        <v>40</v>
      </c>
      <c r="W82" s="24">
        <v>30</v>
      </c>
      <c r="X82" s="24">
        <v>60</v>
      </c>
      <c r="Y82" s="48">
        <v>0</v>
      </c>
      <c r="Z82" s="48">
        <v>0</v>
      </c>
      <c r="AA82" s="48">
        <f>VLOOKUP(E82,[6]教育处数据!B:G,6,0)</f>
        <v>0</v>
      </c>
      <c r="AB82" s="43">
        <f>VLOOKUP(E82,[6]教育处数据!B:H,7,0)</f>
        <v>0</v>
      </c>
      <c r="AC82" s="43">
        <f>VLOOKUP(E82,[6]教育处数据!B:J,9,0)</f>
        <v>0</v>
      </c>
      <c r="AD82" s="43">
        <f>VLOOKUP(E82,[6]教育处数据!B:L,11,0)</f>
        <v>0</v>
      </c>
      <c r="AE82" s="43">
        <v>0</v>
      </c>
      <c r="AF82" s="43">
        <v>0</v>
      </c>
      <c r="AG82" s="43">
        <f>VLOOKUP(E82,[6]教育处数据!B:N,13,0)</f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26">
        <f>SUM(J82:M82,S82:AJ82)</f>
        <v>475</v>
      </c>
      <c r="AN82" s="7" t="str">
        <f>VLOOKUP(G82,'[4]2.第一轮公示反馈'!$G:$AM,33,0)</f>
        <v>放射科+核医学科</v>
      </c>
      <c r="AO82" s="52">
        <f>SUMPRODUCT(($AN$4:$AN$1113=AN82)*($AM$4:$AM$1113&gt;AM82))+1</f>
        <v>30</v>
      </c>
      <c r="AP82" s="53">
        <f>COUNTIF(AN:AN,AN82)</f>
        <v>32</v>
      </c>
      <c r="AQ82" s="54">
        <f>AO82/AP82</f>
        <v>0.9375</v>
      </c>
      <c r="AR82" s="53">
        <f>IF(AQ82&lt;=10%,1.5,(IF(AQ82&lt;=40%,1.25,IF(AQ82&lt;=60%,1,IF(AQ82&lt;90%,0.75,0.5)))))</f>
        <v>0.5</v>
      </c>
      <c r="AS82" s="55">
        <v>1200</v>
      </c>
      <c r="AT82" s="6">
        <f>VLOOKUP(E82,[6]教育处数据!B:Q,16,0)</f>
        <v>20</v>
      </c>
      <c r="AU82" s="56">
        <f>AS82*AR82*(AT82/AW82)</f>
        <v>600</v>
      </c>
      <c r="AV82" s="57">
        <f>ROUND(AU82,0)</f>
        <v>600</v>
      </c>
      <c r="AW82" s="6">
        <v>20</v>
      </c>
    </row>
    <row r="83" spans="1:49">
      <c r="A83" s="6"/>
      <c r="B83" s="7" t="s">
        <v>192</v>
      </c>
      <c r="C83" s="8">
        <v>79</v>
      </c>
      <c r="D83" s="9" t="s">
        <v>193</v>
      </c>
      <c r="E83" s="8" t="str">
        <f>VLOOKUP(D83,'[1]9月学员绩效名单'!$A:$C,3,0)</f>
        <v>733L47</v>
      </c>
      <c r="F83" s="8" t="str">
        <f>VLOOKUP(E83,'[2]住培学员 在培学员排班表（所有人）请假等数据已更新到23.6'!$F$1:$X$65536,19,0)</f>
        <v>住院医师-外院</v>
      </c>
      <c r="G83" s="8" t="str">
        <f>VLOOKUP(E83,'[2]住培学员 在培学员排班表（所有人）请假等数据已更新到23.6'!$F$1:$P$65536,11,0)</f>
        <v>放射科</v>
      </c>
      <c r="H83" s="8" t="str">
        <f>VLOOKUP(E83,'[2]住培学员 在培学员排班表（所有人）请假等数据已更新到23.6'!$F$1:$S$65536,14,0)</f>
        <v>2023年</v>
      </c>
      <c r="I83" s="8" t="s">
        <v>99</v>
      </c>
      <c r="J83" s="24">
        <v>0</v>
      </c>
      <c r="K83" s="24">
        <v>0</v>
      </c>
      <c r="L83" s="24">
        <v>0</v>
      </c>
      <c r="M83" s="24">
        <v>120</v>
      </c>
      <c r="N83" s="25">
        <v>0</v>
      </c>
      <c r="O83" s="25">
        <v>0</v>
      </c>
      <c r="P83" s="61">
        <v>0</v>
      </c>
      <c r="Q83" s="61">
        <v>0</v>
      </c>
      <c r="R83" s="61">
        <v>0</v>
      </c>
      <c r="S83" s="36">
        <v>0</v>
      </c>
      <c r="T83" s="24">
        <v>100</v>
      </c>
      <c r="U83" s="62">
        <v>10</v>
      </c>
      <c r="V83" s="62">
        <v>0</v>
      </c>
      <c r="W83" s="62">
        <v>60</v>
      </c>
      <c r="X83" s="62">
        <v>60</v>
      </c>
      <c r="Y83" s="62">
        <v>20</v>
      </c>
      <c r="Z83" s="48">
        <v>0</v>
      </c>
      <c r="AA83" s="48">
        <f>VLOOKUP(E83,[6]教育处数据!B:G,6,0)</f>
        <v>0</v>
      </c>
      <c r="AB83" s="43">
        <f>VLOOKUP(E83,[6]教育处数据!B:H,7,0)</f>
        <v>0</v>
      </c>
      <c r="AC83" s="43">
        <f>VLOOKUP(E83,[6]教育处数据!B:J,9,0)</f>
        <v>0</v>
      </c>
      <c r="AD83" s="43">
        <f>VLOOKUP(E83,[6]教育处数据!B:L,11,0)</f>
        <v>0</v>
      </c>
      <c r="AE83" s="43">
        <v>0</v>
      </c>
      <c r="AF83" s="43">
        <v>0</v>
      </c>
      <c r="AG83" s="43">
        <f>VLOOKUP(E83,[6]教育处数据!B:N,13,0)</f>
        <v>0</v>
      </c>
      <c r="AH83" s="43">
        <v>0</v>
      </c>
      <c r="AI83" s="43">
        <v>0</v>
      </c>
      <c r="AJ83" s="43">
        <v>0</v>
      </c>
      <c r="AK83" s="43">
        <v>0</v>
      </c>
      <c r="AL83" s="43">
        <v>0</v>
      </c>
      <c r="AM83" s="26">
        <f>SUM(J83:M83,S83:AJ83)</f>
        <v>370</v>
      </c>
      <c r="AN83" s="7" t="str">
        <f>VLOOKUP(G83,'[4]2.第一轮公示反馈'!$G:$AM,33,0)</f>
        <v>放射科+核医学科</v>
      </c>
      <c r="AO83" s="52">
        <f>SUMPRODUCT(($AN$4:$AN$1113=AN83)*($AM$4:$AM$1113&gt;AM83))+1</f>
        <v>32</v>
      </c>
      <c r="AP83" s="53">
        <f>COUNTIF(AN:AN,AN83)</f>
        <v>32</v>
      </c>
      <c r="AQ83" s="54">
        <f>AO83/AP83</f>
        <v>1</v>
      </c>
      <c r="AR83" s="53">
        <f>IF(AQ83&lt;=10%,1.5,(IF(AQ83&lt;=40%,1.25,IF(AQ83&lt;=60%,1,IF(AQ83&lt;90%,0.75,0.5)))))</f>
        <v>0.5</v>
      </c>
      <c r="AS83" s="55">
        <v>1200</v>
      </c>
      <c r="AT83" s="6">
        <f>VLOOKUP(E83,[6]教育处数据!B:Q,16,0)</f>
        <v>20</v>
      </c>
      <c r="AU83" s="56">
        <f>AS83*AR83*(AT83/AW83)</f>
        <v>600</v>
      </c>
      <c r="AV83" s="57">
        <f>ROUND(AU83,0)</f>
        <v>600</v>
      </c>
      <c r="AW83" s="6">
        <v>20</v>
      </c>
    </row>
    <row r="84" spans="1:49">
      <c r="A84" s="6"/>
      <c r="B84" s="7" t="s">
        <v>164</v>
      </c>
      <c r="C84" s="8">
        <v>69</v>
      </c>
      <c r="D84" s="59" t="s">
        <v>194</v>
      </c>
      <c r="E84" s="8" t="str">
        <f>VLOOKUP(D84,'[1]9月学员绩效名单'!$A:$C,3,0)</f>
        <v>732L82</v>
      </c>
      <c r="F84" s="8" t="str">
        <f>VLOOKUP(E84,'[2]住培学员 在培学员排班表（所有人）请假等数据已更新到23.6'!$F$1:$X$65536,19,0)</f>
        <v>住院医师-外院</v>
      </c>
      <c r="G84" s="8" t="str">
        <f>VLOOKUP(E84,'[2]住培学员 在培学员排班表（所有人）请假等数据已更新到23.6'!$F$1:$P$65536,11,0)</f>
        <v>放射科</v>
      </c>
      <c r="H84" s="8" t="str">
        <f>VLOOKUP(E84,'[2]住培学员 在培学员排班表（所有人）请假等数据已更新到23.6'!$F$1:$S$65536,14,0)</f>
        <v>2023年</v>
      </c>
      <c r="I84" s="8" t="s">
        <v>99</v>
      </c>
      <c r="J84" s="24">
        <v>0</v>
      </c>
      <c r="K84" s="24">
        <v>0</v>
      </c>
      <c r="L84" s="24">
        <v>0</v>
      </c>
      <c r="M84" s="24">
        <v>120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42">
        <v>0</v>
      </c>
      <c r="T84" s="43">
        <v>20</v>
      </c>
      <c r="U84" s="24">
        <v>10</v>
      </c>
      <c r="V84" s="24">
        <v>80</v>
      </c>
      <c r="W84" s="24">
        <v>120</v>
      </c>
      <c r="X84" s="24">
        <v>120</v>
      </c>
      <c r="Y84" s="48">
        <v>0</v>
      </c>
      <c r="Z84" s="48">
        <v>0</v>
      </c>
      <c r="AA84" s="48">
        <f>VLOOKUP(E84,[6]教育处数据!B:G,6,0)</f>
        <v>0</v>
      </c>
      <c r="AB84" s="43">
        <f>VLOOKUP(E84,[6]教育处数据!B:H,7,0)</f>
        <v>100</v>
      </c>
      <c r="AC84" s="43">
        <f>VLOOKUP(E84,[6]教育处数据!B:J,9,0)</f>
        <v>0</v>
      </c>
      <c r="AD84" s="43">
        <f>VLOOKUP(E84,[6]教育处数据!B:L,11,0)</f>
        <v>0</v>
      </c>
      <c r="AE84" s="43">
        <v>0</v>
      </c>
      <c r="AF84" s="43">
        <v>0</v>
      </c>
      <c r="AG84" s="43">
        <f>VLOOKUP(E84,[6]教育处数据!B:N,13,0)</f>
        <v>0</v>
      </c>
      <c r="AH84" s="43">
        <v>0</v>
      </c>
      <c r="AI84" s="43">
        <v>0</v>
      </c>
      <c r="AJ84" s="43">
        <v>0</v>
      </c>
      <c r="AK84" s="43">
        <v>0</v>
      </c>
      <c r="AL84" s="43">
        <v>0</v>
      </c>
      <c r="AM84" s="26">
        <f>SUM(J84:M84,S84:AJ84)</f>
        <v>570</v>
      </c>
      <c r="AN84" s="7" t="str">
        <f>VLOOKUP(G84,'[4]2.第一轮公示反馈'!$G:$AM,33,0)</f>
        <v>放射科+核医学科</v>
      </c>
      <c r="AO84" s="52">
        <f>SUMPRODUCT(($AN$4:$AN$1113=AN84)*($AM$4:$AM$1113&gt;AM84))+1</f>
        <v>22</v>
      </c>
      <c r="AP84" s="53">
        <f>COUNTIF(AN:AN,AN84)</f>
        <v>32</v>
      </c>
      <c r="AQ84" s="54">
        <f>AO84/AP84</f>
        <v>0.6875</v>
      </c>
      <c r="AR84" s="53">
        <f>IF(AQ84&lt;=10%,1.5,(IF(AQ84&lt;=40%,1.25,IF(AQ84&lt;=60%,1,IF(AQ84&lt;90%,0.75,0.5)))))</f>
        <v>0.75</v>
      </c>
      <c r="AS84" s="55">
        <v>1200</v>
      </c>
      <c r="AT84" s="6">
        <f>VLOOKUP(E84,[6]教育处数据!B:Q,16,0)</f>
        <v>4</v>
      </c>
      <c r="AU84" s="56">
        <f>AS84*AR84*(AT84/AW84)</f>
        <v>180</v>
      </c>
      <c r="AV84" s="57">
        <f>ROUND(AU84,0)</f>
        <v>180</v>
      </c>
      <c r="AW84" s="6">
        <v>20</v>
      </c>
    </row>
    <row r="85" spans="1:49">
      <c r="A85" s="6"/>
      <c r="B85" s="7" t="s">
        <v>195</v>
      </c>
      <c r="C85" s="8">
        <v>80</v>
      </c>
      <c r="D85" s="11" t="s">
        <v>196</v>
      </c>
      <c r="E85" s="8" t="str">
        <f>VLOOKUP(D85,'[1]9月学员绩效名单'!$A:$C,3,0)</f>
        <v>7AM397</v>
      </c>
      <c r="F85" s="8" t="str">
        <f>VLOOKUP(E85,'[2]住培学员 在培学员排班表（所有人）请假等数据已更新到23.6'!$F$1:$X$65536,19,0)</f>
        <v>规培研究生</v>
      </c>
      <c r="G85" s="8" t="str">
        <f>VLOOKUP(E85,'[2]住培学员 在培学员排班表（所有人）请假等数据已更新到23.6'!$F$1:$P$65536,11,0)</f>
        <v>妇产科</v>
      </c>
      <c r="H85" s="8" t="str">
        <f>VLOOKUP(E85,'[2]住培学员 在培学员排班表（所有人）请假等数据已更新到23.6'!$F$1:$S$65536,14,0)</f>
        <v>2021年</v>
      </c>
      <c r="I85" s="8" t="s">
        <v>99</v>
      </c>
      <c r="J85" s="24">
        <v>0</v>
      </c>
      <c r="K85" s="24">
        <v>0</v>
      </c>
      <c r="L85" s="24">
        <v>0</v>
      </c>
      <c r="M85" s="24">
        <v>160</v>
      </c>
      <c r="N85" s="25">
        <v>0</v>
      </c>
      <c r="O85" s="25">
        <v>5</v>
      </c>
      <c r="P85" s="25">
        <v>2</v>
      </c>
      <c r="Q85" s="25">
        <v>1</v>
      </c>
      <c r="R85" s="25">
        <v>1</v>
      </c>
      <c r="S85" s="36">
        <v>190</v>
      </c>
      <c r="T85" s="24">
        <v>100</v>
      </c>
      <c r="U85" s="24">
        <v>0</v>
      </c>
      <c r="V85" s="24">
        <v>80</v>
      </c>
      <c r="W85" s="24">
        <v>30</v>
      </c>
      <c r="X85" s="24">
        <v>60</v>
      </c>
      <c r="Y85" s="48">
        <v>20</v>
      </c>
      <c r="Z85" s="48">
        <v>0</v>
      </c>
      <c r="AA85" s="48">
        <f>VLOOKUP(E85,[6]教育处数据!B:G,6,0)</f>
        <v>0</v>
      </c>
      <c r="AB85" s="43">
        <f>VLOOKUP(E85,[6]教育处数据!B:H,7,0)</f>
        <v>100</v>
      </c>
      <c r="AC85" s="43">
        <f>VLOOKUP(E85,[6]教育处数据!B:J,9,0)</f>
        <v>150</v>
      </c>
      <c r="AD85" s="43">
        <f>VLOOKUP(E85,[6]教育处数据!B:L,11,0)</f>
        <v>100</v>
      </c>
      <c r="AE85" s="43">
        <v>0</v>
      </c>
      <c r="AF85" s="43">
        <v>0</v>
      </c>
      <c r="AG85" s="43">
        <f>VLOOKUP(E85,[6]教育处数据!B:N,13,0)</f>
        <v>0</v>
      </c>
      <c r="AH85" s="43">
        <v>0</v>
      </c>
      <c r="AI85" s="43">
        <v>0</v>
      </c>
      <c r="AJ85" s="43">
        <v>0</v>
      </c>
      <c r="AK85" s="43">
        <v>0</v>
      </c>
      <c r="AL85" s="43">
        <v>0</v>
      </c>
      <c r="AM85" s="26">
        <f>SUM(J85:M85,S85:AJ85)</f>
        <v>990</v>
      </c>
      <c r="AN85" s="7" t="str">
        <f>VLOOKUP(G85,'[4]2.第一轮公示反馈'!$G:$AM,33,0)</f>
        <v>妇产科</v>
      </c>
      <c r="AO85" s="52">
        <f>SUMPRODUCT(($AN$4:$AN$1113=AN85)*($AM$4:$AM$1113&gt;AM85))+1</f>
        <v>1</v>
      </c>
      <c r="AP85" s="53">
        <f>COUNTIF(AN:AN,AN85)</f>
        <v>40</v>
      </c>
      <c r="AQ85" s="54">
        <f>AO85/AP85</f>
        <v>0.025</v>
      </c>
      <c r="AR85" s="53">
        <f>IF(AQ85&lt;=10%,1.5,(IF(AQ85&lt;=40%,1.25,IF(AQ85&lt;=60%,1,IF(AQ85&lt;90%,0.75,0.5)))))</f>
        <v>1.5</v>
      </c>
      <c r="AS85" s="55">
        <v>1200</v>
      </c>
      <c r="AT85" s="6">
        <f>VLOOKUP(E85,[6]教育处数据!B:Q,16,0)</f>
        <v>20</v>
      </c>
      <c r="AU85" s="56">
        <f>AS85*AR85*(AT85/AW85)</f>
        <v>1800</v>
      </c>
      <c r="AV85" s="57">
        <f>ROUND(AU85,0)</f>
        <v>1800</v>
      </c>
      <c r="AW85" s="6">
        <v>20</v>
      </c>
    </row>
    <row r="86" spans="1:49">
      <c r="A86" s="6"/>
      <c r="B86" s="7" t="s">
        <v>195</v>
      </c>
      <c r="C86" s="8">
        <v>81</v>
      </c>
      <c r="D86" s="13" t="s">
        <v>197</v>
      </c>
      <c r="E86" s="8" t="str">
        <f>VLOOKUP(D86,'[1]9月学员绩效名单'!$A:$C,3,0)</f>
        <v>7AM294</v>
      </c>
      <c r="F86" s="8" t="str">
        <f>VLOOKUP(E86,'[2]住培学员 在培学员排班表（所有人）请假等数据已更新到23.6'!$F$1:$X$65536,19,0)</f>
        <v>规培研究生</v>
      </c>
      <c r="G86" s="8" t="str">
        <f>VLOOKUP(E86,'[2]住培学员 在培学员排班表（所有人）请假等数据已更新到23.6'!$F$1:$P$65536,11,0)</f>
        <v>妇产科</v>
      </c>
      <c r="H86" s="8" t="str">
        <f>VLOOKUP(E86,'[2]住培学员 在培学员排班表（所有人）请假等数据已更新到23.6'!$F$1:$S$65536,14,0)</f>
        <v>2021年</v>
      </c>
      <c r="I86" s="8" t="s">
        <v>99</v>
      </c>
      <c r="J86" s="24">
        <v>0</v>
      </c>
      <c r="K86" s="24">
        <v>0</v>
      </c>
      <c r="L86" s="24">
        <v>0</v>
      </c>
      <c r="M86" s="24">
        <v>160</v>
      </c>
      <c r="N86" s="25">
        <v>0</v>
      </c>
      <c r="O86" s="25">
        <v>5</v>
      </c>
      <c r="P86" s="25">
        <v>1</v>
      </c>
      <c r="Q86" s="25">
        <v>1</v>
      </c>
      <c r="R86" s="25">
        <v>1</v>
      </c>
      <c r="S86" s="36">
        <v>170</v>
      </c>
      <c r="T86" s="24">
        <v>100</v>
      </c>
      <c r="U86" s="24">
        <v>10</v>
      </c>
      <c r="V86" s="24">
        <v>60</v>
      </c>
      <c r="W86" s="24">
        <v>30</v>
      </c>
      <c r="X86" s="24">
        <v>60</v>
      </c>
      <c r="Y86" s="48">
        <v>20</v>
      </c>
      <c r="Z86" s="48">
        <v>0</v>
      </c>
      <c r="AA86" s="48">
        <f>VLOOKUP(E86,[6]教育处数据!B:G,6,0)</f>
        <v>0</v>
      </c>
      <c r="AB86" s="43">
        <f>VLOOKUP(E86,[6]教育处数据!B:H,7,0)</f>
        <v>100</v>
      </c>
      <c r="AC86" s="43">
        <f>VLOOKUP(E86,[6]教育处数据!B:J,9,0)</f>
        <v>150</v>
      </c>
      <c r="AD86" s="43">
        <f>VLOOKUP(E86,[6]教育处数据!B:L,11,0)</f>
        <v>100</v>
      </c>
      <c r="AE86" s="43">
        <v>0</v>
      </c>
      <c r="AF86" s="43">
        <v>0</v>
      </c>
      <c r="AG86" s="43">
        <f>VLOOKUP(E86,[6]教育处数据!B:N,13,0)</f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26">
        <f>SUM(J86:M86,S86:AJ86)</f>
        <v>960</v>
      </c>
      <c r="AN86" s="7" t="str">
        <f>VLOOKUP(G86,'[4]2.第一轮公示反馈'!$G:$AM,33,0)</f>
        <v>妇产科</v>
      </c>
      <c r="AO86" s="52">
        <f>SUMPRODUCT(($AN$4:$AN$1113=AN86)*($AM$4:$AM$1113&gt;AM86))+1</f>
        <v>2</v>
      </c>
      <c r="AP86" s="53">
        <f>COUNTIF(AN:AN,AN86)</f>
        <v>40</v>
      </c>
      <c r="AQ86" s="54">
        <f>AO86/AP86</f>
        <v>0.05</v>
      </c>
      <c r="AR86" s="53">
        <f>IF(AQ86&lt;=10%,1.5,(IF(AQ86&lt;=40%,1.25,IF(AQ86&lt;=60%,1,IF(AQ86&lt;90%,0.75,0.5)))))</f>
        <v>1.5</v>
      </c>
      <c r="AS86" s="55">
        <v>1200</v>
      </c>
      <c r="AT86" s="6">
        <f>VLOOKUP(E86,[6]教育处数据!B:Q,16,0)</f>
        <v>20</v>
      </c>
      <c r="AU86" s="56">
        <f>AS86*AR86*(AT86/AW86)</f>
        <v>1800</v>
      </c>
      <c r="AV86" s="57">
        <f>ROUND(AU86,0)</f>
        <v>1800</v>
      </c>
      <c r="AW86" s="6">
        <v>20</v>
      </c>
    </row>
    <row r="87" spans="1:49">
      <c r="A87" s="6"/>
      <c r="B87" s="7" t="s">
        <v>195</v>
      </c>
      <c r="C87" s="8">
        <v>82</v>
      </c>
      <c r="D87" s="11" t="s">
        <v>198</v>
      </c>
      <c r="E87" s="8" t="str">
        <f>VLOOKUP(D87,'[1]9月学员绩效名单'!$A:$C,3,0)</f>
        <v>7AM399</v>
      </c>
      <c r="F87" s="8" t="str">
        <f>VLOOKUP(E87,'[2]住培学员 在培学员排班表（所有人）请假等数据已更新到23.6'!$F$1:$X$65536,19,0)</f>
        <v>规培研究生</v>
      </c>
      <c r="G87" s="8" t="str">
        <f>VLOOKUP(E87,'[2]住培学员 在培学员排班表（所有人）请假等数据已更新到23.6'!$F$1:$P$65536,11,0)</f>
        <v>妇产科</v>
      </c>
      <c r="H87" s="8" t="str">
        <f>VLOOKUP(E87,'[2]住培学员 在培学员排班表（所有人）请假等数据已更新到23.6'!$F$1:$S$65536,14,0)</f>
        <v>2021年</v>
      </c>
      <c r="I87" s="8" t="s">
        <v>99</v>
      </c>
      <c r="J87" s="24">
        <v>0</v>
      </c>
      <c r="K87" s="24">
        <v>0</v>
      </c>
      <c r="L87" s="24">
        <v>0</v>
      </c>
      <c r="M87" s="24">
        <v>160</v>
      </c>
      <c r="N87" s="25">
        <v>0</v>
      </c>
      <c r="O87" s="25">
        <v>4</v>
      </c>
      <c r="P87" s="25">
        <v>2</v>
      </c>
      <c r="Q87" s="25">
        <v>1</v>
      </c>
      <c r="R87" s="25">
        <v>1</v>
      </c>
      <c r="S87" s="36">
        <v>170</v>
      </c>
      <c r="T87" s="24">
        <v>100</v>
      </c>
      <c r="U87" s="24">
        <v>10</v>
      </c>
      <c r="V87" s="24">
        <v>40</v>
      </c>
      <c r="W87" s="24">
        <v>30</v>
      </c>
      <c r="X87" s="24">
        <v>60</v>
      </c>
      <c r="Y87" s="48">
        <v>20</v>
      </c>
      <c r="Z87" s="48">
        <v>0</v>
      </c>
      <c r="AA87" s="48">
        <f>VLOOKUP(E87,[6]教育处数据!B:G,6,0)</f>
        <v>0</v>
      </c>
      <c r="AB87" s="43">
        <f>VLOOKUP(E87,[6]教育处数据!B:H,7,0)</f>
        <v>100</v>
      </c>
      <c r="AC87" s="43">
        <f>VLOOKUP(E87,[6]教育处数据!B:J,9,0)</f>
        <v>150</v>
      </c>
      <c r="AD87" s="43">
        <f>VLOOKUP(E87,[6]教育处数据!B:L,11,0)</f>
        <v>100</v>
      </c>
      <c r="AE87" s="43">
        <v>0</v>
      </c>
      <c r="AF87" s="43">
        <v>0</v>
      </c>
      <c r="AG87" s="43">
        <f>VLOOKUP(E87,[6]教育处数据!B:N,13,0)</f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26">
        <f>SUM(J87:M87,S87:AJ87)</f>
        <v>940</v>
      </c>
      <c r="AN87" s="7" t="str">
        <f>VLOOKUP(G87,'[4]2.第一轮公示反馈'!$G:$AM,33,0)</f>
        <v>妇产科</v>
      </c>
      <c r="AO87" s="52">
        <f>SUMPRODUCT(($AN$4:$AN$1113=AN87)*($AM$4:$AM$1113&gt;AM87))+1</f>
        <v>3</v>
      </c>
      <c r="AP87" s="53">
        <f>COUNTIF(AN:AN,AN87)</f>
        <v>40</v>
      </c>
      <c r="AQ87" s="54">
        <f>AO87/AP87</f>
        <v>0.075</v>
      </c>
      <c r="AR87" s="53">
        <f>IF(AQ87&lt;=10%,1.5,(IF(AQ87&lt;=40%,1.25,IF(AQ87&lt;=60%,1,IF(AQ87&lt;90%,0.75,0.5)))))</f>
        <v>1.5</v>
      </c>
      <c r="AS87" s="55">
        <v>1200</v>
      </c>
      <c r="AT87" s="6">
        <f>VLOOKUP(E87,[6]教育处数据!B:Q,16,0)</f>
        <v>20</v>
      </c>
      <c r="AU87" s="56">
        <f>AS87*AR87*(AT87/AW87)</f>
        <v>1800</v>
      </c>
      <c r="AV87" s="57">
        <f>ROUND(AU87,0)</f>
        <v>1800</v>
      </c>
      <c r="AW87" s="6">
        <v>20</v>
      </c>
    </row>
    <row r="88" spans="1:49">
      <c r="A88" s="6"/>
      <c r="B88" s="7" t="s">
        <v>195</v>
      </c>
      <c r="C88" s="8">
        <v>83</v>
      </c>
      <c r="D88" s="13" t="s">
        <v>199</v>
      </c>
      <c r="E88" s="8" t="str">
        <f>VLOOKUP(D88,'[1]9月学员绩效名单'!$A:$C,3,0)</f>
        <v>7AM295</v>
      </c>
      <c r="F88" s="8" t="str">
        <f>VLOOKUP(E88,'[2]住培学员 在培学员排班表（所有人）请假等数据已更新到23.6'!$F$1:$X$65536,19,0)</f>
        <v>规培研究生</v>
      </c>
      <c r="G88" s="8" t="str">
        <f>VLOOKUP(E88,'[2]住培学员 在培学员排班表（所有人）请假等数据已更新到23.6'!$F$1:$P$65536,11,0)</f>
        <v>妇产科</v>
      </c>
      <c r="H88" s="8" t="str">
        <f>VLOOKUP(E88,'[2]住培学员 在培学员排班表（所有人）请假等数据已更新到23.6'!$F$1:$S$65536,14,0)</f>
        <v>2021年</v>
      </c>
      <c r="I88" s="8" t="s">
        <v>99</v>
      </c>
      <c r="J88" s="24">
        <v>0</v>
      </c>
      <c r="K88" s="24">
        <v>0</v>
      </c>
      <c r="L88" s="24">
        <v>0</v>
      </c>
      <c r="M88" s="24">
        <v>160</v>
      </c>
      <c r="N88" s="25">
        <v>0</v>
      </c>
      <c r="O88" s="25">
        <v>5</v>
      </c>
      <c r="P88" s="25">
        <v>1</v>
      </c>
      <c r="Q88" s="25">
        <v>1</v>
      </c>
      <c r="R88" s="25">
        <v>1</v>
      </c>
      <c r="S88" s="36">
        <v>170</v>
      </c>
      <c r="T88" s="24">
        <v>100</v>
      </c>
      <c r="U88" s="24">
        <v>10</v>
      </c>
      <c r="V88" s="24">
        <v>40</v>
      </c>
      <c r="W88" s="24">
        <v>30</v>
      </c>
      <c r="X88" s="24">
        <v>60</v>
      </c>
      <c r="Y88" s="48">
        <v>20</v>
      </c>
      <c r="Z88" s="48">
        <v>0</v>
      </c>
      <c r="AA88" s="48">
        <f>VLOOKUP(E88,[6]教育处数据!B:G,6,0)</f>
        <v>0</v>
      </c>
      <c r="AB88" s="43">
        <f>VLOOKUP(E88,[6]教育处数据!B:H,7,0)</f>
        <v>100</v>
      </c>
      <c r="AC88" s="43">
        <f>VLOOKUP(E88,[6]教育处数据!B:J,9,0)</f>
        <v>150</v>
      </c>
      <c r="AD88" s="43">
        <f>VLOOKUP(E88,[6]教育处数据!B:L,11,0)</f>
        <v>100</v>
      </c>
      <c r="AE88" s="43">
        <v>0</v>
      </c>
      <c r="AF88" s="43">
        <v>0</v>
      </c>
      <c r="AG88" s="43">
        <f>VLOOKUP(E88,[6]教育处数据!B:N,13,0)</f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26">
        <f>SUM(J88:M88,S88:AJ88)</f>
        <v>940</v>
      </c>
      <c r="AN88" s="7" t="str">
        <f>VLOOKUP(G88,'[4]2.第一轮公示反馈'!$G:$AM,33,0)</f>
        <v>妇产科</v>
      </c>
      <c r="AO88" s="52">
        <f>SUMPRODUCT(($AN$4:$AN$1113=AN88)*($AM$4:$AM$1113&gt;AM88))+1</f>
        <v>3</v>
      </c>
      <c r="AP88" s="53">
        <f>COUNTIF(AN:AN,AN88)</f>
        <v>40</v>
      </c>
      <c r="AQ88" s="54">
        <f>AO88/AP88</f>
        <v>0.075</v>
      </c>
      <c r="AR88" s="53">
        <f>IF(AQ88&lt;=10%,1.5,(IF(AQ88&lt;=40%,1.25,IF(AQ88&lt;=60%,1,IF(AQ88&lt;90%,0.75,0.5)))))</f>
        <v>1.5</v>
      </c>
      <c r="AS88" s="55">
        <v>1200</v>
      </c>
      <c r="AT88" s="6">
        <f>VLOOKUP(E88,[6]教育处数据!B:Q,16,0)</f>
        <v>20</v>
      </c>
      <c r="AU88" s="56">
        <f>AS88*AR88*(AT88/AW88)</f>
        <v>1800</v>
      </c>
      <c r="AV88" s="57">
        <f>ROUND(AU88,0)</f>
        <v>1800</v>
      </c>
      <c r="AW88" s="6">
        <v>20</v>
      </c>
    </row>
    <row r="89" spans="1:49">
      <c r="A89" s="6"/>
      <c r="B89" s="7" t="s">
        <v>200</v>
      </c>
      <c r="C89" s="8">
        <v>84</v>
      </c>
      <c r="D89" s="13" t="s">
        <v>201</v>
      </c>
      <c r="E89" s="8" t="str">
        <f>VLOOKUP(D89,'[1]9月学员绩效名单'!$A:$C,3,0)</f>
        <v>7AM291</v>
      </c>
      <c r="F89" s="8" t="str">
        <f>VLOOKUP(E89,'[2]住培学员 在培学员排班表（所有人）请假等数据已更新到23.6'!$F$1:$X$65536,19,0)</f>
        <v>规培研究生</v>
      </c>
      <c r="G89" s="8" t="str">
        <f>VLOOKUP(E89,'[2]住培学员 在培学员排班表（所有人）请假等数据已更新到23.6'!$F$1:$P$65536,11,0)</f>
        <v>妇产科</v>
      </c>
      <c r="H89" s="8" t="str">
        <f>VLOOKUP(E89,'[2]住培学员 在培学员排班表（所有人）请假等数据已更新到23.6'!$F$1:$S$65536,14,0)</f>
        <v>2021年</v>
      </c>
      <c r="I89" s="8" t="s">
        <v>99</v>
      </c>
      <c r="J89" s="24">
        <v>0</v>
      </c>
      <c r="K89" s="24">
        <v>0</v>
      </c>
      <c r="L89" s="24">
        <v>0</v>
      </c>
      <c r="M89" s="24">
        <v>160</v>
      </c>
      <c r="N89" s="25">
        <v>0</v>
      </c>
      <c r="O89" s="25">
        <v>4</v>
      </c>
      <c r="P89" s="25">
        <v>2</v>
      </c>
      <c r="Q89" s="25">
        <v>1</v>
      </c>
      <c r="R89" s="25">
        <v>1</v>
      </c>
      <c r="S89" s="36">
        <v>170</v>
      </c>
      <c r="T89" s="24">
        <v>100</v>
      </c>
      <c r="U89" s="24">
        <v>0</v>
      </c>
      <c r="V89" s="24">
        <v>20</v>
      </c>
      <c r="W89" s="24">
        <v>60</v>
      </c>
      <c r="X89" s="24">
        <v>30</v>
      </c>
      <c r="Y89" s="48">
        <v>40</v>
      </c>
      <c r="Z89" s="48">
        <v>0</v>
      </c>
      <c r="AA89" s="48">
        <f>VLOOKUP(E89,[6]教育处数据!B:G,6,0)</f>
        <v>0</v>
      </c>
      <c r="AB89" s="43">
        <f>VLOOKUP(E89,[6]教育处数据!B:H,7,0)</f>
        <v>100</v>
      </c>
      <c r="AC89" s="43">
        <f>VLOOKUP(E89,[6]教育处数据!B:J,9,0)</f>
        <v>150</v>
      </c>
      <c r="AD89" s="43">
        <f>VLOOKUP(E89,[6]教育处数据!B:L,11,0)</f>
        <v>100</v>
      </c>
      <c r="AE89" s="43">
        <v>0</v>
      </c>
      <c r="AF89" s="43">
        <v>0</v>
      </c>
      <c r="AG89" s="43">
        <f>VLOOKUP(E89,[6]教育处数据!B:N,13,0)</f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26">
        <f>SUM(J89:M89,S89:AJ89)</f>
        <v>930</v>
      </c>
      <c r="AN89" s="7" t="str">
        <f>VLOOKUP(G89,'[4]2.第一轮公示反馈'!$G:$AM,33,0)</f>
        <v>妇产科</v>
      </c>
      <c r="AO89" s="52">
        <f>SUMPRODUCT(($AN$4:$AN$1113=AN89)*($AM$4:$AM$1113&gt;AM89))+1</f>
        <v>5</v>
      </c>
      <c r="AP89" s="53">
        <f>COUNTIF(AN:AN,AN89)</f>
        <v>40</v>
      </c>
      <c r="AQ89" s="54">
        <f>AO89/AP89</f>
        <v>0.125</v>
      </c>
      <c r="AR89" s="53">
        <f>IF(AQ89&lt;=10%,1.5,(IF(AQ89&lt;=40%,1.25,IF(AQ89&lt;=60%,1,IF(AQ89&lt;90%,0.75,0.5)))))</f>
        <v>1.25</v>
      </c>
      <c r="AS89" s="55">
        <v>1200</v>
      </c>
      <c r="AT89" s="6">
        <f>VLOOKUP(E89,[6]教育处数据!B:Q,16,0)</f>
        <v>20</v>
      </c>
      <c r="AU89" s="56">
        <f>AS89*AR89*(AT89/AW89)</f>
        <v>1500</v>
      </c>
      <c r="AV89" s="57">
        <f>ROUND(AU89,0)</f>
        <v>1500</v>
      </c>
      <c r="AW89" s="6">
        <v>20</v>
      </c>
    </row>
    <row r="90" spans="1:49">
      <c r="A90" s="6"/>
      <c r="B90" s="7" t="s">
        <v>195</v>
      </c>
      <c r="C90" s="8">
        <v>85</v>
      </c>
      <c r="D90" s="60" t="s">
        <v>202</v>
      </c>
      <c r="E90" s="8" t="str">
        <f>VLOOKUP(D90,'[1]9月学员绩效名单'!$A:$C,3,0)</f>
        <v>727L60</v>
      </c>
      <c r="F90" s="8" t="str">
        <f>VLOOKUP(E90,'[2]住培学员 在培学员排班表（所有人）请假等数据已更新到23.6'!$F$1:$X$65536,19,0)</f>
        <v>住院医师-外院</v>
      </c>
      <c r="G90" s="8" t="str">
        <f>VLOOKUP(E90,'[2]住培学员 在培学员排班表（所有人）请假等数据已更新到23.6'!$F$1:$P$65536,11,0)</f>
        <v>妇产科</v>
      </c>
      <c r="H90" s="8" t="str">
        <f>VLOOKUP(E90,'[2]住培学员 在培学员排班表（所有人）请假等数据已更新到23.6'!$F$1:$S$65536,14,0)</f>
        <v>2021年</v>
      </c>
      <c r="I90" s="8" t="s">
        <v>99</v>
      </c>
      <c r="J90" s="24">
        <v>0</v>
      </c>
      <c r="K90" s="24">
        <v>0</v>
      </c>
      <c r="L90" s="24">
        <v>0</v>
      </c>
      <c r="M90" s="24">
        <v>120</v>
      </c>
      <c r="N90" s="25">
        <v>0</v>
      </c>
      <c r="O90" s="25">
        <v>4</v>
      </c>
      <c r="P90" s="25">
        <v>2</v>
      </c>
      <c r="Q90" s="25">
        <v>1</v>
      </c>
      <c r="R90" s="25">
        <v>1</v>
      </c>
      <c r="S90" s="36">
        <v>170</v>
      </c>
      <c r="T90" s="24">
        <v>100</v>
      </c>
      <c r="U90" s="24">
        <v>10</v>
      </c>
      <c r="V90" s="24">
        <v>80</v>
      </c>
      <c r="W90" s="24">
        <v>0</v>
      </c>
      <c r="X90" s="24">
        <v>30</v>
      </c>
      <c r="Y90" s="48">
        <v>0</v>
      </c>
      <c r="Z90" s="48">
        <v>0</v>
      </c>
      <c r="AA90" s="48">
        <f>VLOOKUP(E90,[6]教育处数据!B:G,6,0)</f>
        <v>0</v>
      </c>
      <c r="AB90" s="43">
        <f>VLOOKUP(E90,[6]教育处数据!B:H,7,0)</f>
        <v>100</v>
      </c>
      <c r="AC90" s="43">
        <f>VLOOKUP(E90,[6]教育处数据!B:J,9,0)</f>
        <v>150</v>
      </c>
      <c r="AD90" s="43">
        <f>VLOOKUP(E90,[6]教育处数据!B:L,11,0)</f>
        <v>100</v>
      </c>
      <c r="AE90" s="43">
        <v>0</v>
      </c>
      <c r="AF90" s="43">
        <v>0</v>
      </c>
      <c r="AG90" s="43">
        <f>VLOOKUP(E90,[6]教育处数据!B:N,13,0)</f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26">
        <f>SUM(J90:M90,S90:AJ90)</f>
        <v>860</v>
      </c>
      <c r="AN90" s="7" t="str">
        <f>VLOOKUP(G90,'[4]2.第一轮公示反馈'!$G:$AM,33,0)</f>
        <v>妇产科</v>
      </c>
      <c r="AO90" s="52">
        <f>SUMPRODUCT(($AN$4:$AN$1113=AN90)*($AM$4:$AM$1113&gt;AM90))+1</f>
        <v>6</v>
      </c>
      <c r="AP90" s="53">
        <f>COUNTIF(AN:AN,AN90)</f>
        <v>40</v>
      </c>
      <c r="AQ90" s="54">
        <f>AO90/AP90</f>
        <v>0.15</v>
      </c>
      <c r="AR90" s="53">
        <f>IF(AQ90&lt;=10%,1.5,(IF(AQ90&lt;=40%,1.25,IF(AQ90&lt;=60%,1,IF(AQ90&lt;90%,0.75,0.5)))))</f>
        <v>1.25</v>
      </c>
      <c r="AS90" s="55">
        <v>1200</v>
      </c>
      <c r="AT90" s="6">
        <f>VLOOKUP(E90,[6]教育处数据!B:Q,16,0)</f>
        <v>20</v>
      </c>
      <c r="AU90" s="56">
        <f>AS90*AR90*(AT90/AW90)</f>
        <v>1500</v>
      </c>
      <c r="AV90" s="57">
        <f>ROUND(AU90,0)</f>
        <v>1500</v>
      </c>
      <c r="AW90" s="6">
        <v>20</v>
      </c>
    </row>
    <row r="91" spans="1:49">
      <c r="A91" s="6"/>
      <c r="B91" s="7" t="s">
        <v>195</v>
      </c>
      <c r="C91" s="8">
        <v>86</v>
      </c>
      <c r="D91" s="11" t="s">
        <v>203</v>
      </c>
      <c r="E91" s="8" t="str">
        <f>VLOOKUP(D91,'[1]9月学员绩效名单'!$A:$C,3,0)</f>
        <v>7AM372</v>
      </c>
      <c r="F91" s="8" t="str">
        <f>VLOOKUP(E91,'[2]住培学员 在培学员排班表（所有人）请假等数据已更新到23.6'!$F$1:$X$65536,19,0)</f>
        <v>规培研究生</v>
      </c>
      <c r="G91" s="8" t="str">
        <f>VLOOKUP(E91,'[2]住培学员 在培学员排班表（所有人）请假等数据已更新到23.6'!$F$1:$P$65536,11,0)</f>
        <v>妇产科</v>
      </c>
      <c r="H91" s="8" t="str">
        <f>VLOOKUP(E91,'[2]住培学员 在培学员排班表（所有人）请假等数据已更新到23.6'!$F$1:$S$65536,14,0)</f>
        <v>2021年</v>
      </c>
      <c r="I91" s="8" t="s">
        <v>99</v>
      </c>
      <c r="J91" s="24">
        <v>0</v>
      </c>
      <c r="K91" s="24">
        <v>0</v>
      </c>
      <c r="L91" s="24">
        <v>0</v>
      </c>
      <c r="M91" s="24">
        <v>120</v>
      </c>
      <c r="N91" s="25">
        <v>0</v>
      </c>
      <c r="O91" s="25">
        <v>5</v>
      </c>
      <c r="P91" s="25">
        <v>0</v>
      </c>
      <c r="Q91" s="25">
        <v>1</v>
      </c>
      <c r="R91" s="25">
        <v>1</v>
      </c>
      <c r="S91" s="36">
        <v>150</v>
      </c>
      <c r="T91" s="24">
        <v>100</v>
      </c>
      <c r="U91" s="24">
        <v>0</v>
      </c>
      <c r="V91" s="24">
        <v>40</v>
      </c>
      <c r="W91" s="24">
        <v>30</v>
      </c>
      <c r="X91" s="24">
        <v>30</v>
      </c>
      <c r="Y91" s="48">
        <v>20</v>
      </c>
      <c r="Z91" s="48">
        <v>0</v>
      </c>
      <c r="AA91" s="48">
        <f>VLOOKUP(E91,[6]教育处数据!B:G,6,0)</f>
        <v>0</v>
      </c>
      <c r="AB91" s="43">
        <f>VLOOKUP(E91,[6]教育处数据!B:H,7,0)</f>
        <v>100</v>
      </c>
      <c r="AC91" s="43">
        <f>VLOOKUP(E91,[6]教育处数据!B:J,9,0)</f>
        <v>150</v>
      </c>
      <c r="AD91" s="43">
        <f>VLOOKUP(E91,[6]教育处数据!B:L,11,0)</f>
        <v>100</v>
      </c>
      <c r="AE91" s="43">
        <v>0</v>
      </c>
      <c r="AF91" s="43">
        <v>0</v>
      </c>
      <c r="AG91" s="43">
        <f>VLOOKUP(E91,[6]教育处数据!B:N,13,0)</f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26">
        <f>SUM(J91:M91,S91:AJ91)</f>
        <v>840</v>
      </c>
      <c r="AN91" s="7" t="str">
        <f>VLOOKUP(G91,'[4]2.第一轮公示反馈'!$G:$AM,33,0)</f>
        <v>妇产科</v>
      </c>
      <c r="AO91" s="52">
        <f>SUMPRODUCT(($AN$4:$AN$1113=AN91)*($AM$4:$AM$1113&gt;AM91))+1</f>
        <v>7</v>
      </c>
      <c r="AP91" s="53">
        <f>COUNTIF(AN:AN,AN91)</f>
        <v>40</v>
      </c>
      <c r="AQ91" s="54">
        <f>AO91/AP91</f>
        <v>0.175</v>
      </c>
      <c r="AR91" s="53">
        <f>IF(AQ91&lt;=10%,1.5,(IF(AQ91&lt;=40%,1.25,IF(AQ91&lt;=60%,1,IF(AQ91&lt;90%,0.75,0.5)))))</f>
        <v>1.25</v>
      </c>
      <c r="AS91" s="55">
        <v>1200</v>
      </c>
      <c r="AT91" s="6">
        <f>VLOOKUP(E91,[6]教育处数据!B:Q,16,0)</f>
        <v>20</v>
      </c>
      <c r="AU91" s="56">
        <f>AS91*AR91*(AT91/AW91)</f>
        <v>1500</v>
      </c>
      <c r="AV91" s="57">
        <f>ROUND(AU91,0)</f>
        <v>1500</v>
      </c>
      <c r="AW91" s="6">
        <v>20</v>
      </c>
    </row>
    <row r="92" spans="1:49">
      <c r="A92" s="6"/>
      <c r="B92" s="7" t="s">
        <v>200</v>
      </c>
      <c r="C92" s="8">
        <v>87</v>
      </c>
      <c r="D92" s="60" t="s">
        <v>204</v>
      </c>
      <c r="E92" s="8" t="str">
        <f>VLOOKUP(D92,'[1]9月学员绩效名单'!$A:$C,3,0)</f>
        <v>730L65</v>
      </c>
      <c r="F92" s="8" t="str">
        <f>VLOOKUP(E92,'[2]住培学员 在培学员排班表（所有人）请假等数据已更新到23.6'!$F$1:$X$65536,19,0)</f>
        <v>住院医师-外院</v>
      </c>
      <c r="G92" s="8" t="str">
        <f>VLOOKUP(E92,'[2]住培学员 在培学员排班表（所有人）请假等数据已更新到23.6'!$F$1:$P$65536,11,0)</f>
        <v>妇产科</v>
      </c>
      <c r="H92" s="8" t="str">
        <f>VLOOKUP(E92,'[2]住培学员 在培学员排班表（所有人）请假等数据已更新到23.6'!$F$1:$S$65536,14,0)</f>
        <v>2022年</v>
      </c>
      <c r="I92" s="8" t="s">
        <v>99</v>
      </c>
      <c r="J92" s="24">
        <v>0</v>
      </c>
      <c r="K92" s="24">
        <v>0</v>
      </c>
      <c r="L92" s="24">
        <v>0</v>
      </c>
      <c r="M92" s="24">
        <v>160</v>
      </c>
      <c r="N92" s="25">
        <v>0</v>
      </c>
      <c r="O92" s="25">
        <v>3</v>
      </c>
      <c r="P92" s="25">
        <v>0</v>
      </c>
      <c r="Q92" s="25">
        <v>1</v>
      </c>
      <c r="R92" s="25">
        <v>1</v>
      </c>
      <c r="S92" s="36">
        <v>110</v>
      </c>
      <c r="T92" s="24">
        <v>100</v>
      </c>
      <c r="U92" s="24">
        <v>0</v>
      </c>
      <c r="V92" s="24">
        <v>0</v>
      </c>
      <c r="W92" s="24">
        <v>30</v>
      </c>
      <c r="X92" s="24">
        <v>30</v>
      </c>
      <c r="Y92" s="48">
        <v>40</v>
      </c>
      <c r="Z92" s="48">
        <v>0</v>
      </c>
      <c r="AA92" s="48">
        <f>VLOOKUP(E92,[6]教育处数据!B:G,6,0)</f>
        <v>0</v>
      </c>
      <c r="AB92" s="43">
        <f>VLOOKUP(E92,[6]教育处数据!B:H,7,0)</f>
        <v>100</v>
      </c>
      <c r="AC92" s="43">
        <f>VLOOKUP(E92,[6]教育处数据!B:J,9,0)</f>
        <v>150</v>
      </c>
      <c r="AD92" s="43">
        <f>VLOOKUP(E92,[6]教育处数据!B:L,11,0)</f>
        <v>100</v>
      </c>
      <c r="AE92" s="43">
        <v>0</v>
      </c>
      <c r="AF92" s="43">
        <v>0</v>
      </c>
      <c r="AG92" s="43">
        <f>VLOOKUP(E92,[6]教育处数据!B:N,13,0)</f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26">
        <f>SUM(J92:M92,S92:AJ92)</f>
        <v>820</v>
      </c>
      <c r="AN92" s="7" t="str">
        <f>VLOOKUP(G92,'[4]2.第一轮公示反馈'!$G:$AM,33,0)</f>
        <v>妇产科</v>
      </c>
      <c r="AO92" s="52">
        <f>SUMPRODUCT(($AN$4:$AN$1113=AN92)*($AM$4:$AM$1113&gt;AM92))+1</f>
        <v>8</v>
      </c>
      <c r="AP92" s="53">
        <f>COUNTIF(AN:AN,AN92)</f>
        <v>40</v>
      </c>
      <c r="AQ92" s="54">
        <f>AO92/AP92</f>
        <v>0.2</v>
      </c>
      <c r="AR92" s="53">
        <f>IF(AQ92&lt;=10%,1.5,(IF(AQ92&lt;=40%,1.25,IF(AQ92&lt;=60%,1,IF(AQ92&lt;90%,0.75,0.5)))))</f>
        <v>1.25</v>
      </c>
      <c r="AS92" s="55">
        <v>1200</v>
      </c>
      <c r="AT92" s="6">
        <f>VLOOKUP(E92,[6]教育处数据!B:Q,16,0)</f>
        <v>20</v>
      </c>
      <c r="AU92" s="56">
        <f>AS92*AR92*(AT92/AW92)</f>
        <v>1500</v>
      </c>
      <c r="AV92" s="57">
        <f>ROUND(AU92,0)</f>
        <v>1500</v>
      </c>
      <c r="AW92" s="6">
        <v>20</v>
      </c>
    </row>
    <row r="93" spans="1:49">
      <c r="A93" s="6"/>
      <c r="B93" s="7" t="s">
        <v>200</v>
      </c>
      <c r="C93" s="8">
        <v>88</v>
      </c>
      <c r="D93" s="11" t="s">
        <v>205</v>
      </c>
      <c r="E93" s="8" t="str">
        <f>VLOOKUP(D93,'[1]9月学员绩效名单'!$A:$C,3,0)</f>
        <v>7AM358</v>
      </c>
      <c r="F93" s="8" t="str">
        <f>VLOOKUP(E93,'[2]住培学员 在培学员排班表（所有人）请假等数据已更新到23.6'!$F$1:$X$65536,19,0)</f>
        <v>规培研究生</v>
      </c>
      <c r="G93" s="8" t="str">
        <f>VLOOKUP(E93,'[2]住培学员 在培学员排班表（所有人）请假等数据已更新到23.6'!$F$1:$P$65536,11,0)</f>
        <v>妇产科</v>
      </c>
      <c r="H93" s="8" t="str">
        <f>VLOOKUP(E93,'[2]住培学员 在培学员排班表（所有人）请假等数据已更新到23.6'!$F$1:$S$65536,14,0)</f>
        <v>2021年</v>
      </c>
      <c r="I93" s="8" t="s">
        <v>99</v>
      </c>
      <c r="J93" s="24">
        <v>0</v>
      </c>
      <c r="K93" s="24">
        <v>0</v>
      </c>
      <c r="L93" s="24">
        <v>0</v>
      </c>
      <c r="M93" s="24">
        <v>160</v>
      </c>
      <c r="N93" s="25">
        <v>0</v>
      </c>
      <c r="O93" s="25">
        <v>3</v>
      </c>
      <c r="P93" s="25">
        <v>0</v>
      </c>
      <c r="Q93" s="25">
        <v>1</v>
      </c>
      <c r="R93" s="25">
        <v>1</v>
      </c>
      <c r="S93" s="36">
        <v>110</v>
      </c>
      <c r="T93" s="24">
        <v>100</v>
      </c>
      <c r="U93" s="24">
        <v>0</v>
      </c>
      <c r="V93" s="24">
        <v>40</v>
      </c>
      <c r="W93" s="24">
        <v>30</v>
      </c>
      <c r="X93" s="24">
        <v>0</v>
      </c>
      <c r="Y93" s="48">
        <v>20</v>
      </c>
      <c r="Z93" s="48">
        <v>0</v>
      </c>
      <c r="AA93" s="48">
        <f>VLOOKUP(E93,[6]教育处数据!B:G,6,0)</f>
        <v>0</v>
      </c>
      <c r="AB93" s="43">
        <f>VLOOKUP(E93,[6]教育处数据!B:H,7,0)</f>
        <v>100</v>
      </c>
      <c r="AC93" s="43">
        <f>VLOOKUP(E93,[6]教育处数据!B:J,9,0)</f>
        <v>150</v>
      </c>
      <c r="AD93" s="43">
        <f>VLOOKUP(E93,[6]教育处数据!B:L,11,0)</f>
        <v>100</v>
      </c>
      <c r="AE93" s="43">
        <v>0</v>
      </c>
      <c r="AF93" s="43">
        <v>0</v>
      </c>
      <c r="AG93" s="43">
        <f>VLOOKUP(E93,[6]教育处数据!B:N,13,0)</f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26">
        <f>SUM(J93:M93,S93:AJ93)</f>
        <v>810</v>
      </c>
      <c r="AN93" s="7" t="str">
        <f>VLOOKUP(G93,'[4]2.第一轮公示反馈'!$G:$AM,33,0)</f>
        <v>妇产科</v>
      </c>
      <c r="AO93" s="52">
        <f>SUMPRODUCT(($AN$4:$AN$1113=AN93)*($AM$4:$AM$1113&gt;AM93))+1</f>
        <v>9</v>
      </c>
      <c r="AP93" s="53">
        <f>COUNTIF(AN:AN,AN93)</f>
        <v>40</v>
      </c>
      <c r="AQ93" s="54">
        <f>AO93/AP93</f>
        <v>0.225</v>
      </c>
      <c r="AR93" s="53">
        <f>IF(AQ93&lt;=10%,1.5,(IF(AQ93&lt;=40%,1.25,IF(AQ93&lt;=60%,1,IF(AQ93&lt;90%,0.75,0.5)))))</f>
        <v>1.25</v>
      </c>
      <c r="AS93" s="55">
        <v>1200</v>
      </c>
      <c r="AT93" s="6">
        <f>VLOOKUP(E93,[6]教育处数据!B:Q,16,0)</f>
        <v>20</v>
      </c>
      <c r="AU93" s="56">
        <f>AS93*AR93*(AT93/AW93)</f>
        <v>1500</v>
      </c>
      <c r="AV93" s="57">
        <f>ROUND(AU93,0)</f>
        <v>1500</v>
      </c>
      <c r="AW93" s="6">
        <v>20</v>
      </c>
    </row>
    <row r="94" spans="1:49">
      <c r="A94" s="6"/>
      <c r="B94" s="7" t="s">
        <v>200</v>
      </c>
      <c r="C94" s="8">
        <v>89</v>
      </c>
      <c r="D94" s="9" t="s">
        <v>206</v>
      </c>
      <c r="E94" s="8" t="str">
        <f>VLOOKUP(D94,'[1]9月学员绩效名单'!$A:$C,3,0)</f>
        <v>730L46</v>
      </c>
      <c r="F94" s="8" t="str">
        <f>VLOOKUP(E94,'[2]住培学员 在培学员排班表（所有人）请假等数据已更新到23.6'!$F$1:$X$65536,19,0)</f>
        <v>住院医师-外院</v>
      </c>
      <c r="G94" s="8" t="str">
        <f>VLOOKUP(E94,'[2]住培学员 在培学员排班表（所有人）请假等数据已更新到23.6'!$F$1:$P$65536,11,0)</f>
        <v>妇产科</v>
      </c>
      <c r="H94" s="8" t="str">
        <f>VLOOKUP(E94,'[2]住培学员 在培学员排班表（所有人）请假等数据已更新到23.6'!$F$1:$S$65536,14,0)</f>
        <v>2022年</v>
      </c>
      <c r="I94" s="8" t="s">
        <v>99</v>
      </c>
      <c r="J94" s="24">
        <v>0</v>
      </c>
      <c r="K94" s="24">
        <v>0</v>
      </c>
      <c r="L94" s="24">
        <v>0</v>
      </c>
      <c r="M94" s="24">
        <v>160</v>
      </c>
      <c r="N94" s="25">
        <v>0</v>
      </c>
      <c r="O94" s="25">
        <v>4</v>
      </c>
      <c r="P94" s="25">
        <v>2</v>
      </c>
      <c r="Q94" s="25">
        <v>1</v>
      </c>
      <c r="R94" s="25">
        <v>1</v>
      </c>
      <c r="S94" s="36">
        <v>170</v>
      </c>
      <c r="T94" s="24">
        <v>100</v>
      </c>
      <c r="U94" s="24">
        <v>0</v>
      </c>
      <c r="V94" s="24">
        <v>40</v>
      </c>
      <c r="W94" s="24">
        <v>30</v>
      </c>
      <c r="X94" s="24">
        <v>30</v>
      </c>
      <c r="Y94" s="48">
        <v>20</v>
      </c>
      <c r="Z94" s="48">
        <v>0</v>
      </c>
      <c r="AA94" s="48">
        <f>VLOOKUP(E94,[6]教育处数据!B:G,6,0)</f>
        <v>0</v>
      </c>
      <c r="AB94" s="43">
        <f>VLOOKUP(E94,[6]教育处数据!B:H,7,0)</f>
        <v>100</v>
      </c>
      <c r="AC94" s="43">
        <f>VLOOKUP(E94,[6]教育处数据!B:J,9,0)</f>
        <v>150</v>
      </c>
      <c r="AD94" s="43">
        <f>VLOOKUP(E94,[6]教育处数据!B:L,11,0)</f>
        <v>0</v>
      </c>
      <c r="AE94" s="43">
        <v>0</v>
      </c>
      <c r="AF94" s="43">
        <v>0</v>
      </c>
      <c r="AG94" s="43">
        <f>VLOOKUP(E94,[6]教育处数据!B:N,13,0)</f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26">
        <f>SUM(J94:M94,S94:AJ94)</f>
        <v>800</v>
      </c>
      <c r="AN94" s="7" t="str">
        <f>VLOOKUP(G94,'[4]2.第一轮公示反馈'!$G:$AM,33,0)</f>
        <v>妇产科</v>
      </c>
      <c r="AO94" s="52">
        <f>SUMPRODUCT(($AN$4:$AN$1113=AN94)*($AM$4:$AM$1113&gt;AM94))+1</f>
        <v>10</v>
      </c>
      <c r="AP94" s="53">
        <f>COUNTIF(AN:AN,AN94)</f>
        <v>40</v>
      </c>
      <c r="AQ94" s="54">
        <f>AO94/AP94</f>
        <v>0.25</v>
      </c>
      <c r="AR94" s="53">
        <f>IF(AQ94&lt;=10%,1.5,(IF(AQ94&lt;=40%,1.25,IF(AQ94&lt;=60%,1,IF(AQ94&lt;90%,0.75,0.5)))))</f>
        <v>1.25</v>
      </c>
      <c r="AS94" s="55">
        <v>1200</v>
      </c>
      <c r="AT94" s="6">
        <f>VLOOKUP(E94,[6]教育处数据!B:Q,16,0)</f>
        <v>20</v>
      </c>
      <c r="AU94" s="56">
        <f>AS94*AR94*(AT94/AW94)</f>
        <v>1500</v>
      </c>
      <c r="AV94" s="57">
        <f>ROUND(AU94,0)</f>
        <v>1500</v>
      </c>
      <c r="AW94" s="6">
        <v>20</v>
      </c>
    </row>
    <row r="95" spans="1:49">
      <c r="A95" s="6"/>
      <c r="B95" s="7" t="s">
        <v>200</v>
      </c>
      <c r="C95" s="8">
        <v>90</v>
      </c>
      <c r="D95" s="9" t="s">
        <v>207</v>
      </c>
      <c r="E95" s="8">
        <f>VLOOKUP(D95,'[1]9月学员绩效名单'!$A:$C,3,0)</f>
        <v>622036</v>
      </c>
      <c r="F95" s="8" t="str">
        <f>VLOOKUP(E95,'[2]住培学员 在培学员排班表（所有人）请假等数据已更新到23.6'!$F$1:$X$65536,19,0)</f>
        <v>住院医师-本院</v>
      </c>
      <c r="G95" s="8" t="str">
        <f>VLOOKUP(E95,'[2]住培学员 在培学员排班表（所有人）请假等数据已更新到23.6'!$F$1:$P$65536,11,0)</f>
        <v>妇产科</v>
      </c>
      <c r="H95" s="8" t="str">
        <f>VLOOKUP(E95,'[2]住培学员 在培学员排班表（所有人）请假等数据已更新到23.6'!$F$1:$S$65536,14,0)</f>
        <v>2023年</v>
      </c>
      <c r="I95" s="8" t="s">
        <v>99</v>
      </c>
      <c r="J95" s="24">
        <v>0</v>
      </c>
      <c r="K95" s="24">
        <v>0</v>
      </c>
      <c r="L95" s="24">
        <v>0</v>
      </c>
      <c r="M95" s="24">
        <v>120</v>
      </c>
      <c r="N95" s="25">
        <v>0</v>
      </c>
      <c r="O95" s="25">
        <v>3</v>
      </c>
      <c r="P95" s="25">
        <v>1</v>
      </c>
      <c r="Q95" s="25">
        <v>1</v>
      </c>
      <c r="R95" s="25">
        <v>1</v>
      </c>
      <c r="S95" s="36">
        <v>130</v>
      </c>
      <c r="T95" s="24">
        <v>100</v>
      </c>
      <c r="U95" s="24">
        <v>10</v>
      </c>
      <c r="V95" s="24">
        <v>20</v>
      </c>
      <c r="W95" s="24">
        <v>0</v>
      </c>
      <c r="X95" s="24">
        <v>30</v>
      </c>
      <c r="Y95" s="48">
        <v>20</v>
      </c>
      <c r="Z95" s="48">
        <v>0</v>
      </c>
      <c r="AA95" s="48">
        <f>VLOOKUP(E95,[6]教育处数据!B:G,6,0)</f>
        <v>0</v>
      </c>
      <c r="AB95" s="43">
        <f>VLOOKUP(E95,[6]教育处数据!B:H,7,0)</f>
        <v>100</v>
      </c>
      <c r="AC95" s="43">
        <f>VLOOKUP(E95,[6]教育处数据!B:J,9,0)</f>
        <v>150</v>
      </c>
      <c r="AD95" s="43">
        <f>VLOOKUP(E95,[6]教育处数据!B:L,11,0)</f>
        <v>100</v>
      </c>
      <c r="AE95" s="43">
        <v>0</v>
      </c>
      <c r="AF95" s="43">
        <v>0</v>
      </c>
      <c r="AG95" s="43">
        <f>VLOOKUP(E95,[6]教育处数据!B:N,13,0)</f>
        <v>0</v>
      </c>
      <c r="AH95" s="43">
        <v>0</v>
      </c>
      <c r="AI95" s="43">
        <v>0</v>
      </c>
      <c r="AJ95" s="43">
        <v>0</v>
      </c>
      <c r="AK95" s="43">
        <v>0</v>
      </c>
      <c r="AL95" s="43">
        <v>0</v>
      </c>
      <c r="AM95" s="26">
        <f>SUM(J95:M95,S95:AJ95)</f>
        <v>780</v>
      </c>
      <c r="AN95" s="7" t="str">
        <f>VLOOKUP(G95,'[4]2.第一轮公示反馈'!$G:$AM,33,0)</f>
        <v>妇产科</v>
      </c>
      <c r="AO95" s="52">
        <f>SUMPRODUCT(($AN$4:$AN$1113=AN95)*($AM$4:$AM$1113&gt;AM95))+1</f>
        <v>11</v>
      </c>
      <c r="AP95" s="53">
        <f>COUNTIF(AN:AN,AN95)</f>
        <v>40</v>
      </c>
      <c r="AQ95" s="54">
        <f>AO95/AP95</f>
        <v>0.275</v>
      </c>
      <c r="AR95" s="53">
        <f>IF(AQ95&lt;=10%,1.5,(IF(AQ95&lt;=40%,1.25,IF(AQ95&lt;=60%,1,IF(AQ95&lt;90%,0.75,0.5)))))</f>
        <v>1.25</v>
      </c>
      <c r="AS95" s="55">
        <v>1200</v>
      </c>
      <c r="AT95" s="6">
        <f>VLOOKUP(E95,[6]教育处数据!B:Q,16,0)</f>
        <v>20</v>
      </c>
      <c r="AU95" s="56">
        <f>AS95*AR95*(AT95/AW95)</f>
        <v>1500</v>
      </c>
      <c r="AV95" s="57">
        <f>ROUND(AU95,0)</f>
        <v>1500</v>
      </c>
      <c r="AW95" s="6">
        <v>20</v>
      </c>
    </row>
    <row r="96" spans="1:49">
      <c r="A96" s="6"/>
      <c r="B96" s="7" t="s">
        <v>200</v>
      </c>
      <c r="C96" s="8">
        <v>91</v>
      </c>
      <c r="D96" s="13" t="s">
        <v>208</v>
      </c>
      <c r="E96" s="8" t="str">
        <f>VLOOKUP(D96,'[1]9月学员绩效名单'!$A:$C,3,0)</f>
        <v>7AM292</v>
      </c>
      <c r="F96" s="8" t="str">
        <f>VLOOKUP(E96,'[2]住培学员 在培学员排班表（所有人）请假等数据已更新到23.6'!$F$1:$X$65536,19,0)</f>
        <v>规培研究生</v>
      </c>
      <c r="G96" s="8" t="str">
        <f>VLOOKUP(E96,'[2]住培学员 在培学员排班表（所有人）请假等数据已更新到23.6'!$F$1:$P$65536,11,0)</f>
        <v>妇产科</v>
      </c>
      <c r="H96" s="8" t="str">
        <f>VLOOKUP(E96,'[2]住培学员 在培学员排班表（所有人）请假等数据已更新到23.6'!$F$1:$S$65536,14,0)</f>
        <v>2021年</v>
      </c>
      <c r="I96" s="8" t="s">
        <v>99</v>
      </c>
      <c r="J96" s="24">
        <v>0</v>
      </c>
      <c r="K96" s="24">
        <v>0</v>
      </c>
      <c r="L96" s="24">
        <v>0</v>
      </c>
      <c r="M96" s="24">
        <v>160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36">
        <v>0</v>
      </c>
      <c r="T96" s="24">
        <v>100</v>
      </c>
      <c r="U96" s="24">
        <v>0</v>
      </c>
      <c r="V96" s="24">
        <v>20</v>
      </c>
      <c r="W96" s="24">
        <v>60</v>
      </c>
      <c r="X96" s="24">
        <v>30</v>
      </c>
      <c r="Y96" s="48">
        <v>40</v>
      </c>
      <c r="Z96" s="48">
        <v>0</v>
      </c>
      <c r="AA96" s="48">
        <f>VLOOKUP(E96,[6]教育处数据!B:G,6,0)</f>
        <v>0</v>
      </c>
      <c r="AB96" s="43">
        <f>VLOOKUP(E96,[6]教育处数据!B:H,7,0)</f>
        <v>100</v>
      </c>
      <c r="AC96" s="43">
        <f>VLOOKUP(E96,[6]教育处数据!B:J,9,0)</f>
        <v>150</v>
      </c>
      <c r="AD96" s="43">
        <f>VLOOKUP(E96,[6]教育处数据!B:L,11,0)</f>
        <v>100</v>
      </c>
      <c r="AE96" s="43">
        <v>0</v>
      </c>
      <c r="AF96" s="43">
        <v>0</v>
      </c>
      <c r="AG96" s="43">
        <f>VLOOKUP(E96,[6]教育处数据!B:N,13,0)</f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0</v>
      </c>
      <c r="AM96" s="26">
        <f>SUM(J96:M96,S96:AJ96)</f>
        <v>760</v>
      </c>
      <c r="AN96" s="7" t="str">
        <f>VLOOKUP(G96,'[4]2.第一轮公示反馈'!$G:$AM,33,0)</f>
        <v>妇产科</v>
      </c>
      <c r="AO96" s="52">
        <f>SUMPRODUCT(($AN$4:$AN$1113=AN96)*($AM$4:$AM$1113&gt;AM96))+1</f>
        <v>12</v>
      </c>
      <c r="AP96" s="53">
        <f>COUNTIF(AN:AN,AN96)</f>
        <v>40</v>
      </c>
      <c r="AQ96" s="54">
        <f>AO96/AP96</f>
        <v>0.3</v>
      </c>
      <c r="AR96" s="53">
        <f>IF(AQ96&lt;=10%,1.5,(IF(AQ96&lt;=40%,1.25,IF(AQ96&lt;=60%,1,IF(AQ96&lt;90%,0.75,0.5)))))</f>
        <v>1.25</v>
      </c>
      <c r="AS96" s="55">
        <v>1200</v>
      </c>
      <c r="AT96" s="6">
        <f>VLOOKUP(E96,[6]教育处数据!B:Q,16,0)</f>
        <v>20</v>
      </c>
      <c r="AU96" s="56">
        <f>AS96*AR96*(AT96/AW96)</f>
        <v>1500</v>
      </c>
      <c r="AV96" s="57">
        <f>ROUND(AU96,0)</f>
        <v>1500</v>
      </c>
      <c r="AW96" s="6">
        <v>20</v>
      </c>
    </row>
    <row r="97" spans="1:49">
      <c r="A97" s="6"/>
      <c r="B97" s="7" t="s">
        <v>195</v>
      </c>
      <c r="C97" s="8">
        <v>92</v>
      </c>
      <c r="D97" s="13" t="s">
        <v>209</v>
      </c>
      <c r="E97" s="8" t="str">
        <f>VLOOKUP(D97,'[1]9月学员绩效名单'!$A:$C,3,0)</f>
        <v>7AM290</v>
      </c>
      <c r="F97" s="8" t="str">
        <f>VLOOKUP(E97,'[2]住培学员 在培学员排班表（所有人）请假等数据已更新到23.6'!$F$1:$X$65536,19,0)</f>
        <v>规培研究生</v>
      </c>
      <c r="G97" s="8" t="str">
        <f>VLOOKUP(E97,'[2]住培学员 在培学员排班表（所有人）请假等数据已更新到23.6'!$F$1:$P$65536,11,0)</f>
        <v>妇产科</v>
      </c>
      <c r="H97" s="8" t="str">
        <f>VLOOKUP(E97,'[2]住培学员 在培学员排班表（所有人）请假等数据已更新到23.6'!$F$1:$S$65536,14,0)</f>
        <v>2021年</v>
      </c>
      <c r="I97" s="8" t="s">
        <v>99</v>
      </c>
      <c r="J97" s="24">
        <v>0</v>
      </c>
      <c r="K97" s="24">
        <v>0</v>
      </c>
      <c r="L97" s="24">
        <v>0</v>
      </c>
      <c r="M97" s="24">
        <v>120</v>
      </c>
      <c r="N97" s="25">
        <v>0</v>
      </c>
      <c r="O97" s="25">
        <v>2</v>
      </c>
      <c r="P97" s="25">
        <v>2</v>
      </c>
      <c r="Q97" s="25">
        <v>1</v>
      </c>
      <c r="R97" s="25">
        <v>0</v>
      </c>
      <c r="S97" s="36">
        <v>105</v>
      </c>
      <c r="T97" s="24">
        <v>100</v>
      </c>
      <c r="U97" s="24">
        <v>10</v>
      </c>
      <c r="V97" s="24">
        <v>40</v>
      </c>
      <c r="W97" s="24">
        <v>0</v>
      </c>
      <c r="X97" s="24">
        <v>30</v>
      </c>
      <c r="Y97" s="48">
        <v>0</v>
      </c>
      <c r="Z97" s="48">
        <v>0</v>
      </c>
      <c r="AA97" s="48">
        <f>VLOOKUP(E97,[6]教育处数据!B:G,6,0)</f>
        <v>0</v>
      </c>
      <c r="AB97" s="43">
        <f>VLOOKUP(E97,[6]教育处数据!B:H,7,0)</f>
        <v>100</v>
      </c>
      <c r="AC97" s="43">
        <f>VLOOKUP(E97,[6]教育处数据!B:J,9,0)</f>
        <v>150</v>
      </c>
      <c r="AD97" s="43">
        <f>VLOOKUP(E97,[6]教育处数据!B:L,11,0)</f>
        <v>100</v>
      </c>
      <c r="AE97" s="43">
        <v>0</v>
      </c>
      <c r="AF97" s="43">
        <v>0</v>
      </c>
      <c r="AG97" s="43">
        <f>VLOOKUP(E97,[6]教育处数据!B:N,13,0)</f>
        <v>0</v>
      </c>
      <c r="AH97" s="43">
        <v>0</v>
      </c>
      <c r="AI97" s="43">
        <v>0</v>
      </c>
      <c r="AJ97" s="43">
        <v>0</v>
      </c>
      <c r="AK97" s="43">
        <v>0</v>
      </c>
      <c r="AL97" s="43">
        <v>0</v>
      </c>
      <c r="AM97" s="26">
        <f>SUM(J97:M97,S97:AJ97)</f>
        <v>755</v>
      </c>
      <c r="AN97" s="7" t="str">
        <f>VLOOKUP(G97,'[4]2.第一轮公示反馈'!$G:$AM,33,0)</f>
        <v>妇产科</v>
      </c>
      <c r="AO97" s="52">
        <f>SUMPRODUCT(($AN$4:$AN$1113=AN97)*($AM$4:$AM$1113&gt;AM97))+1</f>
        <v>13</v>
      </c>
      <c r="AP97" s="53">
        <f>COUNTIF(AN:AN,AN97)</f>
        <v>40</v>
      </c>
      <c r="AQ97" s="54">
        <f>AO97/AP97</f>
        <v>0.325</v>
      </c>
      <c r="AR97" s="53">
        <f>IF(AQ97&lt;=10%,1.5,(IF(AQ97&lt;=40%,1.25,IF(AQ97&lt;=60%,1,IF(AQ97&lt;90%,0.75,0.5)))))</f>
        <v>1.25</v>
      </c>
      <c r="AS97" s="55">
        <v>1200</v>
      </c>
      <c r="AT97" s="6">
        <f>VLOOKUP(E97,[6]教育处数据!B:Q,16,0)</f>
        <v>20</v>
      </c>
      <c r="AU97" s="56">
        <f>AS97*AR97*(AT97/AW97)</f>
        <v>1500</v>
      </c>
      <c r="AV97" s="57">
        <f>ROUND(AU97,0)</f>
        <v>1500</v>
      </c>
      <c r="AW97" s="6">
        <v>20</v>
      </c>
    </row>
    <row r="98" spans="1:49">
      <c r="A98" s="6"/>
      <c r="B98" s="7" t="s">
        <v>200</v>
      </c>
      <c r="C98" s="8">
        <v>93</v>
      </c>
      <c r="D98" s="13" t="s">
        <v>210</v>
      </c>
      <c r="E98" s="8" t="str">
        <f>VLOOKUP(D98,'[1]9月学员绩效名单'!$A:$C,3,0)</f>
        <v>7AM293</v>
      </c>
      <c r="F98" s="8" t="str">
        <f>VLOOKUP(E98,'[2]住培学员 在培学员排班表（所有人）请假等数据已更新到23.6'!$F$1:$X$65536,19,0)</f>
        <v>规培研究生</v>
      </c>
      <c r="G98" s="8" t="str">
        <f>VLOOKUP(E98,'[2]住培学员 在培学员排班表（所有人）请假等数据已更新到23.6'!$F$1:$P$65536,11,0)</f>
        <v>妇产科</v>
      </c>
      <c r="H98" s="8" t="str">
        <f>VLOOKUP(E98,'[2]住培学员 在培学员排班表（所有人）请假等数据已更新到23.6'!$F$1:$S$65536,14,0)</f>
        <v>2021年</v>
      </c>
      <c r="I98" s="8" t="s">
        <v>99</v>
      </c>
      <c r="J98" s="24">
        <v>0</v>
      </c>
      <c r="K98" s="24">
        <v>0</v>
      </c>
      <c r="L98" s="24">
        <v>0</v>
      </c>
      <c r="M98" s="24">
        <v>160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36">
        <v>0</v>
      </c>
      <c r="T98" s="24">
        <v>100</v>
      </c>
      <c r="U98" s="24">
        <v>0</v>
      </c>
      <c r="V98" s="24">
        <v>20</v>
      </c>
      <c r="W98" s="24">
        <v>30</v>
      </c>
      <c r="X98" s="24">
        <v>30</v>
      </c>
      <c r="Y98" s="48">
        <v>20</v>
      </c>
      <c r="Z98" s="48">
        <v>0</v>
      </c>
      <c r="AA98" s="48">
        <f>VLOOKUP(E98,[6]教育处数据!B:G,6,0)</f>
        <v>0</v>
      </c>
      <c r="AB98" s="43">
        <f>VLOOKUP(E98,[6]教育处数据!B:H,7,0)</f>
        <v>100</v>
      </c>
      <c r="AC98" s="43">
        <f>VLOOKUP(E98,[6]教育处数据!B:J,9,0)</f>
        <v>150</v>
      </c>
      <c r="AD98" s="43">
        <f>VLOOKUP(E98,[6]教育处数据!B:L,11,0)</f>
        <v>100</v>
      </c>
      <c r="AE98" s="43">
        <v>0</v>
      </c>
      <c r="AF98" s="43">
        <v>0</v>
      </c>
      <c r="AG98" s="43">
        <f>VLOOKUP(E98,[6]教育处数据!B:N,13,0)</f>
        <v>0</v>
      </c>
      <c r="AH98" s="43">
        <v>0</v>
      </c>
      <c r="AI98" s="43">
        <v>0</v>
      </c>
      <c r="AJ98" s="43">
        <v>0</v>
      </c>
      <c r="AK98" s="43">
        <v>0</v>
      </c>
      <c r="AL98" s="43">
        <v>0</v>
      </c>
      <c r="AM98" s="26">
        <f>SUM(J98:M98,S98:AJ98)</f>
        <v>710</v>
      </c>
      <c r="AN98" s="7" t="str">
        <f>VLOOKUP(G98,'[4]2.第一轮公示反馈'!$G:$AM,33,0)</f>
        <v>妇产科</v>
      </c>
      <c r="AO98" s="52">
        <f>SUMPRODUCT(($AN$4:$AN$1113=AN98)*($AM$4:$AM$1113&gt;AM98))+1</f>
        <v>14</v>
      </c>
      <c r="AP98" s="53">
        <f>COUNTIF(AN:AN,AN98)</f>
        <v>40</v>
      </c>
      <c r="AQ98" s="54">
        <f>AO98/AP98</f>
        <v>0.35</v>
      </c>
      <c r="AR98" s="53">
        <f>IF(AQ98&lt;=10%,1.5,(IF(AQ98&lt;=40%,1.25,IF(AQ98&lt;=60%,1,IF(AQ98&lt;90%,0.75,0.5)))))</f>
        <v>1.25</v>
      </c>
      <c r="AS98" s="55">
        <v>1200</v>
      </c>
      <c r="AT98" s="6">
        <f>VLOOKUP(E98,[6]教育处数据!B:Q,16,0)</f>
        <v>20</v>
      </c>
      <c r="AU98" s="56">
        <f>AS98*AR98*(AT98/AW98)</f>
        <v>1500</v>
      </c>
      <c r="AV98" s="57">
        <f>ROUND(AU98,0)</f>
        <v>1500</v>
      </c>
      <c r="AW98" s="6">
        <v>20</v>
      </c>
    </row>
    <row r="99" spans="1:49">
      <c r="A99" s="6"/>
      <c r="B99" s="7" t="s">
        <v>195</v>
      </c>
      <c r="C99" s="8">
        <v>94</v>
      </c>
      <c r="D99" s="9" t="s">
        <v>211</v>
      </c>
      <c r="E99" s="8">
        <f>VLOOKUP(D99,'[1]9月学员绩效名单'!$A:$C,3,0)</f>
        <v>623044</v>
      </c>
      <c r="F99" s="8" t="str">
        <f>VLOOKUP(E99,'[3]9月学员绩效名单'!$C:$J,8,0)</f>
        <v>住院医师-社会人</v>
      </c>
      <c r="G99" s="8" t="s">
        <v>212</v>
      </c>
      <c r="H99" s="8" t="s">
        <v>213</v>
      </c>
      <c r="I99" s="8" t="s">
        <v>99</v>
      </c>
      <c r="J99" s="24">
        <v>0</v>
      </c>
      <c r="K99" s="24">
        <v>0</v>
      </c>
      <c r="L99" s="24">
        <v>0</v>
      </c>
      <c r="M99" s="24">
        <v>160</v>
      </c>
      <c r="N99" s="25">
        <v>0</v>
      </c>
      <c r="O99" s="25">
        <v>5</v>
      </c>
      <c r="P99" s="25">
        <v>0</v>
      </c>
      <c r="Q99" s="25">
        <v>1</v>
      </c>
      <c r="R99" s="25">
        <v>1</v>
      </c>
      <c r="S99" s="36">
        <v>150</v>
      </c>
      <c r="T99" s="24">
        <v>100</v>
      </c>
      <c r="U99" s="24">
        <v>10</v>
      </c>
      <c r="V99" s="24">
        <v>60</v>
      </c>
      <c r="W99" s="24">
        <v>30</v>
      </c>
      <c r="X99" s="24">
        <v>30</v>
      </c>
      <c r="Y99" s="48">
        <v>20</v>
      </c>
      <c r="Z99" s="48">
        <v>0</v>
      </c>
      <c r="AA99" s="48">
        <f>VLOOKUP(E99,[6]教育处数据!B:G,6,0)</f>
        <v>0</v>
      </c>
      <c r="AB99" s="43">
        <f>VLOOKUP(E99,[6]教育处数据!B:H,7,0)</f>
        <v>100</v>
      </c>
      <c r="AC99" s="43">
        <f>VLOOKUP(E99,[6]教育处数据!B:J,9,0)</f>
        <v>0</v>
      </c>
      <c r="AD99" s="43">
        <f>VLOOKUP(E99,[6]教育处数据!B:L,11,0)</f>
        <v>0</v>
      </c>
      <c r="AE99" s="43">
        <v>0</v>
      </c>
      <c r="AF99" s="43">
        <v>0</v>
      </c>
      <c r="AG99" s="43">
        <f>VLOOKUP(E99,[6]教育处数据!B:N,13,0)</f>
        <v>0</v>
      </c>
      <c r="AH99" s="43">
        <v>0</v>
      </c>
      <c r="AI99" s="43">
        <v>0</v>
      </c>
      <c r="AJ99" s="43">
        <v>0</v>
      </c>
      <c r="AK99" s="43">
        <v>0</v>
      </c>
      <c r="AL99" s="43">
        <v>0</v>
      </c>
      <c r="AM99" s="26">
        <f>SUM(J99:M99,S99:AJ99)</f>
        <v>660</v>
      </c>
      <c r="AN99" s="7" t="str">
        <f>VLOOKUP(G99,'[4]2.第一轮公示反馈'!$G:$AM,33,0)</f>
        <v>妇产科</v>
      </c>
      <c r="AO99" s="52">
        <f>SUMPRODUCT(($AN$4:$AN$1113=AN99)*($AM$4:$AM$1113&gt;AM99))+1</f>
        <v>15</v>
      </c>
      <c r="AP99" s="53">
        <f>COUNTIF(AN:AN,AN99)</f>
        <v>40</v>
      </c>
      <c r="AQ99" s="54">
        <f>AO99/AP99</f>
        <v>0.375</v>
      </c>
      <c r="AR99" s="53">
        <f>IF(AQ99&lt;=10%,1.5,(IF(AQ99&lt;=40%,1.25,IF(AQ99&lt;=60%,1,IF(AQ99&lt;90%,0.75,0.5)))))</f>
        <v>1.25</v>
      </c>
      <c r="AS99" s="55">
        <v>1200</v>
      </c>
      <c r="AT99" s="6">
        <f>VLOOKUP(E99,[6]教育处数据!B:Q,16,0)</f>
        <v>20</v>
      </c>
      <c r="AU99" s="56">
        <f>AS99*AR99*(AT99/AW99)</f>
        <v>1500</v>
      </c>
      <c r="AV99" s="57">
        <f>ROUND(AU99,0)</f>
        <v>1500</v>
      </c>
      <c r="AW99" s="6">
        <v>20</v>
      </c>
    </row>
    <row r="100" spans="1:49">
      <c r="A100" s="6"/>
      <c r="B100" s="7" t="s">
        <v>200</v>
      </c>
      <c r="C100" s="8">
        <v>95</v>
      </c>
      <c r="D100" s="11" t="s">
        <v>214</v>
      </c>
      <c r="E100" s="8" t="str">
        <f>VLOOKUP(D100,'[1]9月学员绩效名单'!$A:$C,3,0)</f>
        <v>7AM355</v>
      </c>
      <c r="F100" s="8" t="str">
        <f>VLOOKUP(E100,'[2]住培学员 在培学员排班表（所有人）请假等数据已更新到23.6'!$F$1:$X$65536,19,0)</f>
        <v>规培研究生</v>
      </c>
      <c r="G100" s="8" t="str">
        <f>VLOOKUP(E100,'[2]住培学员 在培学员排班表（所有人）请假等数据已更新到23.6'!$F$1:$P$65536,11,0)</f>
        <v>妇产科</v>
      </c>
      <c r="H100" s="8" t="str">
        <f>VLOOKUP(E100,'[2]住培学员 在培学员排班表（所有人）请假等数据已更新到23.6'!$F$1:$S$65536,14,0)</f>
        <v>2021年</v>
      </c>
      <c r="I100" s="8" t="s">
        <v>99</v>
      </c>
      <c r="J100" s="24">
        <v>0</v>
      </c>
      <c r="K100" s="24">
        <v>0</v>
      </c>
      <c r="L100" s="24">
        <v>0</v>
      </c>
      <c r="M100" s="24">
        <v>120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36">
        <v>0</v>
      </c>
      <c r="T100" s="24">
        <v>100</v>
      </c>
      <c r="U100" s="24">
        <v>0</v>
      </c>
      <c r="V100" s="24">
        <v>20</v>
      </c>
      <c r="W100" s="24">
        <v>30</v>
      </c>
      <c r="X100" s="24">
        <v>0</v>
      </c>
      <c r="Y100" s="48">
        <v>20</v>
      </c>
      <c r="Z100" s="48">
        <v>0</v>
      </c>
      <c r="AA100" s="48">
        <f>VLOOKUP(E100,[6]教育处数据!B:G,6,0)</f>
        <v>0</v>
      </c>
      <c r="AB100" s="43">
        <f>VLOOKUP(E100,[6]教育处数据!B:H,7,0)</f>
        <v>100</v>
      </c>
      <c r="AC100" s="43">
        <f>VLOOKUP(E100,[6]教育处数据!B:J,9,0)</f>
        <v>150</v>
      </c>
      <c r="AD100" s="43">
        <f>VLOOKUP(E100,[6]教育处数据!B:L,11,0)</f>
        <v>100</v>
      </c>
      <c r="AE100" s="43">
        <v>0</v>
      </c>
      <c r="AF100" s="43">
        <v>0</v>
      </c>
      <c r="AG100" s="43">
        <f>VLOOKUP(E100,[6]教育处数据!B:N,13,0)</f>
        <v>0</v>
      </c>
      <c r="AH100" s="43">
        <v>0</v>
      </c>
      <c r="AI100" s="43">
        <v>0</v>
      </c>
      <c r="AJ100" s="43">
        <v>0</v>
      </c>
      <c r="AK100" s="43">
        <v>0</v>
      </c>
      <c r="AL100" s="43">
        <v>0</v>
      </c>
      <c r="AM100" s="26">
        <f>SUM(J100:M100,S100:AJ100)</f>
        <v>640</v>
      </c>
      <c r="AN100" s="7" t="str">
        <f>VLOOKUP(G100,'[4]2.第一轮公示反馈'!$G:$AM,33,0)</f>
        <v>妇产科</v>
      </c>
      <c r="AO100" s="52">
        <f>SUMPRODUCT(($AN$4:$AN$1113=AN100)*($AM$4:$AM$1113&gt;AM100))+1</f>
        <v>16</v>
      </c>
      <c r="AP100" s="53">
        <f>COUNTIF(AN:AN,AN100)</f>
        <v>40</v>
      </c>
      <c r="AQ100" s="54">
        <f>AO100/AP100</f>
        <v>0.4</v>
      </c>
      <c r="AR100" s="53">
        <f>IF(AQ100&lt;=10%,1.5,(IF(AQ100&lt;=40%,1.25,IF(AQ100&lt;=60%,1,IF(AQ100&lt;90%,0.75,0.5)))))</f>
        <v>1.25</v>
      </c>
      <c r="AS100" s="55">
        <v>1200</v>
      </c>
      <c r="AT100" s="6">
        <f>VLOOKUP(E100,[6]教育处数据!B:Q,16,0)</f>
        <v>20</v>
      </c>
      <c r="AU100" s="56">
        <f>AS100*AR100*(AT100/AW100)</f>
        <v>1500</v>
      </c>
      <c r="AV100" s="57">
        <f>ROUND(AU100,0)</f>
        <v>1500</v>
      </c>
      <c r="AW100" s="6">
        <v>20</v>
      </c>
    </row>
    <row r="101" spans="1:49">
      <c r="A101" s="6"/>
      <c r="B101" s="7" t="s">
        <v>195</v>
      </c>
      <c r="C101" s="8">
        <v>96</v>
      </c>
      <c r="D101" s="9" t="s">
        <v>215</v>
      </c>
      <c r="E101" s="8" t="str">
        <f>VLOOKUP(D101,'[1]9月学员绩效名单'!$A:$C,3,0)</f>
        <v>733L39</v>
      </c>
      <c r="F101" s="8" t="str">
        <f>VLOOKUP(E101,'[2]住培学员 在培学员排班表（所有人）请假等数据已更新到23.6'!$F$1:$X$65536,19,0)</f>
        <v>住院医师-外院</v>
      </c>
      <c r="G101" s="8" t="str">
        <f>VLOOKUP(E101,'[2]住培学员 在培学员排班表（所有人）请假等数据已更新到23.6'!$F$1:$P$65536,11,0)</f>
        <v>妇产科</v>
      </c>
      <c r="H101" s="8" t="str">
        <f>VLOOKUP(E101,'[2]住培学员 在培学员排班表（所有人）请假等数据已更新到23.6'!$F$1:$S$65536,14,0)</f>
        <v>2023年</v>
      </c>
      <c r="I101" s="8" t="s">
        <v>99</v>
      </c>
      <c r="J101" s="24">
        <v>0</v>
      </c>
      <c r="K101" s="24">
        <v>0</v>
      </c>
      <c r="L101" s="24">
        <v>0</v>
      </c>
      <c r="M101" s="24">
        <v>160</v>
      </c>
      <c r="N101" s="25">
        <v>0</v>
      </c>
      <c r="O101" s="25">
        <v>5</v>
      </c>
      <c r="P101" s="25">
        <v>1</v>
      </c>
      <c r="Q101" s="25">
        <v>1</v>
      </c>
      <c r="R101" s="25">
        <v>1</v>
      </c>
      <c r="S101" s="36">
        <v>170</v>
      </c>
      <c r="T101" s="24">
        <v>100</v>
      </c>
      <c r="U101" s="24">
        <v>10</v>
      </c>
      <c r="V101" s="24">
        <v>60</v>
      </c>
      <c r="W101" s="24">
        <v>30</v>
      </c>
      <c r="X101" s="24">
        <v>60</v>
      </c>
      <c r="Y101" s="48">
        <v>20</v>
      </c>
      <c r="Z101" s="48">
        <v>0</v>
      </c>
      <c r="AA101" s="48">
        <f>VLOOKUP(E101,[6]教育处数据!B:G,6,0)</f>
        <v>0</v>
      </c>
      <c r="AB101" s="43">
        <f>VLOOKUP(E101,[6]教育处数据!B:H,7,0)</f>
        <v>0</v>
      </c>
      <c r="AC101" s="43">
        <f>VLOOKUP(E101,[6]教育处数据!B:J,9,0)</f>
        <v>0</v>
      </c>
      <c r="AD101" s="43">
        <f>VLOOKUP(E101,[6]教育处数据!B:L,11,0)</f>
        <v>0</v>
      </c>
      <c r="AE101" s="43">
        <v>0</v>
      </c>
      <c r="AF101" s="43">
        <v>0</v>
      </c>
      <c r="AG101" s="43">
        <f>VLOOKUP(E101,[6]教育处数据!B:N,13,0)</f>
        <v>0</v>
      </c>
      <c r="AH101" s="43">
        <v>0</v>
      </c>
      <c r="AI101" s="43">
        <v>0</v>
      </c>
      <c r="AJ101" s="43">
        <v>0</v>
      </c>
      <c r="AK101" s="43">
        <v>0</v>
      </c>
      <c r="AL101" s="43">
        <v>0</v>
      </c>
      <c r="AM101" s="26">
        <f>SUM(J101:M101,S101:AJ101)</f>
        <v>610</v>
      </c>
      <c r="AN101" s="7" t="str">
        <f>VLOOKUP(G101,'[4]2.第一轮公示反馈'!$G:$AM,33,0)</f>
        <v>妇产科</v>
      </c>
      <c r="AO101" s="52">
        <f>SUMPRODUCT(($AN$4:$AN$1113=AN101)*($AM$4:$AM$1113&gt;AM101))+1</f>
        <v>17</v>
      </c>
      <c r="AP101" s="53">
        <f>COUNTIF(AN:AN,AN101)</f>
        <v>40</v>
      </c>
      <c r="AQ101" s="54">
        <f>AO101/AP101</f>
        <v>0.425</v>
      </c>
      <c r="AR101" s="53">
        <f>IF(AQ101&lt;=10%,1.5,(IF(AQ101&lt;=40%,1.25,IF(AQ101&lt;=60%,1,IF(AQ101&lt;90%,0.75,0.5)))))</f>
        <v>1</v>
      </c>
      <c r="AS101" s="55">
        <v>1200</v>
      </c>
      <c r="AT101" s="6">
        <f>VLOOKUP(E101,[6]教育处数据!B:Q,16,0)</f>
        <v>20</v>
      </c>
      <c r="AU101" s="56">
        <f>AS101*AR101*(AT101/AW101)</f>
        <v>1200</v>
      </c>
      <c r="AV101" s="57">
        <f>ROUND(AU101,0)</f>
        <v>1200</v>
      </c>
      <c r="AW101" s="6">
        <v>20</v>
      </c>
    </row>
    <row r="102" spans="1:49">
      <c r="A102" s="6"/>
      <c r="B102" s="7" t="s">
        <v>195</v>
      </c>
      <c r="C102" s="8">
        <v>97</v>
      </c>
      <c r="D102" s="13" t="s">
        <v>216</v>
      </c>
      <c r="E102" s="8" t="str">
        <f>VLOOKUP(D102,'[1]9月学员绩效名单'!$A:$C,3,0)</f>
        <v>7AO020</v>
      </c>
      <c r="F102" s="8" t="str">
        <f>VLOOKUP(E102,'[2]住培学员 在培学员排班表（所有人）请假等数据已更新到23.6'!$F$1:$X$65536,19,0)</f>
        <v>规培研究生</v>
      </c>
      <c r="G102" s="8" t="str">
        <f>VLOOKUP(E102,'[2]住培学员 在培学员排班表（所有人）请假等数据已更新到23.6'!$F$1:$P$65536,11,0)</f>
        <v>妇产科</v>
      </c>
      <c r="H102" s="8" t="str">
        <f>VLOOKUP(E102,'[2]住培学员 在培学员排班表（所有人）请假等数据已更新到23.6'!$F$1:$S$65536,14,0)</f>
        <v>2022年</v>
      </c>
      <c r="I102" s="8" t="s">
        <v>99</v>
      </c>
      <c r="J102" s="24">
        <v>0</v>
      </c>
      <c r="K102" s="24">
        <v>0</v>
      </c>
      <c r="L102" s="24">
        <v>0</v>
      </c>
      <c r="M102" s="24">
        <v>160</v>
      </c>
      <c r="N102" s="25">
        <v>0</v>
      </c>
      <c r="O102" s="25">
        <v>5</v>
      </c>
      <c r="P102" s="25">
        <v>2</v>
      </c>
      <c r="Q102" s="25">
        <v>1</v>
      </c>
      <c r="R102" s="25">
        <v>1</v>
      </c>
      <c r="S102" s="36">
        <v>190</v>
      </c>
      <c r="T102" s="24">
        <v>100</v>
      </c>
      <c r="U102" s="24">
        <v>10</v>
      </c>
      <c r="V102" s="24">
        <v>40</v>
      </c>
      <c r="W102" s="24">
        <v>30</v>
      </c>
      <c r="X102" s="24">
        <v>60</v>
      </c>
      <c r="Y102" s="48">
        <v>20</v>
      </c>
      <c r="Z102" s="48">
        <v>0</v>
      </c>
      <c r="AA102" s="48">
        <f>VLOOKUP(E102,[6]教育处数据!B:G,6,0)</f>
        <v>0</v>
      </c>
      <c r="AB102" s="43">
        <f>VLOOKUP(E102,[6]教育处数据!B:H,7,0)</f>
        <v>0</v>
      </c>
      <c r="AC102" s="43">
        <f>VLOOKUP(E102,[6]教育处数据!B:J,9,0)</f>
        <v>0</v>
      </c>
      <c r="AD102" s="43">
        <f>VLOOKUP(E102,[6]教育处数据!B:L,11,0)</f>
        <v>0</v>
      </c>
      <c r="AE102" s="43">
        <v>0</v>
      </c>
      <c r="AF102" s="43">
        <v>0</v>
      </c>
      <c r="AG102" s="43">
        <v>-20</v>
      </c>
      <c r="AH102" s="43">
        <v>0</v>
      </c>
      <c r="AI102" s="43">
        <v>0</v>
      </c>
      <c r="AJ102" s="43">
        <v>0</v>
      </c>
      <c r="AK102" s="43">
        <v>0</v>
      </c>
      <c r="AL102" s="43">
        <v>0</v>
      </c>
      <c r="AM102" s="26">
        <f>SUM(J102:M102,S102:AJ102)</f>
        <v>590</v>
      </c>
      <c r="AN102" s="7" t="str">
        <f>VLOOKUP(G102,'[4]2.第一轮公示反馈'!$G:$AM,33,0)</f>
        <v>妇产科</v>
      </c>
      <c r="AO102" s="52">
        <f>SUMPRODUCT(($AN$4:$AN$1113=AN102)*($AM$4:$AM$1113&gt;AM102))+1</f>
        <v>18</v>
      </c>
      <c r="AP102" s="53">
        <f>COUNTIF(AN:AN,AN102)</f>
        <v>40</v>
      </c>
      <c r="AQ102" s="54">
        <f>AO102/AP102</f>
        <v>0.45</v>
      </c>
      <c r="AR102" s="53">
        <f>IF(AQ102&lt;=10%,1.5,(IF(AQ102&lt;=40%,1.25,IF(AQ102&lt;=60%,1,IF(AQ102&lt;90%,0.75,0.5)))))</f>
        <v>1</v>
      </c>
      <c r="AS102" s="55">
        <v>1200</v>
      </c>
      <c r="AT102" s="6">
        <f>VLOOKUP(E102,[6]教育处数据!B:Q,16,0)</f>
        <v>20</v>
      </c>
      <c r="AU102" s="56">
        <f>AS102*AR102*(AT102/AW102)</f>
        <v>1200</v>
      </c>
      <c r="AV102" s="57">
        <f>ROUND(AU102,0)</f>
        <v>1200</v>
      </c>
      <c r="AW102" s="6">
        <v>20</v>
      </c>
    </row>
    <row r="103" spans="1:49">
      <c r="A103" s="6"/>
      <c r="B103" s="7" t="s">
        <v>200</v>
      </c>
      <c r="C103" s="8">
        <v>98</v>
      </c>
      <c r="D103" s="9" t="s">
        <v>217</v>
      </c>
      <c r="E103" s="8" t="str">
        <f>VLOOKUP(D103,'[1]9月学员绩效名单'!$A:$C,3,0)</f>
        <v>732L87</v>
      </c>
      <c r="F103" s="8" t="str">
        <f>VLOOKUP(E103,'[2]住培学员 在培学员排班表（所有人）请假等数据已更新到23.6'!$F$1:$X$65536,19,0)</f>
        <v>住院医师-外院</v>
      </c>
      <c r="G103" s="8" t="str">
        <f>VLOOKUP(E103,'[2]住培学员 在培学员排班表（所有人）请假等数据已更新到23.6'!$F$1:$P$65536,11,0)</f>
        <v>妇产科</v>
      </c>
      <c r="H103" s="8" t="str">
        <f>VLOOKUP(E103,'[2]住培学员 在培学员排班表（所有人）请假等数据已更新到23.6'!$F$1:$S$65536,14,0)</f>
        <v>2023年</v>
      </c>
      <c r="I103" s="8" t="s">
        <v>99</v>
      </c>
      <c r="J103" s="24">
        <v>0</v>
      </c>
      <c r="K103" s="24">
        <v>0</v>
      </c>
      <c r="L103" s="24">
        <v>0</v>
      </c>
      <c r="M103" s="24">
        <v>160</v>
      </c>
      <c r="N103" s="25">
        <v>0</v>
      </c>
      <c r="O103" s="25">
        <v>4</v>
      </c>
      <c r="P103" s="25">
        <v>1</v>
      </c>
      <c r="Q103" s="25">
        <v>0</v>
      </c>
      <c r="R103" s="25">
        <v>0</v>
      </c>
      <c r="S103" s="36">
        <v>100</v>
      </c>
      <c r="T103" s="24">
        <v>100</v>
      </c>
      <c r="U103" s="24">
        <v>10</v>
      </c>
      <c r="V103" s="24">
        <v>20</v>
      </c>
      <c r="W103" s="24">
        <v>30</v>
      </c>
      <c r="X103" s="24">
        <v>30</v>
      </c>
      <c r="Y103" s="48">
        <v>40</v>
      </c>
      <c r="Z103" s="48">
        <v>0</v>
      </c>
      <c r="AA103" s="48">
        <f>VLOOKUP(E103,[6]教育处数据!B:G,6,0)</f>
        <v>0</v>
      </c>
      <c r="AB103" s="43">
        <f>VLOOKUP(E103,[6]教育处数据!B:H,7,0)</f>
        <v>100</v>
      </c>
      <c r="AC103" s="43">
        <f>VLOOKUP(E103,[6]教育处数据!B:J,9,0)</f>
        <v>0</v>
      </c>
      <c r="AD103" s="43">
        <f>VLOOKUP(E103,[6]教育处数据!B:L,11,0)</f>
        <v>0</v>
      </c>
      <c r="AE103" s="43">
        <v>0</v>
      </c>
      <c r="AF103" s="43">
        <v>0</v>
      </c>
      <c r="AG103" s="43">
        <f>VLOOKUP(E103,[6]教育处数据!B:N,13,0)</f>
        <v>0</v>
      </c>
      <c r="AH103" s="43">
        <v>0</v>
      </c>
      <c r="AI103" s="43">
        <v>0</v>
      </c>
      <c r="AJ103" s="43">
        <v>0</v>
      </c>
      <c r="AK103" s="43">
        <v>0</v>
      </c>
      <c r="AL103" s="43">
        <v>0</v>
      </c>
      <c r="AM103" s="26">
        <f>SUM(J103:M103,S103:AJ103)</f>
        <v>590</v>
      </c>
      <c r="AN103" s="7" t="str">
        <f>VLOOKUP(G103,'[4]2.第一轮公示反馈'!$G:$AM,33,0)</f>
        <v>妇产科</v>
      </c>
      <c r="AO103" s="52">
        <f>SUMPRODUCT(($AN$4:$AN$1113=AN103)*($AM$4:$AM$1113&gt;AM103))+1</f>
        <v>18</v>
      </c>
      <c r="AP103" s="53">
        <f>COUNTIF(AN:AN,AN103)</f>
        <v>40</v>
      </c>
      <c r="AQ103" s="54">
        <f>AO103/AP103</f>
        <v>0.45</v>
      </c>
      <c r="AR103" s="53">
        <f>IF(AQ103&lt;=10%,1.5,(IF(AQ103&lt;=40%,1.25,IF(AQ103&lt;=60%,1,IF(AQ103&lt;90%,0.75,0.5)))))</f>
        <v>1</v>
      </c>
      <c r="AS103" s="55">
        <v>1200</v>
      </c>
      <c r="AT103" s="6">
        <f>VLOOKUP(E103,[6]教育处数据!B:Q,16,0)</f>
        <v>20</v>
      </c>
      <c r="AU103" s="56">
        <f>AS103*AR103*(AT103/AW103)</f>
        <v>1200</v>
      </c>
      <c r="AV103" s="57">
        <f>ROUND(AU103,0)</f>
        <v>1200</v>
      </c>
      <c r="AW103" s="6">
        <v>20</v>
      </c>
    </row>
    <row r="104" spans="1:49">
      <c r="A104" s="6"/>
      <c r="B104" s="7" t="s">
        <v>195</v>
      </c>
      <c r="C104" s="8">
        <v>99</v>
      </c>
      <c r="D104" s="9" t="s">
        <v>218</v>
      </c>
      <c r="E104" s="8" t="str">
        <f>VLOOKUP(D104,'[1]9月学员绩效名单'!$A:$C,3,0)</f>
        <v>733L12</v>
      </c>
      <c r="F104" s="8" t="str">
        <f>VLOOKUP(E104,'[2]住培学员 在培学员排班表（所有人）请假等数据已更新到23.6'!$F$1:$X$65536,19,0)</f>
        <v>住院医师-外院</v>
      </c>
      <c r="G104" s="8" t="str">
        <f>VLOOKUP(E104,'[2]住培学员 在培学员排班表（所有人）请假等数据已更新到23.6'!$F$1:$P$65536,11,0)</f>
        <v>妇产科</v>
      </c>
      <c r="H104" s="8" t="str">
        <f>VLOOKUP(E104,'[2]住培学员 在培学员排班表（所有人）请假等数据已更新到23.6'!$F$1:$S$65536,14,0)</f>
        <v>2023年</v>
      </c>
      <c r="I104" s="8" t="s">
        <v>99</v>
      </c>
      <c r="J104" s="24">
        <v>0</v>
      </c>
      <c r="K104" s="24">
        <v>0</v>
      </c>
      <c r="L104" s="24">
        <v>0</v>
      </c>
      <c r="M104" s="24">
        <v>160</v>
      </c>
      <c r="N104" s="25">
        <v>0</v>
      </c>
      <c r="O104" s="25">
        <v>4</v>
      </c>
      <c r="P104" s="25">
        <v>2</v>
      </c>
      <c r="Q104" s="25">
        <v>1</v>
      </c>
      <c r="R104" s="25">
        <v>1</v>
      </c>
      <c r="S104" s="36">
        <v>170</v>
      </c>
      <c r="T104" s="24">
        <v>100</v>
      </c>
      <c r="U104" s="24">
        <v>10</v>
      </c>
      <c r="V104" s="24">
        <v>60</v>
      </c>
      <c r="W104" s="24">
        <v>30</v>
      </c>
      <c r="X104" s="24">
        <v>30</v>
      </c>
      <c r="Y104" s="48">
        <v>20</v>
      </c>
      <c r="Z104" s="48">
        <v>0</v>
      </c>
      <c r="AA104" s="48">
        <f>VLOOKUP(E104,[6]教育处数据!B:G,6,0)</f>
        <v>0</v>
      </c>
      <c r="AB104" s="43">
        <f>VLOOKUP(E104,[6]教育处数据!B:H,7,0)</f>
        <v>0</v>
      </c>
      <c r="AC104" s="43">
        <f>VLOOKUP(E104,[6]教育处数据!B:J,9,0)</f>
        <v>0</v>
      </c>
      <c r="AD104" s="43">
        <f>VLOOKUP(E104,[6]教育处数据!B:L,11,0)</f>
        <v>0</v>
      </c>
      <c r="AE104" s="43">
        <v>0</v>
      </c>
      <c r="AF104" s="43">
        <v>0</v>
      </c>
      <c r="AG104" s="43">
        <f>VLOOKUP(E104,[6]教育处数据!B:N,13,0)</f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26">
        <f>SUM(J104:M104,S104:AJ104)</f>
        <v>580</v>
      </c>
      <c r="AN104" s="7" t="str">
        <f>VLOOKUP(G104,'[4]2.第一轮公示反馈'!$G:$AM,33,0)</f>
        <v>妇产科</v>
      </c>
      <c r="AO104" s="52">
        <f>SUMPRODUCT(($AN$4:$AN$1113=AN104)*($AM$4:$AM$1113&gt;AM104))+1</f>
        <v>20</v>
      </c>
      <c r="AP104" s="53">
        <f>COUNTIF(AN:AN,AN104)</f>
        <v>40</v>
      </c>
      <c r="AQ104" s="54">
        <f>AO104/AP104</f>
        <v>0.5</v>
      </c>
      <c r="AR104" s="53">
        <f>IF(AQ104&lt;=10%,1.5,(IF(AQ104&lt;=40%,1.25,IF(AQ104&lt;=60%,1,IF(AQ104&lt;90%,0.75,0.5)))))</f>
        <v>1</v>
      </c>
      <c r="AS104" s="55">
        <v>1200</v>
      </c>
      <c r="AT104" s="6">
        <f>VLOOKUP(E104,[6]教育处数据!B:Q,16,0)</f>
        <v>20</v>
      </c>
      <c r="AU104" s="56">
        <f>AS104*AR104*(AT104/AW104)</f>
        <v>1200</v>
      </c>
      <c r="AV104" s="57">
        <f>ROUND(AU104,0)</f>
        <v>1200</v>
      </c>
      <c r="AW104" s="6">
        <v>20</v>
      </c>
    </row>
    <row r="105" spans="1:49">
      <c r="A105" s="6"/>
      <c r="B105" s="7" t="s">
        <v>195</v>
      </c>
      <c r="C105" s="8">
        <v>100</v>
      </c>
      <c r="D105" s="9" t="s">
        <v>219</v>
      </c>
      <c r="E105" s="8" t="str">
        <f>VLOOKUP(D105,'[1]9月学员绩效名单'!$A:$C,3,0)</f>
        <v>733L07</v>
      </c>
      <c r="F105" s="8" t="str">
        <f>VLOOKUP(E105,'[2]住培学员 在培学员排班表（所有人）请假等数据已更新到23.6'!$F$1:$X$65536,19,0)</f>
        <v>住院医师-外院</v>
      </c>
      <c r="G105" s="8" t="str">
        <f>VLOOKUP(E105,'[2]住培学员 在培学员排班表（所有人）请假等数据已更新到23.6'!$F$1:$P$65536,11,0)</f>
        <v>妇产科</v>
      </c>
      <c r="H105" s="8" t="str">
        <f>VLOOKUP(E105,'[2]住培学员 在培学员排班表（所有人）请假等数据已更新到23.6'!$F$1:$S$65536,14,0)</f>
        <v>2023年</v>
      </c>
      <c r="I105" s="8" t="s">
        <v>99</v>
      </c>
      <c r="J105" s="24">
        <v>0</v>
      </c>
      <c r="K105" s="24">
        <v>0</v>
      </c>
      <c r="L105" s="24">
        <v>0</v>
      </c>
      <c r="M105" s="24">
        <v>160</v>
      </c>
      <c r="N105" s="25">
        <v>0</v>
      </c>
      <c r="O105" s="25">
        <v>5</v>
      </c>
      <c r="P105" s="25">
        <v>1</v>
      </c>
      <c r="Q105" s="25">
        <v>1</v>
      </c>
      <c r="R105" s="25">
        <v>1</v>
      </c>
      <c r="S105" s="36">
        <v>170</v>
      </c>
      <c r="T105" s="24">
        <v>100</v>
      </c>
      <c r="U105" s="24">
        <v>10</v>
      </c>
      <c r="V105" s="24">
        <v>40</v>
      </c>
      <c r="W105" s="24">
        <v>30</v>
      </c>
      <c r="X105" s="24">
        <v>60</v>
      </c>
      <c r="Y105" s="48">
        <v>0</v>
      </c>
      <c r="Z105" s="48">
        <v>0</v>
      </c>
      <c r="AA105" s="48">
        <f>VLOOKUP(E105,[6]教育处数据!B:G,6,0)</f>
        <v>0</v>
      </c>
      <c r="AB105" s="43">
        <f>VLOOKUP(E105,[6]教育处数据!B:H,7,0)</f>
        <v>0</v>
      </c>
      <c r="AC105" s="43">
        <f>VLOOKUP(E105,[6]教育处数据!B:J,9,0)</f>
        <v>0</v>
      </c>
      <c r="AD105" s="43">
        <f>VLOOKUP(E105,[6]教育处数据!B:L,11,0)</f>
        <v>0</v>
      </c>
      <c r="AE105" s="43">
        <v>0</v>
      </c>
      <c r="AF105" s="43">
        <v>0</v>
      </c>
      <c r="AG105" s="43">
        <v>-20</v>
      </c>
      <c r="AH105" s="43">
        <v>0</v>
      </c>
      <c r="AI105" s="43">
        <v>0</v>
      </c>
      <c r="AJ105" s="43">
        <v>0</v>
      </c>
      <c r="AK105" s="43">
        <v>0</v>
      </c>
      <c r="AL105" s="43">
        <v>0</v>
      </c>
      <c r="AM105" s="26">
        <f>SUM(J105:M105,S105:AJ105)</f>
        <v>550</v>
      </c>
      <c r="AN105" s="7" t="str">
        <f>VLOOKUP(G105,'[4]2.第一轮公示反馈'!$G:$AM,33,0)</f>
        <v>妇产科</v>
      </c>
      <c r="AO105" s="52">
        <f>SUMPRODUCT(($AN$4:$AN$1113=AN105)*($AM$4:$AM$1113&gt;AM105))+1</f>
        <v>21</v>
      </c>
      <c r="AP105" s="53">
        <f>COUNTIF(AN:AN,AN105)</f>
        <v>40</v>
      </c>
      <c r="AQ105" s="54">
        <f>AO105/AP105</f>
        <v>0.525</v>
      </c>
      <c r="AR105" s="53">
        <f>IF(AQ105&lt;=10%,1.5,(IF(AQ105&lt;=40%,1.25,IF(AQ105&lt;=60%,1,IF(AQ105&lt;90%,0.75,0.5)))))</f>
        <v>1</v>
      </c>
      <c r="AS105" s="55">
        <v>1200</v>
      </c>
      <c r="AT105" s="6">
        <f>VLOOKUP(E105,[6]教育处数据!B:Q,16,0)</f>
        <v>20</v>
      </c>
      <c r="AU105" s="56">
        <f>AS105*AR105*(AT105/AW105)</f>
        <v>1200</v>
      </c>
      <c r="AV105" s="57">
        <f>ROUND(AU105,0)</f>
        <v>1200</v>
      </c>
      <c r="AW105" s="6">
        <v>20</v>
      </c>
    </row>
    <row r="106" spans="1:49">
      <c r="A106" s="6"/>
      <c r="B106" s="7" t="s">
        <v>200</v>
      </c>
      <c r="C106" s="8">
        <v>101</v>
      </c>
      <c r="D106" s="9" t="s">
        <v>220</v>
      </c>
      <c r="E106" s="8" t="str">
        <f>VLOOKUP(D106,'[1]9月学员绩效名单'!$A:$C,3,0)</f>
        <v>732L70</v>
      </c>
      <c r="F106" s="8" t="str">
        <f>VLOOKUP(E106,'[2]住培学员 在培学员排班表（所有人）请假等数据已更新到23.6'!$F$1:$X$65536,19,0)</f>
        <v>住院医师-外院</v>
      </c>
      <c r="G106" s="8" t="str">
        <f>VLOOKUP(E106,'[2]住培学员 在培学员排班表（所有人）请假等数据已更新到23.6'!$F$1:$P$65536,11,0)</f>
        <v>妇产科</v>
      </c>
      <c r="H106" s="8" t="str">
        <f>VLOOKUP(E106,'[2]住培学员 在培学员排班表（所有人）请假等数据已更新到23.6'!$F$1:$S$65536,14,0)</f>
        <v>2023年</v>
      </c>
      <c r="I106" s="8" t="s">
        <v>99</v>
      </c>
      <c r="J106" s="24">
        <v>0</v>
      </c>
      <c r="K106" s="24">
        <v>0</v>
      </c>
      <c r="L106" s="24">
        <v>0</v>
      </c>
      <c r="M106" s="24">
        <v>120</v>
      </c>
      <c r="N106" s="25">
        <v>0</v>
      </c>
      <c r="O106" s="25">
        <v>3</v>
      </c>
      <c r="P106" s="25">
        <v>1</v>
      </c>
      <c r="Q106" s="25">
        <v>1</v>
      </c>
      <c r="R106" s="25">
        <v>1</v>
      </c>
      <c r="S106" s="36">
        <v>130</v>
      </c>
      <c r="T106" s="24">
        <v>100</v>
      </c>
      <c r="U106" s="24">
        <v>10</v>
      </c>
      <c r="V106" s="24">
        <v>60</v>
      </c>
      <c r="W106" s="24">
        <v>30</v>
      </c>
      <c r="X106" s="24">
        <v>30</v>
      </c>
      <c r="Y106" s="48">
        <v>20</v>
      </c>
      <c r="Z106" s="48">
        <v>0</v>
      </c>
      <c r="AA106" s="48">
        <f>VLOOKUP(E106,[6]教育处数据!B:G,6,0)</f>
        <v>0</v>
      </c>
      <c r="AB106" s="43">
        <f>VLOOKUP(E106,[6]教育处数据!B:H,7,0)</f>
        <v>0</v>
      </c>
      <c r="AC106" s="43">
        <f>VLOOKUP(E106,[6]教育处数据!B:J,9,0)</f>
        <v>0</v>
      </c>
      <c r="AD106" s="43">
        <f>VLOOKUP(E106,[6]教育处数据!B:L,11,0)</f>
        <v>0</v>
      </c>
      <c r="AE106" s="43">
        <v>0</v>
      </c>
      <c r="AF106" s="43">
        <v>0</v>
      </c>
      <c r="AG106" s="43">
        <f>VLOOKUP(E106,[6]教育处数据!B:N,13,0)</f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26">
        <f>SUM(J106:M106,S106:AJ106)</f>
        <v>500</v>
      </c>
      <c r="AN106" s="7" t="str">
        <f>VLOOKUP(G106,'[4]2.第一轮公示反馈'!$G:$AM,33,0)</f>
        <v>妇产科</v>
      </c>
      <c r="AO106" s="52">
        <f>SUMPRODUCT(($AN$4:$AN$1113=AN106)*($AM$4:$AM$1113&gt;AM106))+1</f>
        <v>22</v>
      </c>
      <c r="AP106" s="53">
        <f>COUNTIF(AN:AN,AN106)</f>
        <v>40</v>
      </c>
      <c r="AQ106" s="54">
        <f>AO106/AP106</f>
        <v>0.55</v>
      </c>
      <c r="AR106" s="53">
        <f>IF(AQ106&lt;=10%,1.5,(IF(AQ106&lt;=40%,1.25,IF(AQ106&lt;=60%,1,IF(AQ106&lt;90%,0.75,0.5)))))</f>
        <v>1</v>
      </c>
      <c r="AS106" s="55">
        <v>1200</v>
      </c>
      <c r="AT106" s="6">
        <f>VLOOKUP(E106,[6]教育处数据!B:Q,16,0)</f>
        <v>20</v>
      </c>
      <c r="AU106" s="56">
        <f>AS106*AR106*(AT106/AW106)</f>
        <v>1200</v>
      </c>
      <c r="AV106" s="57">
        <f>ROUND(AU106,0)</f>
        <v>1200</v>
      </c>
      <c r="AW106" s="6">
        <v>20</v>
      </c>
    </row>
    <row r="107" spans="1:49">
      <c r="A107" s="6"/>
      <c r="B107" s="7" t="s">
        <v>200</v>
      </c>
      <c r="C107" s="8">
        <v>102</v>
      </c>
      <c r="D107" s="11" t="s">
        <v>221</v>
      </c>
      <c r="E107" s="8" t="str">
        <f>VLOOKUP(D107,'[1]9月学员绩效名单'!$A:$C,3,0)</f>
        <v>7AM384</v>
      </c>
      <c r="F107" s="8" t="str">
        <f>VLOOKUP(E107,'[2]住培学员 在培学员排班表（所有人）请假等数据已更新到23.6'!$F$1:$X$65536,19,0)</f>
        <v>规培研究生</v>
      </c>
      <c r="G107" s="8" t="str">
        <f>VLOOKUP(E107,'[2]住培学员 在培学员排班表（所有人）请假等数据已更新到23.6'!$F$1:$P$65536,11,0)</f>
        <v>妇产科</v>
      </c>
      <c r="H107" s="8" t="str">
        <f>VLOOKUP(E107,'[2]住培学员 在培学员排班表（所有人）请假等数据已更新到23.6'!$F$1:$S$65536,14,0)</f>
        <v>2021年</v>
      </c>
      <c r="I107" s="8" t="s">
        <v>99</v>
      </c>
      <c r="J107" s="24">
        <v>0</v>
      </c>
      <c r="K107" s="24">
        <v>0</v>
      </c>
      <c r="L107" s="24">
        <v>0</v>
      </c>
      <c r="M107" s="24">
        <v>160</v>
      </c>
      <c r="N107" s="25">
        <v>0</v>
      </c>
      <c r="O107" s="25">
        <v>4</v>
      </c>
      <c r="P107" s="25">
        <v>2</v>
      </c>
      <c r="Q107" s="25">
        <v>1</v>
      </c>
      <c r="R107" s="25">
        <v>0</v>
      </c>
      <c r="S107" s="36">
        <v>145</v>
      </c>
      <c r="T107" s="24">
        <v>100</v>
      </c>
      <c r="U107" s="24">
        <v>0</v>
      </c>
      <c r="V107" s="24">
        <v>40</v>
      </c>
      <c r="W107" s="24">
        <v>30</v>
      </c>
      <c r="X107" s="24">
        <v>0</v>
      </c>
      <c r="Y107" s="48">
        <v>20</v>
      </c>
      <c r="Z107" s="48">
        <v>0</v>
      </c>
      <c r="AA107" s="48">
        <f>VLOOKUP(E107,[6]教育处数据!B:G,6,0)</f>
        <v>0</v>
      </c>
      <c r="AB107" s="43">
        <f>VLOOKUP(E107,[6]教育处数据!B:H,7,0)</f>
        <v>0</v>
      </c>
      <c r="AC107" s="43">
        <f>VLOOKUP(E107,[6]教育处数据!B:J,9,0)</f>
        <v>0</v>
      </c>
      <c r="AD107" s="43">
        <f>VLOOKUP(E107,[6]教育处数据!B:L,11,0)</f>
        <v>0</v>
      </c>
      <c r="AE107" s="43">
        <v>0</v>
      </c>
      <c r="AF107" s="43">
        <v>0</v>
      </c>
      <c r="AG107" s="43">
        <f>VLOOKUP(E107,[6]教育处数据!B:N,13,0)</f>
        <v>0</v>
      </c>
      <c r="AH107" s="43">
        <v>0</v>
      </c>
      <c r="AI107" s="43">
        <v>0</v>
      </c>
      <c r="AJ107" s="43">
        <v>0</v>
      </c>
      <c r="AK107" s="43">
        <v>0</v>
      </c>
      <c r="AL107" s="43">
        <v>0</v>
      </c>
      <c r="AM107" s="26">
        <f>SUM(J107:M107,S107:AJ107)</f>
        <v>495</v>
      </c>
      <c r="AN107" s="7" t="str">
        <f>VLOOKUP(G107,'[4]2.第一轮公示反馈'!$G:$AM,33,0)</f>
        <v>妇产科</v>
      </c>
      <c r="AO107" s="52">
        <f>SUMPRODUCT(($AN$4:$AN$1113=AN107)*($AM$4:$AM$1113&gt;AM107))+1</f>
        <v>23</v>
      </c>
      <c r="AP107" s="53">
        <f>COUNTIF(AN:AN,AN107)</f>
        <v>40</v>
      </c>
      <c r="AQ107" s="54">
        <f>AO107/AP107</f>
        <v>0.575</v>
      </c>
      <c r="AR107" s="53">
        <f>IF(AQ107&lt;=10%,1.5,(IF(AQ107&lt;=40%,1.25,IF(AQ107&lt;=60%,1,IF(AQ107&lt;90%,0.75,0.5)))))</f>
        <v>1</v>
      </c>
      <c r="AS107" s="55">
        <v>1200</v>
      </c>
      <c r="AT107" s="6">
        <f>VLOOKUP(E107,[6]教育处数据!B:Q,16,0)</f>
        <v>20</v>
      </c>
      <c r="AU107" s="56">
        <f>AS107*AR107*(AT107/AW107)</f>
        <v>1200</v>
      </c>
      <c r="AV107" s="57">
        <f>ROUND(AU107,0)</f>
        <v>1200</v>
      </c>
      <c r="AW107" s="6">
        <v>20</v>
      </c>
    </row>
    <row r="108" spans="1:49">
      <c r="A108" s="6"/>
      <c r="B108" s="7" t="s">
        <v>200</v>
      </c>
      <c r="C108" s="8">
        <v>103</v>
      </c>
      <c r="D108" s="13" t="s">
        <v>222</v>
      </c>
      <c r="E108" s="8" t="str">
        <f>VLOOKUP(D108,'[1]9月学员绩效名单'!$A:$C,3,0)</f>
        <v>7AO343</v>
      </c>
      <c r="F108" s="8" t="str">
        <f>VLOOKUP(E108,'[2]住培学员 在培学员排班表（所有人）请假等数据已更新到23.6'!$F$1:$X$65536,19,0)</f>
        <v>规培研究生</v>
      </c>
      <c r="G108" s="8" t="str">
        <f>VLOOKUP(E108,'[2]住培学员 在培学员排班表（所有人）请假等数据已更新到23.6'!$F$1:$P$65536,11,0)</f>
        <v>妇产科</v>
      </c>
      <c r="H108" s="8" t="str">
        <f>VLOOKUP(E108,'[2]住培学员 在培学员排班表（所有人）请假等数据已更新到23.6'!$F$1:$S$65536,14,0)</f>
        <v>2022年</v>
      </c>
      <c r="I108" s="8" t="s">
        <v>99</v>
      </c>
      <c r="J108" s="24">
        <v>0</v>
      </c>
      <c r="K108" s="24">
        <v>0</v>
      </c>
      <c r="L108" s="24">
        <v>0</v>
      </c>
      <c r="M108" s="24">
        <v>160</v>
      </c>
      <c r="N108" s="25">
        <v>0</v>
      </c>
      <c r="O108" s="25">
        <v>3</v>
      </c>
      <c r="P108" s="25">
        <v>1</v>
      </c>
      <c r="Q108" s="25">
        <v>1</v>
      </c>
      <c r="R108" s="25">
        <v>1</v>
      </c>
      <c r="S108" s="36">
        <v>130</v>
      </c>
      <c r="T108" s="24">
        <v>100</v>
      </c>
      <c r="U108" s="24">
        <v>0</v>
      </c>
      <c r="V108" s="24">
        <v>0</v>
      </c>
      <c r="W108" s="24">
        <v>30</v>
      </c>
      <c r="X108" s="24">
        <v>30</v>
      </c>
      <c r="Y108" s="48">
        <v>20</v>
      </c>
      <c r="Z108" s="48">
        <v>0</v>
      </c>
      <c r="AA108" s="48">
        <f>VLOOKUP(E108,[6]教育处数据!B:G,6,0)</f>
        <v>0</v>
      </c>
      <c r="AB108" s="43">
        <f>VLOOKUP(E108,[6]教育处数据!B:H,7,0)</f>
        <v>0</v>
      </c>
      <c r="AC108" s="43">
        <f>VLOOKUP(E108,[6]教育处数据!B:J,9,0)</f>
        <v>0</v>
      </c>
      <c r="AD108" s="43">
        <f>VLOOKUP(E108,[6]教育处数据!B:L,11,0)</f>
        <v>0</v>
      </c>
      <c r="AE108" s="43">
        <v>0</v>
      </c>
      <c r="AF108" s="43">
        <v>0</v>
      </c>
      <c r="AG108" s="43">
        <f>VLOOKUP(E108,[6]教育处数据!B:N,13,0)</f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26">
        <f>SUM(J108:M108,S108:AJ108)</f>
        <v>470</v>
      </c>
      <c r="AN108" s="7" t="str">
        <f>VLOOKUP(G108,'[4]2.第一轮公示反馈'!$G:$AM,33,0)</f>
        <v>妇产科</v>
      </c>
      <c r="AO108" s="52">
        <f>SUMPRODUCT(($AN$4:$AN$1113=AN108)*($AM$4:$AM$1113&gt;AM108))+1</f>
        <v>24</v>
      </c>
      <c r="AP108" s="53">
        <f>COUNTIF(AN:AN,AN108)</f>
        <v>40</v>
      </c>
      <c r="AQ108" s="54">
        <f>AO108/AP108</f>
        <v>0.6</v>
      </c>
      <c r="AR108" s="53">
        <f>IF(AQ108&lt;=10%,1.5,(IF(AQ108&lt;=40%,1.25,IF(AQ108&lt;=60%,1,IF(AQ108&lt;90%,0.75,0.5)))))</f>
        <v>1</v>
      </c>
      <c r="AS108" s="55">
        <v>1200</v>
      </c>
      <c r="AT108" s="6">
        <f>VLOOKUP(E108,[6]教育处数据!B:Q,16,0)</f>
        <v>20</v>
      </c>
      <c r="AU108" s="56">
        <f>AS108*AR108*(AT108/AW108)</f>
        <v>1200</v>
      </c>
      <c r="AV108" s="57">
        <f>ROUND(AU108,0)</f>
        <v>1200</v>
      </c>
      <c r="AW108" s="6">
        <v>20</v>
      </c>
    </row>
    <row r="109" spans="1:49">
      <c r="A109" s="6"/>
      <c r="B109" s="7" t="s">
        <v>195</v>
      </c>
      <c r="C109" s="8">
        <v>104</v>
      </c>
      <c r="D109" s="13" t="s">
        <v>223</v>
      </c>
      <c r="E109" s="8" t="str">
        <f>VLOOKUP(D109,'[1]9月学员绩效名单'!$A:$C,3,0)</f>
        <v>7AO008</v>
      </c>
      <c r="F109" s="8" t="str">
        <f>VLOOKUP(E109,'[2]住培学员 在培学员排班表（所有人）请假等数据已更新到23.6'!$F$1:$X$65536,19,0)</f>
        <v>规培研究生</v>
      </c>
      <c r="G109" s="8" t="str">
        <f>VLOOKUP(E109,'[2]住培学员 在培学员排班表（所有人）请假等数据已更新到23.6'!$F$1:$P$65536,11,0)</f>
        <v>妇产科</v>
      </c>
      <c r="H109" s="8" t="str">
        <f>VLOOKUP(E109,'[2]住培学员 在培学员排班表（所有人）请假等数据已更新到23.6'!$F$1:$S$65536,14,0)</f>
        <v>2022年</v>
      </c>
      <c r="I109" s="8" t="s">
        <v>99</v>
      </c>
      <c r="J109" s="24">
        <v>0</v>
      </c>
      <c r="K109" s="24">
        <v>0</v>
      </c>
      <c r="L109" s="24">
        <v>0</v>
      </c>
      <c r="M109" s="24">
        <v>120</v>
      </c>
      <c r="N109" s="25">
        <v>0</v>
      </c>
      <c r="O109" s="25">
        <v>2</v>
      </c>
      <c r="P109" s="25">
        <v>2</v>
      </c>
      <c r="Q109" s="25">
        <v>1</v>
      </c>
      <c r="R109" s="25">
        <v>0</v>
      </c>
      <c r="S109" s="36">
        <v>105</v>
      </c>
      <c r="T109" s="24">
        <v>100</v>
      </c>
      <c r="U109" s="24">
        <v>10</v>
      </c>
      <c r="V109" s="24">
        <v>60</v>
      </c>
      <c r="W109" s="24">
        <v>30</v>
      </c>
      <c r="X109" s="24">
        <v>60</v>
      </c>
      <c r="Y109" s="48">
        <v>0</v>
      </c>
      <c r="Z109" s="48">
        <v>0</v>
      </c>
      <c r="AA109" s="48">
        <f>VLOOKUP(E109,[6]教育处数据!B:G,6,0)</f>
        <v>0</v>
      </c>
      <c r="AB109" s="43">
        <f>VLOOKUP(E109,[6]教育处数据!B:H,7,0)</f>
        <v>0</v>
      </c>
      <c r="AC109" s="43">
        <f>VLOOKUP(E109,[6]教育处数据!B:J,9,0)</f>
        <v>0</v>
      </c>
      <c r="AD109" s="43">
        <f>VLOOKUP(E109,[6]教育处数据!B:L,11,0)</f>
        <v>0</v>
      </c>
      <c r="AE109" s="43">
        <v>0</v>
      </c>
      <c r="AF109" s="43">
        <v>0</v>
      </c>
      <c r="AG109" s="43">
        <v>-20</v>
      </c>
      <c r="AH109" s="43">
        <v>0</v>
      </c>
      <c r="AI109" s="43">
        <v>0</v>
      </c>
      <c r="AJ109" s="43">
        <v>0</v>
      </c>
      <c r="AK109" s="43">
        <v>0</v>
      </c>
      <c r="AL109" s="43">
        <v>0</v>
      </c>
      <c r="AM109" s="26">
        <f>SUM(J109:M109,S109:AJ109)</f>
        <v>465</v>
      </c>
      <c r="AN109" s="7" t="str">
        <f>VLOOKUP(G109,'[4]2.第一轮公示反馈'!$G:$AM,33,0)</f>
        <v>妇产科</v>
      </c>
      <c r="AO109" s="52">
        <f>SUMPRODUCT(($AN$4:$AN$1113=AN109)*($AM$4:$AM$1113&gt;AM109))+1</f>
        <v>25</v>
      </c>
      <c r="AP109" s="53">
        <f>COUNTIF(AN:AN,AN109)</f>
        <v>40</v>
      </c>
      <c r="AQ109" s="54">
        <f>AO109/AP109</f>
        <v>0.625</v>
      </c>
      <c r="AR109" s="53">
        <f>IF(AQ109&lt;=10%,1.5,(IF(AQ109&lt;=40%,1.25,IF(AQ109&lt;=60%,1,IF(AQ109&lt;90%,0.75,0.5)))))</f>
        <v>0.75</v>
      </c>
      <c r="AS109" s="55">
        <v>1200</v>
      </c>
      <c r="AT109" s="6">
        <f>VLOOKUP(E109,[6]教育处数据!B:Q,16,0)</f>
        <v>20</v>
      </c>
      <c r="AU109" s="56">
        <f>AS109*AR109*(AT109/AW109)</f>
        <v>900</v>
      </c>
      <c r="AV109" s="57">
        <f>ROUND(AU109,0)</f>
        <v>900</v>
      </c>
      <c r="AW109" s="6">
        <v>20</v>
      </c>
    </row>
    <row r="110" spans="1:49">
      <c r="A110" s="6"/>
      <c r="B110" s="7" t="s">
        <v>195</v>
      </c>
      <c r="C110" s="8">
        <v>105</v>
      </c>
      <c r="D110" s="9" t="s">
        <v>224</v>
      </c>
      <c r="E110" s="8" t="str">
        <f>VLOOKUP(D110,'[1]9月学员绩效名单'!$A:$C,3,0)</f>
        <v>733L52</v>
      </c>
      <c r="F110" s="8" t="str">
        <f>VLOOKUP(E110,'[2]住培学员 在培学员排班表（所有人）请假等数据已更新到23.6'!$F$1:$X$65536,19,0)</f>
        <v>住院医师-外院-西藏</v>
      </c>
      <c r="G110" s="8" t="str">
        <f>VLOOKUP(E110,'[2]住培学员 在培学员排班表（所有人）请假等数据已更新到23.6'!$F$1:$P$65536,11,0)</f>
        <v>妇产科</v>
      </c>
      <c r="H110" s="8" t="str">
        <f>VLOOKUP(E110,'[2]住培学员 在培学员排班表（所有人）请假等数据已更新到23.6'!$F$1:$S$65536,14,0)</f>
        <v>2023年</v>
      </c>
      <c r="I110" s="8" t="s">
        <v>99</v>
      </c>
      <c r="J110" s="24">
        <v>0</v>
      </c>
      <c r="K110" s="24">
        <v>0</v>
      </c>
      <c r="L110" s="24">
        <v>0</v>
      </c>
      <c r="M110" s="24">
        <v>160</v>
      </c>
      <c r="N110" s="25">
        <v>0</v>
      </c>
      <c r="O110" s="25">
        <v>2</v>
      </c>
      <c r="P110" s="25">
        <v>0</v>
      </c>
      <c r="Q110" s="25">
        <v>2</v>
      </c>
      <c r="R110" s="25">
        <v>0</v>
      </c>
      <c r="S110" s="36">
        <v>90</v>
      </c>
      <c r="T110" s="24">
        <v>100</v>
      </c>
      <c r="U110" s="24">
        <v>10</v>
      </c>
      <c r="V110" s="24">
        <v>40</v>
      </c>
      <c r="W110" s="24">
        <v>30</v>
      </c>
      <c r="X110" s="24">
        <v>30</v>
      </c>
      <c r="Y110" s="48">
        <v>0</v>
      </c>
      <c r="Z110" s="48">
        <v>0</v>
      </c>
      <c r="AA110" s="48">
        <f>VLOOKUP(E110,[6]教育处数据!B:G,6,0)</f>
        <v>0</v>
      </c>
      <c r="AB110" s="43">
        <f>VLOOKUP(E110,[6]教育处数据!B:H,7,0)</f>
        <v>0</v>
      </c>
      <c r="AC110" s="43">
        <f>VLOOKUP(E110,[6]教育处数据!B:J,9,0)</f>
        <v>0</v>
      </c>
      <c r="AD110" s="43">
        <f>VLOOKUP(E110,[6]教育处数据!B:L,11,0)</f>
        <v>0</v>
      </c>
      <c r="AE110" s="43">
        <v>0</v>
      </c>
      <c r="AF110" s="43">
        <v>0</v>
      </c>
      <c r="AG110" s="43">
        <f>VLOOKUP(E110,[6]教育处数据!B:N,13,0)</f>
        <v>0</v>
      </c>
      <c r="AH110" s="43">
        <v>0</v>
      </c>
      <c r="AI110" s="43">
        <v>0</v>
      </c>
      <c r="AJ110" s="43">
        <v>0</v>
      </c>
      <c r="AK110" s="43">
        <v>0</v>
      </c>
      <c r="AL110" s="43">
        <v>0</v>
      </c>
      <c r="AM110" s="26">
        <f>SUM(J110:M110,S110:AJ110)</f>
        <v>460</v>
      </c>
      <c r="AN110" s="7" t="str">
        <f>VLOOKUP(G110,'[4]2.第一轮公示反馈'!$G:$AM,33,0)</f>
        <v>妇产科</v>
      </c>
      <c r="AO110" s="52">
        <f>SUMPRODUCT(($AN$4:$AN$1113=AN110)*($AM$4:$AM$1113&gt;AM110))+1</f>
        <v>26</v>
      </c>
      <c r="AP110" s="53">
        <f>COUNTIF(AN:AN,AN110)</f>
        <v>40</v>
      </c>
      <c r="AQ110" s="54">
        <f>AO110/AP110</f>
        <v>0.65</v>
      </c>
      <c r="AR110" s="53">
        <f>IF(AQ110&lt;=10%,1.5,(IF(AQ110&lt;=40%,1.25,IF(AQ110&lt;=60%,1,IF(AQ110&lt;90%,0.75,0.5)))))</f>
        <v>0.75</v>
      </c>
      <c r="AS110" s="55">
        <v>1200</v>
      </c>
      <c r="AT110" s="6">
        <f>VLOOKUP(E110,[6]教育处数据!B:Q,16,0)</f>
        <v>20</v>
      </c>
      <c r="AU110" s="56">
        <f>AS110*AR110*(AT110/AW110)</f>
        <v>900</v>
      </c>
      <c r="AV110" s="57">
        <f>ROUND(AU110,0)</f>
        <v>900</v>
      </c>
      <c r="AW110" s="6">
        <v>20</v>
      </c>
    </row>
    <row r="111" spans="1:49">
      <c r="A111" s="6"/>
      <c r="B111" s="7" t="s">
        <v>200</v>
      </c>
      <c r="C111" s="8">
        <v>106</v>
      </c>
      <c r="D111" s="9" t="s">
        <v>225</v>
      </c>
      <c r="E111" s="8" t="str">
        <f>VLOOKUP(D111,'[1]9月学员绩效名单'!$A:$C,3,0)</f>
        <v>732L64</v>
      </c>
      <c r="F111" s="8" t="str">
        <f>VLOOKUP(E111,'[2]住培学员 在培学员排班表（所有人）请假等数据已更新到23.6'!$F$1:$X$65536,19,0)</f>
        <v>住院医师-外院</v>
      </c>
      <c r="G111" s="8" t="str">
        <f>VLOOKUP(E111,'[2]住培学员 在培学员排班表（所有人）请假等数据已更新到23.6'!$F$1:$P$65536,11,0)</f>
        <v>妇产科</v>
      </c>
      <c r="H111" s="8" t="str">
        <f>VLOOKUP(E111,'[2]住培学员 在培学员排班表（所有人）请假等数据已更新到23.6'!$F$1:$S$65536,14,0)</f>
        <v>2023年</v>
      </c>
      <c r="I111" s="8" t="s">
        <v>99</v>
      </c>
      <c r="J111" s="24">
        <v>0</v>
      </c>
      <c r="K111" s="24">
        <v>0</v>
      </c>
      <c r="L111" s="24">
        <v>0</v>
      </c>
      <c r="M111" s="24">
        <v>120</v>
      </c>
      <c r="N111" s="25">
        <v>0</v>
      </c>
      <c r="O111" s="25">
        <v>4</v>
      </c>
      <c r="P111" s="25">
        <v>1</v>
      </c>
      <c r="Q111" s="25">
        <v>1</v>
      </c>
      <c r="R111" s="25">
        <v>0</v>
      </c>
      <c r="S111" s="36">
        <v>125</v>
      </c>
      <c r="T111" s="24">
        <v>100</v>
      </c>
      <c r="U111" s="24">
        <v>10</v>
      </c>
      <c r="V111" s="24">
        <v>20</v>
      </c>
      <c r="W111" s="24">
        <v>60</v>
      </c>
      <c r="X111" s="24">
        <v>0</v>
      </c>
      <c r="Y111" s="48">
        <v>40</v>
      </c>
      <c r="Z111" s="48">
        <v>0</v>
      </c>
      <c r="AA111" s="48">
        <f>VLOOKUP(E111,[6]教育处数据!B:G,6,0)</f>
        <v>0</v>
      </c>
      <c r="AB111" s="43">
        <f>VLOOKUP(E111,[6]教育处数据!B:H,7,0)</f>
        <v>0</v>
      </c>
      <c r="AC111" s="43">
        <f>VLOOKUP(E111,[6]教育处数据!B:J,9,0)</f>
        <v>0</v>
      </c>
      <c r="AD111" s="43">
        <f>VLOOKUP(E111,[6]教育处数据!B:L,11,0)</f>
        <v>0</v>
      </c>
      <c r="AE111" s="43">
        <v>0</v>
      </c>
      <c r="AF111" s="43">
        <v>0</v>
      </c>
      <c r="AG111" s="43">
        <v>-20</v>
      </c>
      <c r="AH111" s="43">
        <v>0</v>
      </c>
      <c r="AI111" s="43">
        <v>0</v>
      </c>
      <c r="AJ111" s="43">
        <v>0</v>
      </c>
      <c r="AK111" s="43">
        <v>0</v>
      </c>
      <c r="AL111" s="43">
        <v>0</v>
      </c>
      <c r="AM111" s="26">
        <f>SUM(J111:M111,S111:AJ111)</f>
        <v>455</v>
      </c>
      <c r="AN111" s="7" t="str">
        <f>VLOOKUP(G111,'[4]2.第一轮公示反馈'!$G:$AM,33,0)</f>
        <v>妇产科</v>
      </c>
      <c r="AO111" s="52">
        <f>SUMPRODUCT(($AN$4:$AN$1113=AN111)*($AM$4:$AM$1113&gt;AM111))+1</f>
        <v>27</v>
      </c>
      <c r="AP111" s="53">
        <f>COUNTIF(AN:AN,AN111)</f>
        <v>40</v>
      </c>
      <c r="AQ111" s="54">
        <f>AO111/AP111</f>
        <v>0.675</v>
      </c>
      <c r="AR111" s="53">
        <f>IF(AQ111&lt;=10%,1.5,(IF(AQ111&lt;=40%,1.25,IF(AQ111&lt;=60%,1,IF(AQ111&lt;90%,0.75,0.5)))))</f>
        <v>0.75</v>
      </c>
      <c r="AS111" s="55">
        <v>1200</v>
      </c>
      <c r="AT111" s="6">
        <f>VLOOKUP(E111,[6]教育处数据!B:Q,16,0)</f>
        <v>20</v>
      </c>
      <c r="AU111" s="56">
        <f>AS111*AR111*(AT111/AW111)</f>
        <v>900</v>
      </c>
      <c r="AV111" s="57">
        <f>ROUND(AU111,0)</f>
        <v>900</v>
      </c>
      <c r="AW111" s="6">
        <v>20</v>
      </c>
    </row>
    <row r="112" spans="1:49">
      <c r="A112" s="6"/>
      <c r="B112" s="7" t="s">
        <v>195</v>
      </c>
      <c r="C112" s="8">
        <v>107</v>
      </c>
      <c r="D112" s="13" t="s">
        <v>226</v>
      </c>
      <c r="E112" s="8" t="str">
        <f>VLOOKUP(D112,'[1]9月学员绩效名单'!$A:$C,3,0)</f>
        <v>7AO054</v>
      </c>
      <c r="F112" s="8" t="str">
        <f>VLOOKUP(E112,'[2]住培学员 在培学员排班表（所有人）请假等数据已更新到23.6'!$F$1:$X$65536,19,0)</f>
        <v>规培研究生</v>
      </c>
      <c r="G112" s="8" t="str">
        <f>VLOOKUP(E112,'[2]住培学员 在培学员排班表（所有人）请假等数据已更新到23.6'!$F$1:$P$65536,11,0)</f>
        <v>妇产科</v>
      </c>
      <c r="H112" s="8" t="str">
        <f>VLOOKUP(E112,'[2]住培学员 在培学员排班表（所有人）请假等数据已更新到23.6'!$F$1:$S$65536,14,0)</f>
        <v>2022年</v>
      </c>
      <c r="I112" s="8" t="s">
        <v>99</v>
      </c>
      <c r="J112" s="24">
        <v>0</v>
      </c>
      <c r="K112" s="24">
        <v>0</v>
      </c>
      <c r="L112" s="24">
        <v>0</v>
      </c>
      <c r="M112" s="24">
        <v>120</v>
      </c>
      <c r="N112" s="25">
        <v>0</v>
      </c>
      <c r="O112" s="25">
        <v>4</v>
      </c>
      <c r="P112" s="25">
        <v>2</v>
      </c>
      <c r="Q112" s="25">
        <v>1</v>
      </c>
      <c r="R112" s="25">
        <v>1</v>
      </c>
      <c r="S112" s="36">
        <v>170</v>
      </c>
      <c r="T112" s="24">
        <v>100</v>
      </c>
      <c r="U112" s="24">
        <v>0</v>
      </c>
      <c r="V112" s="24">
        <v>60</v>
      </c>
      <c r="W112" s="24">
        <v>0</v>
      </c>
      <c r="X112" s="24">
        <v>0</v>
      </c>
      <c r="Y112" s="48">
        <v>0</v>
      </c>
      <c r="Z112" s="48">
        <v>0</v>
      </c>
      <c r="AA112" s="48">
        <f>VLOOKUP(E112,[6]教育处数据!B:G,6,0)</f>
        <v>0</v>
      </c>
      <c r="AB112" s="43">
        <f>VLOOKUP(E112,[6]教育处数据!B:H,7,0)</f>
        <v>0</v>
      </c>
      <c r="AC112" s="43">
        <f>VLOOKUP(E112,[6]教育处数据!B:J,9,0)</f>
        <v>0</v>
      </c>
      <c r="AD112" s="43">
        <f>VLOOKUP(E112,[6]教育处数据!B:L,11,0)</f>
        <v>0</v>
      </c>
      <c r="AE112" s="43">
        <v>0</v>
      </c>
      <c r="AF112" s="43">
        <v>0</v>
      </c>
      <c r="AG112" s="43">
        <f>VLOOKUP(E112,[6]教育处数据!B:N,13,0)</f>
        <v>0</v>
      </c>
      <c r="AH112" s="43">
        <v>0</v>
      </c>
      <c r="AI112" s="43">
        <v>0</v>
      </c>
      <c r="AJ112" s="43">
        <v>0</v>
      </c>
      <c r="AK112" s="43">
        <v>0</v>
      </c>
      <c r="AL112" s="43">
        <v>0</v>
      </c>
      <c r="AM112" s="26">
        <f>SUM(J112:M112,S112:AJ112)</f>
        <v>450</v>
      </c>
      <c r="AN112" s="7" t="str">
        <f>VLOOKUP(G112,'[4]2.第一轮公示反馈'!$G:$AM,33,0)</f>
        <v>妇产科</v>
      </c>
      <c r="AO112" s="52">
        <f>SUMPRODUCT(($AN$4:$AN$1113=AN112)*($AM$4:$AM$1113&gt;AM112))+1</f>
        <v>28</v>
      </c>
      <c r="AP112" s="53">
        <f>COUNTIF(AN:AN,AN112)</f>
        <v>40</v>
      </c>
      <c r="AQ112" s="54">
        <f>AO112/AP112</f>
        <v>0.7</v>
      </c>
      <c r="AR112" s="53">
        <f>IF(AQ112&lt;=10%,1.5,(IF(AQ112&lt;=40%,1.25,IF(AQ112&lt;=60%,1,IF(AQ112&lt;90%,0.75,0.5)))))</f>
        <v>0.75</v>
      </c>
      <c r="AS112" s="55">
        <v>1200</v>
      </c>
      <c r="AT112" s="6">
        <f>VLOOKUP(E112,[6]教育处数据!B:Q,16,0)</f>
        <v>20</v>
      </c>
      <c r="AU112" s="56">
        <f>AS112*AR112*(AT112/AW112)</f>
        <v>900</v>
      </c>
      <c r="AV112" s="57">
        <f>ROUND(AU112,0)</f>
        <v>900</v>
      </c>
      <c r="AW112" s="6">
        <v>20</v>
      </c>
    </row>
    <row r="113" spans="1:49">
      <c r="A113" s="6"/>
      <c r="B113" s="7" t="s">
        <v>200</v>
      </c>
      <c r="C113" s="8">
        <v>108</v>
      </c>
      <c r="D113" s="13" t="s">
        <v>227</v>
      </c>
      <c r="E113" s="8" t="str">
        <f>VLOOKUP(D113,'[1]9月学员绩效名单'!$A:$C,3,0)</f>
        <v>7AO339</v>
      </c>
      <c r="F113" s="8" t="str">
        <f>VLOOKUP(E113,'[2]住培学员 在培学员排班表（所有人）请假等数据已更新到23.6'!$F$1:$X$65536,19,0)</f>
        <v>规培研究生</v>
      </c>
      <c r="G113" s="8" t="str">
        <f>VLOOKUP(E113,'[2]住培学员 在培学员排班表（所有人）请假等数据已更新到23.6'!$F$1:$P$65536,11,0)</f>
        <v>妇产科</v>
      </c>
      <c r="H113" s="8" t="str">
        <f>VLOOKUP(E113,'[2]住培学员 在培学员排班表（所有人）请假等数据已更新到23.6'!$F$1:$S$65536,14,0)</f>
        <v>2022年</v>
      </c>
      <c r="I113" s="8" t="s">
        <v>99</v>
      </c>
      <c r="J113" s="24">
        <v>0</v>
      </c>
      <c r="K113" s="24">
        <v>0</v>
      </c>
      <c r="L113" s="24">
        <v>0</v>
      </c>
      <c r="M113" s="24">
        <v>160</v>
      </c>
      <c r="N113" s="25">
        <v>0</v>
      </c>
      <c r="O113" s="25">
        <v>4</v>
      </c>
      <c r="P113" s="25">
        <v>2</v>
      </c>
      <c r="Q113" s="25">
        <v>1</v>
      </c>
      <c r="R113" s="25">
        <v>1</v>
      </c>
      <c r="S113" s="36">
        <v>170</v>
      </c>
      <c r="T113" s="24">
        <v>100</v>
      </c>
      <c r="U113" s="24">
        <v>0</v>
      </c>
      <c r="V113" s="24">
        <v>20</v>
      </c>
      <c r="W113" s="24">
        <v>0</v>
      </c>
      <c r="X113" s="24">
        <v>0</v>
      </c>
      <c r="Y113" s="48">
        <v>0</v>
      </c>
      <c r="Z113" s="48">
        <v>0</v>
      </c>
      <c r="AA113" s="48">
        <f>VLOOKUP(E113,[6]教育处数据!B:G,6,0)</f>
        <v>0</v>
      </c>
      <c r="AB113" s="43">
        <f>VLOOKUP(E113,[6]教育处数据!B:H,7,0)</f>
        <v>0</v>
      </c>
      <c r="AC113" s="43">
        <f>VLOOKUP(E113,[6]教育处数据!B:J,9,0)</f>
        <v>0</v>
      </c>
      <c r="AD113" s="43">
        <f>VLOOKUP(E113,[6]教育处数据!B:L,11,0)</f>
        <v>0</v>
      </c>
      <c r="AE113" s="43">
        <v>0</v>
      </c>
      <c r="AF113" s="43">
        <v>0</v>
      </c>
      <c r="AG113" s="43">
        <f>VLOOKUP(E113,[6]教育处数据!B:N,13,0)</f>
        <v>0</v>
      </c>
      <c r="AH113" s="43">
        <v>0</v>
      </c>
      <c r="AI113" s="43">
        <v>0</v>
      </c>
      <c r="AJ113" s="43">
        <v>0</v>
      </c>
      <c r="AK113" s="43">
        <v>0</v>
      </c>
      <c r="AL113" s="43">
        <v>0</v>
      </c>
      <c r="AM113" s="26">
        <f>SUM(J113:M113,S113:AJ113)</f>
        <v>450</v>
      </c>
      <c r="AN113" s="7" t="str">
        <f>VLOOKUP(G113,'[4]2.第一轮公示反馈'!$G:$AM,33,0)</f>
        <v>妇产科</v>
      </c>
      <c r="AO113" s="52">
        <f>SUMPRODUCT(($AN$4:$AN$1113=AN113)*($AM$4:$AM$1113&gt;AM113))+1</f>
        <v>28</v>
      </c>
      <c r="AP113" s="53">
        <f>COUNTIF(AN:AN,AN113)</f>
        <v>40</v>
      </c>
      <c r="AQ113" s="54">
        <f>AO113/AP113</f>
        <v>0.7</v>
      </c>
      <c r="AR113" s="53">
        <f>IF(AQ113&lt;=10%,1.5,(IF(AQ113&lt;=40%,1.25,IF(AQ113&lt;=60%,1,IF(AQ113&lt;90%,0.75,0.5)))))</f>
        <v>0.75</v>
      </c>
      <c r="AS113" s="55">
        <v>1200</v>
      </c>
      <c r="AT113" s="6">
        <f>VLOOKUP(E113,[6]教育处数据!B:Q,16,0)</f>
        <v>20</v>
      </c>
      <c r="AU113" s="56">
        <f>AS113*AR113*(AT113/AW113)</f>
        <v>900</v>
      </c>
      <c r="AV113" s="57">
        <f>ROUND(AU113,0)</f>
        <v>900</v>
      </c>
      <c r="AW113" s="6">
        <v>20</v>
      </c>
    </row>
    <row r="114" spans="1:49">
      <c r="A114" s="6"/>
      <c r="B114" s="7" t="s">
        <v>200</v>
      </c>
      <c r="C114" s="8">
        <v>109</v>
      </c>
      <c r="D114" s="13" t="s">
        <v>228</v>
      </c>
      <c r="E114" s="8" t="str">
        <f>VLOOKUP(D114,'[1]9月学员绩效名单'!$A:$C,3,0)</f>
        <v>7AO345</v>
      </c>
      <c r="F114" s="8" t="str">
        <f>VLOOKUP(E114,'[2]住培学员 在培学员排班表（所有人）请假等数据已更新到23.6'!$F$1:$X$65536,19,0)</f>
        <v>规培研究生</v>
      </c>
      <c r="G114" s="8" t="str">
        <f>VLOOKUP(E114,'[2]住培学员 在培学员排班表（所有人）请假等数据已更新到23.6'!$F$1:$P$65536,11,0)</f>
        <v>妇产科</v>
      </c>
      <c r="H114" s="8" t="str">
        <f>VLOOKUP(E114,'[2]住培学员 在培学员排班表（所有人）请假等数据已更新到23.6'!$F$1:$S$65536,14,0)</f>
        <v>2022年</v>
      </c>
      <c r="I114" s="8" t="s">
        <v>99</v>
      </c>
      <c r="J114" s="24">
        <v>0</v>
      </c>
      <c r="K114" s="24">
        <v>0</v>
      </c>
      <c r="L114" s="24">
        <v>0</v>
      </c>
      <c r="M114" s="24">
        <v>160</v>
      </c>
      <c r="N114" s="25">
        <v>0</v>
      </c>
      <c r="O114" s="25">
        <v>3</v>
      </c>
      <c r="P114" s="25">
        <v>0</v>
      </c>
      <c r="Q114" s="25">
        <v>1</v>
      </c>
      <c r="R114" s="25">
        <v>1</v>
      </c>
      <c r="S114" s="36">
        <v>110</v>
      </c>
      <c r="T114" s="24">
        <v>100</v>
      </c>
      <c r="U114" s="24">
        <v>0</v>
      </c>
      <c r="V114" s="24">
        <v>20</v>
      </c>
      <c r="W114" s="24">
        <v>60</v>
      </c>
      <c r="X114" s="24">
        <v>0</v>
      </c>
      <c r="Y114" s="48">
        <v>0</v>
      </c>
      <c r="Z114" s="48">
        <v>0</v>
      </c>
      <c r="AA114" s="48">
        <f>VLOOKUP(E114,[6]教育处数据!B:G,6,0)</f>
        <v>0</v>
      </c>
      <c r="AB114" s="43">
        <f>VLOOKUP(E114,[6]教育处数据!B:H,7,0)</f>
        <v>0</v>
      </c>
      <c r="AC114" s="43">
        <f>VLOOKUP(E114,[6]教育处数据!B:J,9,0)</f>
        <v>0</v>
      </c>
      <c r="AD114" s="43">
        <f>VLOOKUP(E114,[6]教育处数据!B:L,11,0)</f>
        <v>0</v>
      </c>
      <c r="AE114" s="43">
        <v>0</v>
      </c>
      <c r="AF114" s="43">
        <v>0</v>
      </c>
      <c r="AG114" s="43">
        <f>VLOOKUP(E114,[6]教育处数据!B:N,13,0)</f>
        <v>0</v>
      </c>
      <c r="AH114" s="43">
        <v>0</v>
      </c>
      <c r="AI114" s="43">
        <v>0</v>
      </c>
      <c r="AJ114" s="43">
        <v>0</v>
      </c>
      <c r="AK114" s="43">
        <v>0</v>
      </c>
      <c r="AL114" s="43">
        <v>0</v>
      </c>
      <c r="AM114" s="26">
        <f>SUM(J114:M114,S114:AJ114)</f>
        <v>450</v>
      </c>
      <c r="AN114" s="7" t="str">
        <f>VLOOKUP(G114,'[4]2.第一轮公示反馈'!$G:$AM,33,0)</f>
        <v>妇产科</v>
      </c>
      <c r="AO114" s="52">
        <f>SUMPRODUCT(($AN$4:$AN$1113=AN114)*($AM$4:$AM$1113&gt;AM114))+1</f>
        <v>28</v>
      </c>
      <c r="AP114" s="53">
        <f>COUNTIF(AN:AN,AN114)</f>
        <v>40</v>
      </c>
      <c r="AQ114" s="54">
        <f>AO114/AP114</f>
        <v>0.7</v>
      </c>
      <c r="AR114" s="53">
        <f>IF(AQ114&lt;=10%,1.5,(IF(AQ114&lt;=40%,1.25,IF(AQ114&lt;=60%,1,IF(AQ114&lt;90%,0.75,0.5)))))</f>
        <v>0.75</v>
      </c>
      <c r="AS114" s="55">
        <v>1200</v>
      </c>
      <c r="AT114" s="6">
        <f>VLOOKUP(E114,[6]教育处数据!B:Q,16,0)</f>
        <v>20</v>
      </c>
      <c r="AU114" s="56">
        <f>AS114*AR114*(AT114/AW114)</f>
        <v>900</v>
      </c>
      <c r="AV114" s="57">
        <f>ROUND(AU114,0)</f>
        <v>900</v>
      </c>
      <c r="AW114" s="6">
        <v>20</v>
      </c>
    </row>
    <row r="115" spans="1:49">
      <c r="A115" s="6"/>
      <c r="B115" s="7" t="s">
        <v>195</v>
      </c>
      <c r="C115" s="8">
        <v>110</v>
      </c>
      <c r="D115" s="10" t="s">
        <v>229</v>
      </c>
      <c r="E115" s="8" t="str">
        <f>VLOOKUP(D115,'[1]9月学员绩效名单'!$A:$C,3,0)</f>
        <v>729L27</v>
      </c>
      <c r="F115" s="8" t="str">
        <f>VLOOKUP(E115,'[2]住培学员 在培学员排班表（所有人）请假等数据已更新到23.6'!$F$1:$X$65536,19,0)</f>
        <v>住院医师-外院-西藏</v>
      </c>
      <c r="G115" s="8" t="str">
        <f>VLOOKUP(E115,'[2]住培学员 在培学员排班表（所有人）请假等数据已更新到23.6'!$F$1:$P$65536,11,0)</f>
        <v>妇产科</v>
      </c>
      <c r="H115" s="8" t="str">
        <f>VLOOKUP(E115,'[2]住培学员 在培学员排班表（所有人）请假等数据已更新到23.6'!$F$1:$S$65536,14,0)</f>
        <v>2021年</v>
      </c>
      <c r="I115" s="8" t="s">
        <v>99</v>
      </c>
      <c r="J115" s="24">
        <v>0</v>
      </c>
      <c r="K115" s="24">
        <v>0</v>
      </c>
      <c r="L115" s="24">
        <v>0</v>
      </c>
      <c r="M115" s="24">
        <v>120</v>
      </c>
      <c r="N115" s="25">
        <v>0</v>
      </c>
      <c r="O115" s="25">
        <v>2</v>
      </c>
      <c r="P115" s="25">
        <v>2</v>
      </c>
      <c r="Q115" s="25">
        <v>1</v>
      </c>
      <c r="R115" s="25">
        <v>0</v>
      </c>
      <c r="S115" s="36">
        <v>105</v>
      </c>
      <c r="T115" s="24">
        <v>100</v>
      </c>
      <c r="U115" s="24">
        <v>0</v>
      </c>
      <c r="V115" s="24">
        <v>40</v>
      </c>
      <c r="W115" s="24">
        <v>30</v>
      </c>
      <c r="X115" s="24">
        <v>60</v>
      </c>
      <c r="Y115" s="48">
        <v>0</v>
      </c>
      <c r="Z115" s="48">
        <v>0</v>
      </c>
      <c r="AA115" s="48">
        <f>VLOOKUP(E115,[6]教育处数据!B:G,6,0)</f>
        <v>0</v>
      </c>
      <c r="AB115" s="43">
        <f>VLOOKUP(E115,[6]教育处数据!B:H,7,0)</f>
        <v>0</v>
      </c>
      <c r="AC115" s="43">
        <f>VLOOKUP(E115,[6]教育处数据!B:J,9,0)</f>
        <v>0</v>
      </c>
      <c r="AD115" s="43">
        <f>VLOOKUP(E115,[6]教育处数据!B:L,11,0)</f>
        <v>0</v>
      </c>
      <c r="AE115" s="43">
        <v>0</v>
      </c>
      <c r="AF115" s="43">
        <v>0</v>
      </c>
      <c r="AG115" s="43">
        <v>-20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26">
        <f>SUM(J115:M115,S115:AJ115)</f>
        <v>435</v>
      </c>
      <c r="AN115" s="7" t="str">
        <f>VLOOKUP(G115,'[4]2.第一轮公示反馈'!$G:$AM,33,0)</f>
        <v>妇产科</v>
      </c>
      <c r="AO115" s="52">
        <f>SUMPRODUCT(($AN$4:$AN$1113=AN115)*($AM$4:$AM$1113&gt;AM115))+1</f>
        <v>31</v>
      </c>
      <c r="AP115" s="53">
        <f>COUNTIF(AN:AN,AN115)</f>
        <v>40</v>
      </c>
      <c r="AQ115" s="54">
        <f>AO115/AP115</f>
        <v>0.775</v>
      </c>
      <c r="AR115" s="53">
        <f>IF(AQ115&lt;=10%,1.5,(IF(AQ115&lt;=40%,1.25,IF(AQ115&lt;=60%,1,IF(AQ115&lt;90%,0.75,0.5)))))</f>
        <v>0.75</v>
      </c>
      <c r="AS115" s="55">
        <v>1200</v>
      </c>
      <c r="AT115" s="6">
        <f>VLOOKUP(E115,[6]教育处数据!B:Q,16,0)</f>
        <v>20</v>
      </c>
      <c r="AU115" s="56">
        <f>AS115*AR115*(AT115/AW115)</f>
        <v>900</v>
      </c>
      <c r="AV115" s="57">
        <f>ROUND(AU115,0)</f>
        <v>900</v>
      </c>
      <c r="AW115" s="6">
        <v>20</v>
      </c>
    </row>
    <row r="116" spans="1:49">
      <c r="A116" s="6"/>
      <c r="B116" s="7" t="s">
        <v>200</v>
      </c>
      <c r="C116" s="8">
        <v>111</v>
      </c>
      <c r="D116" s="13" t="s">
        <v>230</v>
      </c>
      <c r="E116" s="8" t="str">
        <f>VLOOKUP(D116,'[1]9月学员绩效名单'!$A:$C,3,0)</f>
        <v>7AO344</v>
      </c>
      <c r="F116" s="8" t="str">
        <f>VLOOKUP(E116,'[2]住培学员 在培学员排班表（所有人）请假等数据已更新到23.6'!$F$1:$X$65536,19,0)</f>
        <v>规培研究生</v>
      </c>
      <c r="G116" s="8" t="str">
        <f>VLOOKUP(E116,'[2]住培学员 在培学员排班表（所有人）请假等数据已更新到23.6'!$F$1:$P$65536,11,0)</f>
        <v>妇产科</v>
      </c>
      <c r="H116" s="8" t="str">
        <f>VLOOKUP(E116,'[2]住培学员 在培学员排班表（所有人）请假等数据已更新到23.6'!$F$1:$S$65536,14,0)</f>
        <v>2022年</v>
      </c>
      <c r="I116" s="8" t="s">
        <v>99</v>
      </c>
      <c r="J116" s="24">
        <v>0</v>
      </c>
      <c r="K116" s="24">
        <v>0</v>
      </c>
      <c r="L116" s="24">
        <v>0</v>
      </c>
      <c r="M116" s="24">
        <v>160</v>
      </c>
      <c r="N116" s="25">
        <v>0</v>
      </c>
      <c r="O116" s="25">
        <v>3</v>
      </c>
      <c r="P116" s="25">
        <v>0</v>
      </c>
      <c r="Q116" s="25">
        <v>0</v>
      </c>
      <c r="R116" s="25">
        <v>1</v>
      </c>
      <c r="S116" s="36">
        <v>85</v>
      </c>
      <c r="T116" s="24">
        <v>100</v>
      </c>
      <c r="U116" s="24">
        <v>0</v>
      </c>
      <c r="V116" s="24">
        <v>0</v>
      </c>
      <c r="W116" s="24">
        <v>60</v>
      </c>
      <c r="X116" s="24">
        <v>0</v>
      </c>
      <c r="Y116" s="48">
        <v>20</v>
      </c>
      <c r="Z116" s="48">
        <v>0</v>
      </c>
      <c r="AA116" s="48">
        <f>VLOOKUP(E116,[6]教育处数据!B:G,6,0)</f>
        <v>0</v>
      </c>
      <c r="AB116" s="43">
        <f>VLOOKUP(E116,[6]教育处数据!B:H,7,0)</f>
        <v>0</v>
      </c>
      <c r="AC116" s="43">
        <f>VLOOKUP(E116,[6]教育处数据!B:J,9,0)</f>
        <v>0</v>
      </c>
      <c r="AD116" s="43">
        <f>VLOOKUP(E116,[6]教育处数据!B:L,11,0)</f>
        <v>0</v>
      </c>
      <c r="AE116" s="43">
        <v>0</v>
      </c>
      <c r="AF116" s="43">
        <v>0</v>
      </c>
      <c r="AG116" s="43">
        <f>VLOOKUP(E116,[6]教育处数据!B:N,13,0)</f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26">
        <f>SUM(J116:M116,S116:AJ116)</f>
        <v>425</v>
      </c>
      <c r="AN116" s="7" t="str">
        <f>VLOOKUP(G116,'[4]2.第一轮公示反馈'!$G:$AM,33,0)</f>
        <v>妇产科</v>
      </c>
      <c r="AO116" s="52">
        <f>SUMPRODUCT(($AN$4:$AN$1113=AN116)*($AM$4:$AM$1113&gt;AM116))+1</f>
        <v>32</v>
      </c>
      <c r="AP116" s="53">
        <f>COUNTIF(AN:AN,AN116)</f>
        <v>40</v>
      </c>
      <c r="AQ116" s="54">
        <f>AO116/AP116</f>
        <v>0.8</v>
      </c>
      <c r="AR116" s="53">
        <f>IF(AQ116&lt;=10%,1.5,(IF(AQ116&lt;=40%,1.25,IF(AQ116&lt;=60%,1,IF(AQ116&lt;90%,0.75,0.5)))))</f>
        <v>0.75</v>
      </c>
      <c r="AS116" s="55">
        <v>1200</v>
      </c>
      <c r="AT116" s="6">
        <f>VLOOKUP(E116,[6]教育处数据!B:Q,16,0)</f>
        <v>20</v>
      </c>
      <c r="AU116" s="56">
        <f>AS116*AR116*(AT116/AW116)</f>
        <v>900</v>
      </c>
      <c r="AV116" s="57">
        <f>ROUND(AU116,0)</f>
        <v>900</v>
      </c>
      <c r="AW116" s="6">
        <v>20</v>
      </c>
    </row>
    <row r="117" spans="1:49">
      <c r="A117" s="6"/>
      <c r="B117" s="7" t="s">
        <v>200</v>
      </c>
      <c r="C117" s="8">
        <v>112</v>
      </c>
      <c r="D117" s="10" t="s">
        <v>231</v>
      </c>
      <c r="E117" s="8" t="str">
        <f>VLOOKUP(D117,'[1]9月学员绩效名单'!$A:$C,3,0)</f>
        <v>729L26</v>
      </c>
      <c r="F117" s="8" t="str">
        <f>VLOOKUP(E117,'[2]住培学员 在培学员排班表（所有人）请假等数据已更新到23.6'!$F$1:$X$65536,19,0)</f>
        <v>住院医师-外院-西藏</v>
      </c>
      <c r="G117" s="8" t="str">
        <f>VLOOKUP(E117,'[2]住培学员 在培学员排班表（所有人）请假等数据已更新到23.6'!$F$1:$P$65536,11,0)</f>
        <v>妇产科</v>
      </c>
      <c r="H117" s="8" t="str">
        <f>VLOOKUP(E117,'[2]住培学员 在培学员排班表（所有人）请假等数据已更新到23.6'!$F$1:$S$65536,14,0)</f>
        <v>2021年</v>
      </c>
      <c r="I117" s="8" t="s">
        <v>99</v>
      </c>
      <c r="J117" s="24">
        <v>0</v>
      </c>
      <c r="K117" s="24">
        <v>0</v>
      </c>
      <c r="L117" s="24">
        <v>0</v>
      </c>
      <c r="M117" s="24">
        <v>120</v>
      </c>
      <c r="N117" s="25">
        <v>0</v>
      </c>
      <c r="O117" s="25">
        <v>4</v>
      </c>
      <c r="P117" s="25">
        <v>2</v>
      </c>
      <c r="Q117" s="25">
        <v>1</v>
      </c>
      <c r="R117" s="25">
        <v>1</v>
      </c>
      <c r="S117" s="36">
        <v>170</v>
      </c>
      <c r="T117" s="24">
        <v>100</v>
      </c>
      <c r="U117" s="24">
        <v>0</v>
      </c>
      <c r="V117" s="24">
        <v>0</v>
      </c>
      <c r="W117" s="24">
        <v>30</v>
      </c>
      <c r="X117" s="24">
        <v>0</v>
      </c>
      <c r="Y117" s="48">
        <v>0</v>
      </c>
      <c r="Z117" s="48">
        <v>0</v>
      </c>
      <c r="AA117" s="48">
        <f>VLOOKUP(E117,[6]教育处数据!B:G,6,0)</f>
        <v>0</v>
      </c>
      <c r="AB117" s="43">
        <f>VLOOKUP(E117,[6]教育处数据!B:H,7,0)</f>
        <v>0</v>
      </c>
      <c r="AC117" s="43">
        <f>VLOOKUP(E117,[6]教育处数据!B:J,9,0)</f>
        <v>0</v>
      </c>
      <c r="AD117" s="43">
        <f>VLOOKUP(E117,[6]教育处数据!B:L,11,0)</f>
        <v>0</v>
      </c>
      <c r="AE117" s="43">
        <v>0</v>
      </c>
      <c r="AF117" s="43">
        <v>0</v>
      </c>
      <c r="AG117" s="43">
        <f>VLOOKUP(E117,[6]教育处数据!B:N,13,0)</f>
        <v>0</v>
      </c>
      <c r="AH117" s="43">
        <v>0</v>
      </c>
      <c r="AI117" s="43">
        <v>0</v>
      </c>
      <c r="AJ117" s="43">
        <v>0</v>
      </c>
      <c r="AK117" s="43">
        <v>0</v>
      </c>
      <c r="AL117" s="43">
        <v>0</v>
      </c>
      <c r="AM117" s="26">
        <f>SUM(J117:M117,S117:AJ117)</f>
        <v>420</v>
      </c>
      <c r="AN117" s="7" t="str">
        <f>VLOOKUP(G117,'[4]2.第一轮公示反馈'!$G:$AM,33,0)</f>
        <v>妇产科</v>
      </c>
      <c r="AO117" s="52">
        <f>SUMPRODUCT(($AN$4:$AN$1113=AN117)*($AM$4:$AM$1113&gt;AM117))+1</f>
        <v>33</v>
      </c>
      <c r="AP117" s="53">
        <f>COUNTIF(AN:AN,AN117)</f>
        <v>40</v>
      </c>
      <c r="AQ117" s="54">
        <f>AO117/AP117</f>
        <v>0.825</v>
      </c>
      <c r="AR117" s="53">
        <f>IF(AQ117&lt;=10%,1.5,(IF(AQ117&lt;=40%,1.25,IF(AQ117&lt;=60%,1,IF(AQ117&lt;90%,0.75,0.5)))))</f>
        <v>0.75</v>
      </c>
      <c r="AS117" s="55">
        <v>1200</v>
      </c>
      <c r="AT117" s="6">
        <f>VLOOKUP(E117,[6]教育处数据!B:Q,16,0)</f>
        <v>20</v>
      </c>
      <c r="AU117" s="56">
        <f>AS117*AR117*(AT117/AW117)</f>
        <v>900</v>
      </c>
      <c r="AV117" s="57">
        <f>ROUND(AU117,0)</f>
        <v>900</v>
      </c>
      <c r="AW117" s="6">
        <v>20</v>
      </c>
    </row>
    <row r="118" spans="1:49">
      <c r="A118" s="6"/>
      <c r="B118" s="7" t="s">
        <v>200</v>
      </c>
      <c r="C118" s="8">
        <v>113</v>
      </c>
      <c r="D118" s="9" t="s">
        <v>232</v>
      </c>
      <c r="E118" s="8">
        <f>VLOOKUP(D118,'[1]9月学员绩效名单'!$A:$C,3,0)</f>
        <v>623030</v>
      </c>
      <c r="F118" s="8" t="str">
        <f>VLOOKUP(E118,'[2]住培学员 在培学员排班表（所有人）请假等数据已更新到23.6'!$F$1:$X$65536,19,0)</f>
        <v>住院医师-本院</v>
      </c>
      <c r="G118" s="8" t="str">
        <f>VLOOKUP(E118,'[2]住培学员 在培学员排班表（所有人）请假等数据已更新到23.6'!$F$1:$P$65536,11,0)</f>
        <v>妇产科</v>
      </c>
      <c r="H118" s="8" t="str">
        <f>VLOOKUP(E118,'[2]住培学员 在培学员排班表（所有人）请假等数据已更新到23.6'!$F$1:$S$65536,14,0)</f>
        <v>2023年</v>
      </c>
      <c r="I118" s="8" t="s">
        <v>99</v>
      </c>
      <c r="J118" s="24">
        <v>0</v>
      </c>
      <c r="K118" s="24">
        <v>0</v>
      </c>
      <c r="L118" s="24">
        <v>0</v>
      </c>
      <c r="M118" s="24">
        <v>120</v>
      </c>
      <c r="N118" s="25">
        <v>0</v>
      </c>
      <c r="O118" s="25">
        <v>4</v>
      </c>
      <c r="P118" s="25">
        <v>1</v>
      </c>
      <c r="Q118" s="25">
        <v>0</v>
      </c>
      <c r="R118" s="25">
        <v>0</v>
      </c>
      <c r="S118" s="36">
        <v>100</v>
      </c>
      <c r="T118" s="24">
        <v>85</v>
      </c>
      <c r="U118" s="24">
        <v>10</v>
      </c>
      <c r="V118" s="24">
        <v>0</v>
      </c>
      <c r="W118" s="24">
        <v>0</v>
      </c>
      <c r="X118" s="24">
        <v>0</v>
      </c>
      <c r="Y118" s="48">
        <v>0</v>
      </c>
      <c r="Z118" s="48">
        <v>0</v>
      </c>
      <c r="AA118" s="48">
        <f>VLOOKUP(E118,[6]教育处数据!B:G,6,0)</f>
        <v>0</v>
      </c>
      <c r="AB118" s="43">
        <f>VLOOKUP(E118,[6]教育处数据!B:H,7,0)</f>
        <v>100</v>
      </c>
      <c r="AC118" s="43">
        <f>VLOOKUP(E118,[6]教育处数据!B:J,9,0)</f>
        <v>0</v>
      </c>
      <c r="AD118" s="43">
        <f>VLOOKUP(E118,[6]教育处数据!B:L,11,0)</f>
        <v>0</v>
      </c>
      <c r="AE118" s="43">
        <v>0</v>
      </c>
      <c r="AF118" s="43">
        <v>0</v>
      </c>
      <c r="AG118" s="43">
        <f>VLOOKUP(E118,[6]教育处数据!B:N,13,0)</f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26">
        <f>SUM(J118:M118,S118:AJ118)</f>
        <v>415</v>
      </c>
      <c r="AN118" s="7" t="str">
        <f>VLOOKUP(G118,'[4]2.第一轮公示反馈'!$G:$AM,33,0)</f>
        <v>妇产科</v>
      </c>
      <c r="AO118" s="52">
        <f>SUMPRODUCT(($AN$4:$AN$1113=AN118)*($AM$4:$AM$1113&gt;AM118))+1</f>
        <v>34</v>
      </c>
      <c r="AP118" s="53">
        <f>COUNTIF(AN:AN,AN118)</f>
        <v>40</v>
      </c>
      <c r="AQ118" s="54">
        <f>AO118/AP118</f>
        <v>0.85</v>
      </c>
      <c r="AR118" s="53">
        <f>IF(AQ118&lt;=10%,1.5,(IF(AQ118&lt;=40%,1.25,IF(AQ118&lt;=60%,1,IF(AQ118&lt;90%,0.75,0.5)))))</f>
        <v>0.75</v>
      </c>
      <c r="AS118" s="55">
        <v>1200</v>
      </c>
      <c r="AT118" s="6">
        <f>VLOOKUP(E118,[6]教育处数据!B:Q,16,0)</f>
        <v>20</v>
      </c>
      <c r="AU118" s="56">
        <f>AS118*AR118*(AT118/AW118)</f>
        <v>900</v>
      </c>
      <c r="AV118" s="57">
        <f>ROUND(AU118,0)</f>
        <v>900</v>
      </c>
      <c r="AW118" s="6">
        <v>20</v>
      </c>
    </row>
    <row r="119" spans="1:49">
      <c r="A119" s="6"/>
      <c r="B119" s="7" t="s">
        <v>195</v>
      </c>
      <c r="C119" s="8">
        <v>114</v>
      </c>
      <c r="D119" s="10" t="s">
        <v>233</v>
      </c>
      <c r="E119" s="8" t="str">
        <f>VLOOKUP(D119,'[1]9月学员绩效名单'!$A:$C,3,0)</f>
        <v>732L22</v>
      </c>
      <c r="F119" s="8" t="str">
        <f>VLOOKUP(E119,'[2]住培学员 在培学员排班表（所有人）请假等数据已更新到23.6'!$F$1:$X$65536,19,0)</f>
        <v>住院医师-外院-西藏</v>
      </c>
      <c r="G119" s="8" t="str">
        <f>VLOOKUP(E119,'[2]住培学员 在培学员排班表（所有人）请假等数据已更新到23.6'!$F$1:$P$65536,11,0)</f>
        <v>妇产科</v>
      </c>
      <c r="H119" s="8" t="str">
        <f>VLOOKUP(E119,'[2]住培学员 在培学员排班表（所有人）请假等数据已更新到23.6'!$F$1:$S$65536,14,0)</f>
        <v>2022年</v>
      </c>
      <c r="I119" s="8" t="s">
        <v>99</v>
      </c>
      <c r="J119" s="24">
        <v>0</v>
      </c>
      <c r="K119" s="24">
        <v>0</v>
      </c>
      <c r="L119" s="24">
        <v>0</v>
      </c>
      <c r="M119" s="24">
        <v>120</v>
      </c>
      <c r="N119" s="25">
        <v>0</v>
      </c>
      <c r="O119" s="25">
        <v>2</v>
      </c>
      <c r="P119" s="25">
        <v>2</v>
      </c>
      <c r="Q119" s="25">
        <v>1</v>
      </c>
      <c r="R119" s="25">
        <v>0</v>
      </c>
      <c r="S119" s="36">
        <v>105</v>
      </c>
      <c r="T119" s="24">
        <v>100</v>
      </c>
      <c r="U119" s="24">
        <v>10</v>
      </c>
      <c r="V119" s="24">
        <v>40</v>
      </c>
      <c r="W119" s="24">
        <v>0</v>
      </c>
      <c r="X119" s="24">
        <v>30</v>
      </c>
      <c r="Y119" s="48">
        <v>0</v>
      </c>
      <c r="Z119" s="48">
        <v>0</v>
      </c>
      <c r="AA119" s="48">
        <f>VLOOKUP(E119,[6]教育处数据!B:G,6,0)</f>
        <v>0</v>
      </c>
      <c r="AB119" s="43">
        <f>VLOOKUP(E119,[6]教育处数据!B:H,7,0)</f>
        <v>0</v>
      </c>
      <c r="AC119" s="43">
        <f>VLOOKUP(E119,[6]教育处数据!B:J,9,0)</f>
        <v>0</v>
      </c>
      <c r="AD119" s="43">
        <f>VLOOKUP(E119,[6]教育处数据!B:L,11,0)</f>
        <v>0</v>
      </c>
      <c r="AE119" s="43">
        <v>0</v>
      </c>
      <c r="AF119" s="43">
        <v>0</v>
      </c>
      <c r="AG119" s="43">
        <f>VLOOKUP(E119,[6]教育处数据!B:N,13,0)</f>
        <v>0</v>
      </c>
      <c r="AH119" s="43">
        <v>0</v>
      </c>
      <c r="AI119" s="43">
        <v>0</v>
      </c>
      <c r="AJ119" s="43">
        <v>0</v>
      </c>
      <c r="AK119" s="43">
        <v>0</v>
      </c>
      <c r="AL119" s="43">
        <v>0</v>
      </c>
      <c r="AM119" s="26">
        <f>SUM(J119:M119,S119:AJ119)</f>
        <v>405</v>
      </c>
      <c r="AN119" s="7" t="str">
        <f>VLOOKUP(G119,'[4]2.第一轮公示反馈'!$G:$AM,33,0)</f>
        <v>妇产科</v>
      </c>
      <c r="AO119" s="52">
        <f>SUMPRODUCT(($AN$4:$AN$1113=AN119)*($AM$4:$AM$1113&gt;AM119))+1</f>
        <v>35</v>
      </c>
      <c r="AP119" s="53">
        <f>COUNTIF(AN:AN,AN119)</f>
        <v>40</v>
      </c>
      <c r="AQ119" s="54">
        <f>AO119/AP119</f>
        <v>0.875</v>
      </c>
      <c r="AR119" s="53">
        <f>IF(AQ119&lt;=10%,1.5,(IF(AQ119&lt;=40%,1.25,IF(AQ119&lt;=60%,1,IF(AQ119&lt;90%,0.75,0.5)))))</f>
        <v>0.75</v>
      </c>
      <c r="AS119" s="55">
        <v>1200</v>
      </c>
      <c r="AT119" s="6">
        <f>VLOOKUP(E119,[6]教育处数据!B:Q,16,0)</f>
        <v>20</v>
      </c>
      <c r="AU119" s="56">
        <f>AS119*AR119*(AT119/AW119)</f>
        <v>900</v>
      </c>
      <c r="AV119" s="57">
        <f>ROUND(AU119,0)</f>
        <v>900</v>
      </c>
      <c r="AW119" s="6">
        <v>20</v>
      </c>
    </row>
    <row r="120" spans="1:49">
      <c r="A120" s="6"/>
      <c r="B120" s="7" t="s">
        <v>200</v>
      </c>
      <c r="C120" s="8">
        <v>115</v>
      </c>
      <c r="D120" s="13" t="s">
        <v>234</v>
      </c>
      <c r="E120" s="8" t="str">
        <f>VLOOKUP(D120,'[1]9月学员绩效名单'!$A:$C,3,0)</f>
        <v>7AO341</v>
      </c>
      <c r="F120" s="8" t="str">
        <f>VLOOKUP(E120,'[2]住培学员 在培学员排班表（所有人）请假等数据已更新到23.6'!$F$1:$X$65536,19,0)</f>
        <v>规培研究生</v>
      </c>
      <c r="G120" s="8" t="str">
        <f>VLOOKUP(E120,'[2]住培学员 在培学员排班表（所有人）请假等数据已更新到23.6'!$F$1:$P$65536,11,0)</f>
        <v>妇产科</v>
      </c>
      <c r="H120" s="8" t="str">
        <f>VLOOKUP(E120,'[2]住培学员 在培学员排班表（所有人）请假等数据已更新到23.6'!$F$1:$S$65536,14,0)</f>
        <v>2022年</v>
      </c>
      <c r="I120" s="8" t="s">
        <v>99</v>
      </c>
      <c r="J120" s="24">
        <v>0</v>
      </c>
      <c r="K120" s="24">
        <v>0</v>
      </c>
      <c r="L120" s="24">
        <v>0</v>
      </c>
      <c r="M120" s="24">
        <v>120</v>
      </c>
      <c r="N120" s="25">
        <v>0</v>
      </c>
      <c r="O120" s="25">
        <v>3</v>
      </c>
      <c r="P120" s="25">
        <v>0</v>
      </c>
      <c r="Q120" s="25">
        <v>0</v>
      </c>
      <c r="R120" s="25">
        <v>1</v>
      </c>
      <c r="S120" s="36">
        <v>85</v>
      </c>
      <c r="T120" s="24">
        <v>100</v>
      </c>
      <c r="U120" s="24">
        <v>0</v>
      </c>
      <c r="V120" s="24">
        <v>20</v>
      </c>
      <c r="W120" s="24">
        <v>30</v>
      </c>
      <c r="X120" s="24">
        <v>0</v>
      </c>
      <c r="Y120" s="48">
        <v>20</v>
      </c>
      <c r="Z120" s="48">
        <v>0</v>
      </c>
      <c r="AA120" s="48">
        <f>VLOOKUP(E120,[6]教育处数据!B:G,6,0)</f>
        <v>0</v>
      </c>
      <c r="AB120" s="43">
        <f>VLOOKUP(E120,[6]教育处数据!B:H,7,0)</f>
        <v>0</v>
      </c>
      <c r="AC120" s="43">
        <f>VLOOKUP(E120,[6]教育处数据!B:J,9,0)</f>
        <v>0</v>
      </c>
      <c r="AD120" s="43">
        <f>VLOOKUP(E120,[6]教育处数据!B:L,11,0)</f>
        <v>0</v>
      </c>
      <c r="AE120" s="43">
        <v>0</v>
      </c>
      <c r="AF120" s="43">
        <v>0</v>
      </c>
      <c r="AG120" s="43">
        <f>VLOOKUP(E120,[6]教育处数据!B:N,13,0)</f>
        <v>0</v>
      </c>
      <c r="AH120" s="43">
        <v>0</v>
      </c>
      <c r="AI120" s="43">
        <v>0</v>
      </c>
      <c r="AJ120" s="43">
        <v>0</v>
      </c>
      <c r="AK120" s="43">
        <v>0</v>
      </c>
      <c r="AL120" s="43">
        <v>0</v>
      </c>
      <c r="AM120" s="26">
        <f>SUM(J120:M120,S120:AJ120)</f>
        <v>375</v>
      </c>
      <c r="AN120" s="7" t="str">
        <f>VLOOKUP(G120,'[4]2.第一轮公示反馈'!$G:$AM,33,0)</f>
        <v>妇产科</v>
      </c>
      <c r="AO120" s="52">
        <f>SUMPRODUCT(($AN$4:$AN$1113=AN120)*($AM$4:$AM$1113&gt;AM120))+1</f>
        <v>36</v>
      </c>
      <c r="AP120" s="53">
        <f>COUNTIF(AN:AN,AN120)</f>
        <v>40</v>
      </c>
      <c r="AQ120" s="54">
        <f>AO120/AP120</f>
        <v>0.9</v>
      </c>
      <c r="AR120" s="53">
        <f>IF(AQ120&lt;=10%,1.5,(IF(AQ120&lt;=40%,1.25,IF(AQ120&lt;=60%,1,IF(AQ120&lt;90%,0.75,0.5)))))</f>
        <v>0.5</v>
      </c>
      <c r="AS120" s="55">
        <v>1200</v>
      </c>
      <c r="AT120" s="6">
        <f>VLOOKUP(E120,[6]教育处数据!B:Q,16,0)</f>
        <v>20</v>
      </c>
      <c r="AU120" s="56">
        <f>AS120*AR120*(AT120/AW120)</f>
        <v>600</v>
      </c>
      <c r="AV120" s="57">
        <f>ROUND(AU120,0)</f>
        <v>600</v>
      </c>
      <c r="AW120" s="6">
        <v>20</v>
      </c>
    </row>
    <row r="121" spans="1:49">
      <c r="A121" s="6"/>
      <c r="B121" s="7" t="s">
        <v>200</v>
      </c>
      <c r="C121" s="8">
        <v>116</v>
      </c>
      <c r="D121" s="12" t="s">
        <v>235</v>
      </c>
      <c r="E121" s="8" t="str">
        <f>VLOOKUP(D121,'[1]9月学员绩效名单'!$A:$C,3,0)</f>
        <v>733L51</v>
      </c>
      <c r="F121" s="8" t="str">
        <f>VLOOKUP(E121,'[2]住培学员 在培学员排班表（所有人）请假等数据已更新到23.6'!$F$1:$X$65536,19,0)</f>
        <v>住院医师-外院-西藏</v>
      </c>
      <c r="G121" s="8" t="str">
        <f>VLOOKUP(E121,'[2]住培学员 在培学员排班表（所有人）请假等数据已更新到23.6'!$F$1:$P$65536,11,0)</f>
        <v>妇产科</v>
      </c>
      <c r="H121" s="8" t="str">
        <f>VLOOKUP(E121,'[2]住培学员 在培学员排班表（所有人）请假等数据已更新到23.6'!$F$1:$S$65536,14,0)</f>
        <v>2023年</v>
      </c>
      <c r="I121" s="8" t="s">
        <v>99</v>
      </c>
      <c r="J121" s="24">
        <v>0</v>
      </c>
      <c r="K121" s="24">
        <v>0</v>
      </c>
      <c r="L121" s="24">
        <v>0</v>
      </c>
      <c r="M121" s="24">
        <v>120</v>
      </c>
      <c r="N121" s="25">
        <v>0</v>
      </c>
      <c r="O121" s="25">
        <v>3</v>
      </c>
      <c r="P121" s="25">
        <v>1</v>
      </c>
      <c r="Q121" s="25">
        <v>1</v>
      </c>
      <c r="R121" s="25">
        <v>1</v>
      </c>
      <c r="S121" s="36">
        <v>130</v>
      </c>
      <c r="T121" s="24">
        <v>100</v>
      </c>
      <c r="U121" s="24">
        <v>10</v>
      </c>
      <c r="V121" s="24">
        <v>0</v>
      </c>
      <c r="W121" s="24">
        <v>0</v>
      </c>
      <c r="X121" s="24">
        <v>0</v>
      </c>
      <c r="Y121" s="48">
        <v>0</v>
      </c>
      <c r="Z121" s="48">
        <v>0</v>
      </c>
      <c r="AA121" s="48">
        <f>VLOOKUP(E121,[6]教育处数据!B:G,6,0)</f>
        <v>0</v>
      </c>
      <c r="AB121" s="43">
        <f>VLOOKUP(E121,[6]教育处数据!B:H,7,0)</f>
        <v>0</v>
      </c>
      <c r="AC121" s="43">
        <f>VLOOKUP(E121,[6]教育处数据!B:J,9,0)</f>
        <v>0</v>
      </c>
      <c r="AD121" s="43">
        <f>VLOOKUP(E121,[6]教育处数据!B:L,11,0)</f>
        <v>0</v>
      </c>
      <c r="AE121" s="43">
        <v>0</v>
      </c>
      <c r="AF121" s="43">
        <v>0</v>
      </c>
      <c r="AG121" s="43">
        <f>VLOOKUP(E121,[6]教育处数据!B:N,13,0)</f>
        <v>0</v>
      </c>
      <c r="AH121" s="43">
        <v>0</v>
      </c>
      <c r="AI121" s="43">
        <v>0</v>
      </c>
      <c r="AJ121" s="43">
        <v>0</v>
      </c>
      <c r="AK121" s="43">
        <v>0</v>
      </c>
      <c r="AL121" s="43">
        <v>0</v>
      </c>
      <c r="AM121" s="26">
        <f>SUM(J121:M121,S121:AJ121)</f>
        <v>360</v>
      </c>
      <c r="AN121" s="7" t="str">
        <f>VLOOKUP(G121,'[4]2.第一轮公示反馈'!$G:$AM,33,0)</f>
        <v>妇产科</v>
      </c>
      <c r="AO121" s="52">
        <f>SUMPRODUCT(($AN$4:$AN$1113=AN121)*($AM$4:$AM$1113&gt;AM121))+1</f>
        <v>37</v>
      </c>
      <c r="AP121" s="53">
        <f>COUNTIF(AN:AN,AN121)</f>
        <v>40</v>
      </c>
      <c r="AQ121" s="54">
        <f>AO121/AP121</f>
        <v>0.925</v>
      </c>
      <c r="AR121" s="53">
        <f>IF(AQ121&lt;=10%,1.5,(IF(AQ121&lt;=40%,1.25,IF(AQ121&lt;=60%,1,IF(AQ121&lt;90%,0.75,0.5)))))</f>
        <v>0.5</v>
      </c>
      <c r="AS121" s="55">
        <v>1200</v>
      </c>
      <c r="AT121" s="6">
        <f>VLOOKUP(E121,[6]教育处数据!B:Q,16,0)</f>
        <v>20</v>
      </c>
      <c r="AU121" s="56">
        <f>AS121*AR121*(AT121/AW121)</f>
        <v>600</v>
      </c>
      <c r="AV121" s="57">
        <f>ROUND(AU121,0)</f>
        <v>600</v>
      </c>
      <c r="AW121" s="6">
        <v>20</v>
      </c>
    </row>
    <row r="122" spans="1:49">
      <c r="A122" s="6"/>
      <c r="B122" s="7" t="s">
        <v>200</v>
      </c>
      <c r="C122" s="8">
        <v>117</v>
      </c>
      <c r="D122" s="10" t="s">
        <v>236</v>
      </c>
      <c r="E122" s="8" t="str">
        <f>VLOOKUP(D122,'[1]9月学员绩效名单'!$A:$C,3,0)</f>
        <v>729L32</v>
      </c>
      <c r="F122" s="8" t="str">
        <f>VLOOKUP(E122,'[2]住培学员 在培学员排班表（所有人）请假等数据已更新到23.6'!$F$1:$X$65536,19,0)</f>
        <v>住院医师-外院-西藏</v>
      </c>
      <c r="G122" s="8" t="str">
        <f>VLOOKUP(E122,'[2]住培学员 在培学员排班表（所有人）请假等数据已更新到23.6'!$F$1:$P$65536,11,0)</f>
        <v>妇产科</v>
      </c>
      <c r="H122" s="8" t="str">
        <f>VLOOKUP(E122,'[2]住培学员 在培学员排班表（所有人）请假等数据已更新到23.6'!$F$1:$S$65536,14,0)</f>
        <v>2021年</v>
      </c>
      <c r="I122" s="8" t="s">
        <v>99</v>
      </c>
      <c r="J122" s="24">
        <v>0</v>
      </c>
      <c r="K122" s="24">
        <v>0</v>
      </c>
      <c r="L122" s="24">
        <v>0</v>
      </c>
      <c r="M122" s="24">
        <v>120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36">
        <v>0</v>
      </c>
      <c r="T122" s="24">
        <v>100</v>
      </c>
      <c r="U122" s="24">
        <v>0</v>
      </c>
      <c r="V122" s="24">
        <v>0</v>
      </c>
      <c r="W122" s="24">
        <v>0</v>
      </c>
      <c r="X122" s="24">
        <v>0</v>
      </c>
      <c r="Y122" s="48">
        <v>20</v>
      </c>
      <c r="Z122" s="48">
        <v>0</v>
      </c>
      <c r="AA122" s="48">
        <f>VLOOKUP(E122,[6]教育处数据!B:G,6,0)</f>
        <v>0</v>
      </c>
      <c r="AB122" s="43">
        <f>VLOOKUP(E122,[6]教育处数据!B:H,7,0)</f>
        <v>100</v>
      </c>
      <c r="AC122" s="43">
        <f>VLOOKUP(E122,[6]教育处数据!B:J,9,0)</f>
        <v>0</v>
      </c>
      <c r="AD122" s="43">
        <f>VLOOKUP(E122,[6]教育处数据!B:L,11,0)</f>
        <v>0</v>
      </c>
      <c r="AE122" s="43">
        <v>0</v>
      </c>
      <c r="AF122" s="43">
        <v>0</v>
      </c>
      <c r="AG122" s="43">
        <f>VLOOKUP(E122,[6]教育处数据!B:N,13,0)</f>
        <v>0</v>
      </c>
      <c r="AH122" s="43">
        <v>0</v>
      </c>
      <c r="AI122" s="43">
        <v>0</v>
      </c>
      <c r="AJ122" s="43">
        <v>0</v>
      </c>
      <c r="AK122" s="43">
        <v>0</v>
      </c>
      <c r="AL122" s="43">
        <v>0</v>
      </c>
      <c r="AM122" s="26">
        <f>SUM(J122:M122,S122:AJ122)</f>
        <v>340</v>
      </c>
      <c r="AN122" s="7" t="str">
        <f>VLOOKUP(G122,'[4]2.第一轮公示反馈'!$G:$AM,33,0)</f>
        <v>妇产科</v>
      </c>
      <c r="AO122" s="52">
        <f>SUMPRODUCT(($AN$4:$AN$1113=AN122)*($AM$4:$AM$1113&gt;AM122))+1</f>
        <v>38</v>
      </c>
      <c r="AP122" s="53">
        <f>COUNTIF(AN:AN,AN122)</f>
        <v>40</v>
      </c>
      <c r="AQ122" s="54">
        <f>AO122/AP122</f>
        <v>0.95</v>
      </c>
      <c r="AR122" s="53">
        <f>IF(AQ122&lt;=10%,1.5,(IF(AQ122&lt;=40%,1.25,IF(AQ122&lt;=60%,1,IF(AQ122&lt;90%,0.75,0.5)))))</f>
        <v>0.5</v>
      </c>
      <c r="AS122" s="55">
        <v>1200</v>
      </c>
      <c r="AT122" s="6">
        <f>VLOOKUP(E122,[6]教育处数据!B:Q,16,0)</f>
        <v>20</v>
      </c>
      <c r="AU122" s="56">
        <f>AS122*AR122*(AT122/AW122)</f>
        <v>600</v>
      </c>
      <c r="AV122" s="57">
        <f>ROUND(AU122,0)</f>
        <v>600</v>
      </c>
      <c r="AW122" s="6">
        <v>20</v>
      </c>
    </row>
    <row r="123" spans="1:49">
      <c r="A123" s="6"/>
      <c r="B123" s="7" t="s">
        <v>200</v>
      </c>
      <c r="C123" s="8">
        <v>118</v>
      </c>
      <c r="D123" s="10" t="s">
        <v>237</v>
      </c>
      <c r="E123" s="8" t="str">
        <f>VLOOKUP(D123,'[1]9月学员绩效名单'!$A:$C,3,0)</f>
        <v>732L21</v>
      </c>
      <c r="F123" s="8" t="str">
        <f>VLOOKUP(E123,'[2]住培学员 在培学员排班表（所有人）请假等数据已更新到23.6'!$F$1:$X$65536,19,0)</f>
        <v>住院医师-外院-西藏</v>
      </c>
      <c r="G123" s="8" t="str">
        <f>VLOOKUP(E123,'[2]住培学员 在培学员排班表（所有人）请假等数据已更新到23.6'!$F$1:$P$65536,11,0)</f>
        <v>妇产科</v>
      </c>
      <c r="H123" s="8" t="str">
        <f>VLOOKUP(E123,'[2]住培学员 在培学员排班表（所有人）请假等数据已更新到23.6'!$F$1:$S$65536,14,0)</f>
        <v>2022年</v>
      </c>
      <c r="I123" s="8" t="s">
        <v>99</v>
      </c>
      <c r="J123" s="24">
        <v>0</v>
      </c>
      <c r="K123" s="24">
        <v>0</v>
      </c>
      <c r="L123" s="24">
        <v>0</v>
      </c>
      <c r="M123" s="24">
        <v>120</v>
      </c>
      <c r="N123" s="25">
        <v>0</v>
      </c>
      <c r="O123" s="25">
        <v>3</v>
      </c>
      <c r="P123" s="25">
        <v>0</v>
      </c>
      <c r="Q123" s="25">
        <v>1</v>
      </c>
      <c r="R123" s="25">
        <v>1</v>
      </c>
      <c r="S123" s="36">
        <v>110</v>
      </c>
      <c r="T123" s="24">
        <v>100</v>
      </c>
      <c r="U123" s="24">
        <v>0</v>
      </c>
      <c r="V123" s="24">
        <v>0</v>
      </c>
      <c r="W123" s="24">
        <v>0</v>
      </c>
      <c r="X123" s="24">
        <v>0</v>
      </c>
      <c r="Y123" s="48">
        <v>0</v>
      </c>
      <c r="Z123" s="48">
        <v>0</v>
      </c>
      <c r="AA123" s="48">
        <f>VLOOKUP(E123,[6]教育处数据!B:G,6,0)</f>
        <v>0</v>
      </c>
      <c r="AB123" s="43">
        <f>VLOOKUP(E123,[6]教育处数据!B:H,7,0)</f>
        <v>0</v>
      </c>
      <c r="AC123" s="43">
        <f>VLOOKUP(E123,[6]教育处数据!B:J,9,0)</f>
        <v>0</v>
      </c>
      <c r="AD123" s="43">
        <f>VLOOKUP(E123,[6]教育处数据!B:L,11,0)</f>
        <v>0</v>
      </c>
      <c r="AE123" s="43">
        <v>0</v>
      </c>
      <c r="AF123" s="43">
        <v>0</v>
      </c>
      <c r="AG123" s="43">
        <f>VLOOKUP(E123,[6]教育处数据!B:N,13,0)</f>
        <v>0</v>
      </c>
      <c r="AH123" s="43">
        <v>0</v>
      </c>
      <c r="AI123" s="43">
        <v>0</v>
      </c>
      <c r="AJ123" s="43">
        <v>0</v>
      </c>
      <c r="AK123" s="43">
        <v>0</v>
      </c>
      <c r="AL123" s="43">
        <v>0</v>
      </c>
      <c r="AM123" s="26">
        <f>SUM(J123:M123,S123:AJ123)</f>
        <v>330</v>
      </c>
      <c r="AN123" s="7" t="str">
        <f>VLOOKUP(G123,'[4]2.第一轮公示反馈'!$G:$AM,33,0)</f>
        <v>妇产科</v>
      </c>
      <c r="AO123" s="52">
        <f>SUMPRODUCT(($AN$4:$AN$1113=AN123)*($AM$4:$AM$1113&gt;AM123))+1</f>
        <v>39</v>
      </c>
      <c r="AP123" s="53">
        <f>COUNTIF(AN:AN,AN123)</f>
        <v>40</v>
      </c>
      <c r="AQ123" s="54">
        <f>AO123/AP123</f>
        <v>0.975</v>
      </c>
      <c r="AR123" s="53">
        <f>IF(AQ123&lt;=10%,1.5,(IF(AQ123&lt;=40%,1.25,IF(AQ123&lt;=60%,1,IF(AQ123&lt;90%,0.75,0.5)))))</f>
        <v>0.5</v>
      </c>
      <c r="AS123" s="55">
        <v>1200</v>
      </c>
      <c r="AT123" s="6">
        <f>VLOOKUP(E123,[6]教育处数据!B:Q,16,0)</f>
        <v>20</v>
      </c>
      <c r="AU123" s="56">
        <f>AS123*AR123*(AT123/AW123)</f>
        <v>600</v>
      </c>
      <c r="AV123" s="57">
        <f>ROUND(AU123,0)</f>
        <v>600</v>
      </c>
      <c r="AW123" s="6">
        <v>20</v>
      </c>
    </row>
    <row r="124" spans="1:49">
      <c r="A124" s="6"/>
      <c r="B124" s="7" t="s">
        <v>200</v>
      </c>
      <c r="C124" s="8">
        <v>119</v>
      </c>
      <c r="D124" s="13" t="s">
        <v>238</v>
      </c>
      <c r="E124" s="8" t="str">
        <f>VLOOKUP(D124,'[1]9月学员绩效名单'!$A:$C,3,0)</f>
        <v>7AO342</v>
      </c>
      <c r="F124" s="8" t="str">
        <f>VLOOKUP(E124,'[2]住培学员 在培学员排班表（所有人）请假等数据已更新到23.6'!$F$1:$X$65536,19,0)</f>
        <v>规培研究生</v>
      </c>
      <c r="G124" s="8" t="str">
        <f>VLOOKUP(E124,'[2]住培学员 在培学员排班表（所有人）请假等数据已更新到23.6'!$F$1:$P$65536,11,0)</f>
        <v>妇产科</v>
      </c>
      <c r="H124" s="8" t="str">
        <f>VLOOKUP(E124,'[2]住培学员 在培学员排班表（所有人）请假等数据已更新到23.6'!$F$1:$S$65536,14,0)</f>
        <v>2022年</v>
      </c>
      <c r="I124" s="8" t="s">
        <v>99</v>
      </c>
      <c r="J124" s="24">
        <v>0</v>
      </c>
      <c r="K124" s="24">
        <v>0</v>
      </c>
      <c r="L124" s="24">
        <v>0</v>
      </c>
      <c r="M124" s="24">
        <v>120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36">
        <v>0</v>
      </c>
      <c r="T124" s="24">
        <v>100</v>
      </c>
      <c r="U124" s="24">
        <v>0</v>
      </c>
      <c r="V124" s="24">
        <v>0</v>
      </c>
      <c r="W124" s="24">
        <v>30</v>
      </c>
      <c r="X124" s="24">
        <v>0</v>
      </c>
      <c r="Y124" s="48">
        <v>0</v>
      </c>
      <c r="Z124" s="48">
        <v>0</v>
      </c>
      <c r="AA124" s="48">
        <f>VLOOKUP(E124,[6]教育处数据!B:G,6,0)</f>
        <v>0</v>
      </c>
      <c r="AB124" s="43">
        <f>VLOOKUP(E124,[6]教育处数据!B:H,7,0)</f>
        <v>0</v>
      </c>
      <c r="AC124" s="43">
        <f>VLOOKUP(E124,[6]教育处数据!B:J,9,0)</f>
        <v>0</v>
      </c>
      <c r="AD124" s="43">
        <f>VLOOKUP(E124,[6]教育处数据!B:L,11,0)</f>
        <v>0</v>
      </c>
      <c r="AE124" s="43">
        <v>0</v>
      </c>
      <c r="AF124" s="43">
        <v>0</v>
      </c>
      <c r="AG124" s="43">
        <f>VLOOKUP(E124,[6]教育处数据!B:N,13,0)</f>
        <v>0</v>
      </c>
      <c r="AH124" s="43">
        <v>0</v>
      </c>
      <c r="AI124" s="43">
        <v>0</v>
      </c>
      <c r="AJ124" s="43">
        <v>0</v>
      </c>
      <c r="AK124" s="43">
        <v>0</v>
      </c>
      <c r="AL124" s="43">
        <v>0</v>
      </c>
      <c r="AM124" s="26">
        <f>SUM(J124:M124,S124:AJ124)</f>
        <v>250</v>
      </c>
      <c r="AN124" s="7" t="str">
        <f>VLOOKUP(G124,'[4]2.第一轮公示反馈'!$G:$AM,33,0)</f>
        <v>妇产科</v>
      </c>
      <c r="AO124" s="52">
        <f>SUMPRODUCT(($AN$4:$AN$1113=AN124)*($AM$4:$AM$1113&gt;AM124))+1</f>
        <v>40</v>
      </c>
      <c r="AP124" s="53">
        <f>COUNTIF(AN:AN,AN124)</f>
        <v>40</v>
      </c>
      <c r="AQ124" s="54">
        <f>AO124/AP124</f>
        <v>1</v>
      </c>
      <c r="AR124" s="53">
        <f>IF(AQ124&lt;=10%,1.5,(IF(AQ124&lt;=40%,1.25,IF(AQ124&lt;=60%,1,IF(AQ124&lt;90%,0.75,0.5)))))</f>
        <v>0.5</v>
      </c>
      <c r="AS124" s="55">
        <v>1200</v>
      </c>
      <c r="AT124" s="6">
        <f>VLOOKUP(E124,[6]教育处数据!B:Q,16,0)</f>
        <v>20</v>
      </c>
      <c r="AU124" s="56">
        <f>AS124*AR124*(AT124/AW124)</f>
        <v>600</v>
      </c>
      <c r="AV124" s="57">
        <f>ROUND(AU124,0)</f>
        <v>600</v>
      </c>
      <c r="AW124" s="6">
        <v>20</v>
      </c>
    </row>
    <row r="125" spans="1:49">
      <c r="A125" s="6"/>
      <c r="B125" s="7" t="s">
        <v>239</v>
      </c>
      <c r="C125" s="8">
        <v>120</v>
      </c>
      <c r="D125" s="8" t="s">
        <v>240</v>
      </c>
      <c r="E125" s="8">
        <f>VLOOKUP(D125,'[1]9月学员绩效名单'!$A:$C,3,0)</f>
        <v>121029</v>
      </c>
      <c r="F125" s="8" t="str">
        <f>VLOOKUP(E125,'[2]住培学员 在培学员排班表（所有人）请假等数据已更新到23.6'!$F$1:$X$65536,19,0)</f>
        <v>住院医师-本院</v>
      </c>
      <c r="G125" s="8" t="str">
        <f>VLOOKUP(E125,'[2]住培学员 在培学员排班表（所有人）请假等数据已更新到23.6'!$F$1:$P$65536,11,0)</f>
        <v>骨科</v>
      </c>
      <c r="H125" s="8" t="str">
        <f>VLOOKUP(E125,'[2]住培学员 在培学员排班表（所有人）请假等数据已更新到23.6'!$F$1:$S$65536,14,0)</f>
        <v>2021年</v>
      </c>
      <c r="I125" s="8" t="s">
        <v>99</v>
      </c>
      <c r="J125" s="24">
        <v>0</v>
      </c>
      <c r="K125" s="24">
        <v>0</v>
      </c>
      <c r="L125" s="24">
        <v>0</v>
      </c>
      <c r="M125" s="24">
        <v>160</v>
      </c>
      <c r="N125" s="25">
        <v>0</v>
      </c>
      <c r="O125" s="25">
        <v>3</v>
      </c>
      <c r="P125" s="25">
        <v>3</v>
      </c>
      <c r="Q125" s="25">
        <v>2</v>
      </c>
      <c r="R125" s="25">
        <v>0</v>
      </c>
      <c r="S125" s="36">
        <v>170</v>
      </c>
      <c r="T125" s="24">
        <v>100</v>
      </c>
      <c r="U125" s="24">
        <v>10</v>
      </c>
      <c r="V125" s="24">
        <v>60</v>
      </c>
      <c r="W125" s="24">
        <v>60</v>
      </c>
      <c r="X125" s="24">
        <v>60</v>
      </c>
      <c r="Y125" s="48">
        <v>80</v>
      </c>
      <c r="Z125" s="48">
        <v>0</v>
      </c>
      <c r="AA125" s="48">
        <f>VLOOKUP(E125,[6]教育处数据!B:G,6,0)</f>
        <v>0</v>
      </c>
      <c r="AB125" s="43">
        <f>VLOOKUP(E125,[6]教育处数据!B:H,7,0)</f>
        <v>100</v>
      </c>
      <c r="AC125" s="43">
        <f>VLOOKUP(E125,[6]教育处数据!B:J,9,0)</f>
        <v>150</v>
      </c>
      <c r="AD125" s="43">
        <f>VLOOKUP(E125,[6]教育处数据!B:L,11,0)</f>
        <v>100</v>
      </c>
      <c r="AE125" s="43">
        <v>0</v>
      </c>
      <c r="AF125" s="43">
        <v>0</v>
      </c>
      <c r="AG125" s="43">
        <f>VLOOKUP(E125,[6]教育处数据!B:N,13,0)</f>
        <v>0</v>
      </c>
      <c r="AH125" s="43">
        <v>0</v>
      </c>
      <c r="AI125" s="43">
        <v>0</v>
      </c>
      <c r="AJ125" s="43">
        <v>0</v>
      </c>
      <c r="AK125" s="43">
        <v>0</v>
      </c>
      <c r="AL125" s="43">
        <v>0</v>
      </c>
      <c r="AM125" s="26">
        <f>SUM(J125:M125,S125:AJ125)</f>
        <v>1050</v>
      </c>
      <c r="AN125" s="7" t="str">
        <f>VLOOKUP(G125,'[4]2.第一轮公示反馈'!$G:$AM,33,0)</f>
        <v>骨科</v>
      </c>
      <c r="AO125" s="52">
        <f>SUMPRODUCT(($AN$4:$AN$1113=AN125)*($AM$4:$AM$1113&gt;AM125))+1</f>
        <v>1</v>
      </c>
      <c r="AP125" s="53">
        <f>COUNTIF(AN:AN,AN125)</f>
        <v>33</v>
      </c>
      <c r="AQ125" s="54">
        <f>AO125/AP125</f>
        <v>0.0303030303030303</v>
      </c>
      <c r="AR125" s="53">
        <f>IF(AQ125&lt;=10%,1.5,(IF(AQ125&lt;=40%,1.25,IF(AQ125&lt;=60%,1,IF(AQ125&lt;90%,0.75,0.5)))))</f>
        <v>1.5</v>
      </c>
      <c r="AS125" s="55">
        <v>1200</v>
      </c>
      <c r="AT125" s="6">
        <f>VLOOKUP(E125,[6]教育处数据!B:Q,16,0)</f>
        <v>20</v>
      </c>
      <c r="AU125" s="56">
        <f>AS125*AR125*(AT125/AW125)</f>
        <v>1800</v>
      </c>
      <c r="AV125" s="57">
        <f>ROUND(AU125,0)</f>
        <v>1800</v>
      </c>
      <c r="AW125" s="6">
        <v>20</v>
      </c>
    </row>
    <row r="126" spans="1:49">
      <c r="A126" s="6"/>
      <c r="B126" s="7" t="s">
        <v>241</v>
      </c>
      <c r="C126" s="8">
        <v>121</v>
      </c>
      <c r="D126" s="13" t="s">
        <v>242</v>
      </c>
      <c r="E126" s="8" t="str">
        <f>VLOOKUP(D126,'[1]9月学员绩效名单'!$A:$C,3,0)</f>
        <v>7AM289</v>
      </c>
      <c r="F126" s="8" t="str">
        <f>VLOOKUP(E126,'[2]住培学员 在培学员排班表（所有人）请假等数据已更新到23.6'!$F$1:$X$65536,19,0)</f>
        <v>规培研究生</v>
      </c>
      <c r="G126" s="8" t="str">
        <f>VLOOKUP(E126,'[2]住培学员 在培学员排班表（所有人）请假等数据已更新到23.6'!$F$1:$P$65536,11,0)</f>
        <v>骨科</v>
      </c>
      <c r="H126" s="8" t="str">
        <f>VLOOKUP(E126,'[2]住培学员 在培学员排班表（所有人）请假等数据已更新到23.6'!$F$1:$S$65536,14,0)</f>
        <v>2021年</v>
      </c>
      <c r="I126" s="8" t="s">
        <v>99</v>
      </c>
      <c r="J126" s="24">
        <v>0</v>
      </c>
      <c r="K126" s="24">
        <v>0</v>
      </c>
      <c r="L126" s="24">
        <v>0</v>
      </c>
      <c r="M126" s="24">
        <v>160</v>
      </c>
      <c r="N126" s="25">
        <v>0</v>
      </c>
      <c r="O126" s="25">
        <v>5</v>
      </c>
      <c r="P126" s="25">
        <v>4</v>
      </c>
      <c r="Q126" s="25">
        <v>3</v>
      </c>
      <c r="R126" s="25">
        <v>1</v>
      </c>
      <c r="S126" s="36">
        <v>280</v>
      </c>
      <c r="T126" s="24">
        <v>100</v>
      </c>
      <c r="U126" s="24">
        <v>10</v>
      </c>
      <c r="V126" s="24">
        <v>20</v>
      </c>
      <c r="W126" s="24">
        <v>30</v>
      </c>
      <c r="X126" s="24">
        <v>30</v>
      </c>
      <c r="Y126" s="48">
        <v>20</v>
      </c>
      <c r="Z126" s="48">
        <v>0</v>
      </c>
      <c r="AA126" s="48">
        <f>VLOOKUP(E126,[6]教育处数据!B:G,6,0)</f>
        <v>0</v>
      </c>
      <c r="AB126" s="43">
        <f>VLOOKUP(E126,[6]教育处数据!B:H,7,0)</f>
        <v>100</v>
      </c>
      <c r="AC126" s="43">
        <f>VLOOKUP(E126,[6]教育处数据!B:J,9,0)</f>
        <v>150</v>
      </c>
      <c r="AD126" s="43">
        <f>VLOOKUP(E126,[6]教育处数据!B:L,11,0)</f>
        <v>100</v>
      </c>
      <c r="AE126" s="43">
        <v>0</v>
      </c>
      <c r="AF126" s="43">
        <v>0</v>
      </c>
      <c r="AG126" s="43">
        <f>VLOOKUP(E126,[6]教育处数据!B:N,13,0)</f>
        <v>0</v>
      </c>
      <c r="AH126" s="43">
        <v>0</v>
      </c>
      <c r="AI126" s="43">
        <v>0</v>
      </c>
      <c r="AJ126" s="43">
        <v>0</v>
      </c>
      <c r="AK126" s="43">
        <v>0</v>
      </c>
      <c r="AL126" s="43">
        <v>0</v>
      </c>
      <c r="AM126" s="26">
        <f>SUM(J126:M126,S126:AJ126)</f>
        <v>1000</v>
      </c>
      <c r="AN126" s="7" t="str">
        <f>VLOOKUP(G126,'[4]2.第一轮公示反馈'!$G:$AM,33,0)</f>
        <v>骨科</v>
      </c>
      <c r="AO126" s="52">
        <f>SUMPRODUCT(($AN$4:$AN$1113=AN126)*($AM$4:$AM$1113&gt;AM126))+1</f>
        <v>2</v>
      </c>
      <c r="AP126" s="53">
        <f>COUNTIF(AN:AN,AN126)</f>
        <v>33</v>
      </c>
      <c r="AQ126" s="54">
        <f>AO126/AP126</f>
        <v>0.0606060606060606</v>
      </c>
      <c r="AR126" s="53">
        <f>IF(AQ126&lt;=10%,1.5,(IF(AQ126&lt;=40%,1.25,IF(AQ126&lt;=60%,1,IF(AQ126&lt;90%,0.75,0.5)))))</f>
        <v>1.5</v>
      </c>
      <c r="AS126" s="55">
        <v>1200</v>
      </c>
      <c r="AT126" s="6">
        <f>VLOOKUP(E126,[6]教育处数据!B:Q,16,0)</f>
        <v>20</v>
      </c>
      <c r="AU126" s="56">
        <f>AS126*AR126*(AT126/AW126)</f>
        <v>1800</v>
      </c>
      <c r="AV126" s="57">
        <f>ROUND(AU126,0)</f>
        <v>1800</v>
      </c>
      <c r="AW126" s="6">
        <v>20</v>
      </c>
    </row>
    <row r="127" spans="1:49">
      <c r="A127" s="6"/>
      <c r="B127" s="7" t="s">
        <v>243</v>
      </c>
      <c r="C127" s="8">
        <v>122</v>
      </c>
      <c r="D127" s="8" t="s">
        <v>244</v>
      </c>
      <c r="E127" s="8" t="str">
        <f>VLOOKUP(D127,'[1]9月学员绩效名单'!$A:$C,3,0)</f>
        <v>731L06</v>
      </c>
      <c r="F127" s="8" t="str">
        <f>VLOOKUP(E127,'[2]住培学员 在培学员排班表（所有人）请假等数据已更新到23.6'!$F$1:$X$65536,19,0)</f>
        <v>住院医师-外院</v>
      </c>
      <c r="G127" s="8" t="str">
        <f>VLOOKUP(E127,'[2]住培学员 在培学员排班表（所有人）请假等数据已更新到23.6'!$F$1:$P$65536,11,0)</f>
        <v>骨科</v>
      </c>
      <c r="H127" s="8" t="str">
        <f>VLOOKUP(E127,'[2]住培学员 在培学员排班表（所有人）请假等数据已更新到23.6'!$F$1:$S$65536,14,0)</f>
        <v>2022年</v>
      </c>
      <c r="I127" s="8" t="s">
        <v>99</v>
      </c>
      <c r="J127" s="24">
        <v>0</v>
      </c>
      <c r="K127" s="24">
        <v>0</v>
      </c>
      <c r="L127" s="24">
        <v>0</v>
      </c>
      <c r="M127" s="24">
        <v>160</v>
      </c>
      <c r="N127" s="25">
        <v>0</v>
      </c>
      <c r="O127" s="25">
        <v>5</v>
      </c>
      <c r="P127" s="25">
        <v>0</v>
      </c>
      <c r="Q127" s="25">
        <v>0</v>
      </c>
      <c r="R127" s="25">
        <v>1</v>
      </c>
      <c r="S127" s="36">
        <v>125</v>
      </c>
      <c r="T127" s="24">
        <v>100</v>
      </c>
      <c r="U127" s="24">
        <v>10</v>
      </c>
      <c r="V127" s="24">
        <v>80</v>
      </c>
      <c r="W127" s="24">
        <v>60</v>
      </c>
      <c r="X127" s="24">
        <v>60</v>
      </c>
      <c r="Y127" s="48">
        <v>40</v>
      </c>
      <c r="Z127" s="48">
        <v>0</v>
      </c>
      <c r="AA127" s="48">
        <f>VLOOKUP(E127,[6]教育处数据!B:G,6,0)</f>
        <v>0</v>
      </c>
      <c r="AB127" s="43">
        <f>VLOOKUP(E127,[6]教育处数据!B:H,7,0)</f>
        <v>100</v>
      </c>
      <c r="AC127" s="43">
        <f>VLOOKUP(E127,[6]教育处数据!B:J,9,0)</f>
        <v>150</v>
      </c>
      <c r="AD127" s="43">
        <f>VLOOKUP(E127,[6]教育处数据!B:L,11,0)</f>
        <v>100</v>
      </c>
      <c r="AE127" s="43">
        <v>0</v>
      </c>
      <c r="AF127" s="43">
        <v>0</v>
      </c>
      <c r="AG127" s="43">
        <f>VLOOKUP(E127,[6]教育处数据!B:N,13,0)</f>
        <v>0</v>
      </c>
      <c r="AH127" s="43">
        <v>0</v>
      </c>
      <c r="AI127" s="43">
        <v>0</v>
      </c>
      <c r="AJ127" s="43">
        <v>0</v>
      </c>
      <c r="AK127" s="43">
        <v>0</v>
      </c>
      <c r="AL127" s="43">
        <v>0</v>
      </c>
      <c r="AM127" s="26">
        <f>SUM(J127:M127,S127:AJ127)</f>
        <v>985</v>
      </c>
      <c r="AN127" s="7" t="str">
        <f>VLOOKUP(G127,'[4]2.第一轮公示反馈'!$G:$AM,33,0)</f>
        <v>骨科</v>
      </c>
      <c r="AO127" s="52">
        <f>SUMPRODUCT(($AN$4:$AN$1113=AN127)*($AM$4:$AM$1113&gt;AM127))+1</f>
        <v>3</v>
      </c>
      <c r="AP127" s="53">
        <f>COUNTIF(AN:AN,AN127)</f>
        <v>33</v>
      </c>
      <c r="AQ127" s="54">
        <f>AO127/AP127</f>
        <v>0.0909090909090909</v>
      </c>
      <c r="AR127" s="53">
        <f>IF(AQ127&lt;=10%,1.5,(IF(AQ127&lt;=40%,1.25,IF(AQ127&lt;=60%,1,IF(AQ127&lt;90%,0.75,0.5)))))</f>
        <v>1.5</v>
      </c>
      <c r="AS127" s="55">
        <v>1200</v>
      </c>
      <c r="AT127" s="6">
        <f>VLOOKUP(E127,[6]教育处数据!B:Q,16,0)</f>
        <v>20</v>
      </c>
      <c r="AU127" s="56">
        <f>AS127*AR127*(AT127/AW127)</f>
        <v>1800</v>
      </c>
      <c r="AV127" s="57">
        <f>ROUND(AU127,0)</f>
        <v>1800</v>
      </c>
      <c r="AW127" s="6">
        <v>20</v>
      </c>
    </row>
    <row r="128" spans="1:49">
      <c r="A128" s="6"/>
      <c r="B128" s="7" t="s">
        <v>243</v>
      </c>
      <c r="C128" s="8">
        <v>123</v>
      </c>
      <c r="D128" s="8" t="s">
        <v>245</v>
      </c>
      <c r="E128" s="8">
        <f>VLOOKUP(D128,'[1]9月学员绩效名单'!$A:$C,3,0)</f>
        <v>622032</v>
      </c>
      <c r="F128" s="8" t="str">
        <f>VLOOKUP(E128,'[2]住培学员 在培学员排班表（所有人）请假等数据已更新到23.6'!$F$1:$X$65536,19,0)</f>
        <v>住院医师-本院</v>
      </c>
      <c r="G128" s="8" t="str">
        <f>VLOOKUP(E128,'[2]住培学员 在培学员排班表（所有人）请假等数据已更新到23.6'!$F$1:$P$65536,11,0)</f>
        <v>骨科</v>
      </c>
      <c r="H128" s="8" t="str">
        <f>VLOOKUP(E128,'[2]住培学员 在培学员排班表（所有人）请假等数据已更新到23.6'!$F$1:$S$65536,14,0)</f>
        <v>2022年</v>
      </c>
      <c r="I128" s="8" t="s">
        <v>99</v>
      </c>
      <c r="J128" s="24">
        <v>0</v>
      </c>
      <c r="K128" s="24">
        <v>0</v>
      </c>
      <c r="L128" s="24">
        <v>0</v>
      </c>
      <c r="M128" s="24">
        <v>160</v>
      </c>
      <c r="N128" s="25">
        <v>0</v>
      </c>
      <c r="O128" s="25">
        <v>5</v>
      </c>
      <c r="P128" s="25">
        <v>0</v>
      </c>
      <c r="Q128" s="25">
        <v>0</v>
      </c>
      <c r="R128" s="25">
        <v>1</v>
      </c>
      <c r="S128" s="36">
        <v>125</v>
      </c>
      <c r="T128" s="24">
        <v>100</v>
      </c>
      <c r="U128" s="24">
        <v>0</v>
      </c>
      <c r="V128" s="24">
        <v>80</v>
      </c>
      <c r="W128" s="24">
        <v>0</v>
      </c>
      <c r="X128" s="24">
        <v>60</v>
      </c>
      <c r="Y128" s="48">
        <v>20</v>
      </c>
      <c r="Z128" s="48">
        <v>0</v>
      </c>
      <c r="AA128" s="48">
        <f>VLOOKUP(E128,[6]教育处数据!B:G,6,0)</f>
        <v>0</v>
      </c>
      <c r="AB128" s="43">
        <f>VLOOKUP(E128,[6]教育处数据!B:H,7,0)</f>
        <v>100</v>
      </c>
      <c r="AC128" s="43">
        <f>VLOOKUP(E128,[6]教育处数据!B:J,9,0)</f>
        <v>150</v>
      </c>
      <c r="AD128" s="43">
        <f>VLOOKUP(E128,[6]教育处数据!B:L,11,0)</f>
        <v>100</v>
      </c>
      <c r="AE128" s="43">
        <v>0</v>
      </c>
      <c r="AF128" s="43">
        <v>0</v>
      </c>
      <c r="AG128" s="43">
        <f>VLOOKUP(E128,[6]教育处数据!B:N,13,0)</f>
        <v>0</v>
      </c>
      <c r="AH128" s="43">
        <v>0</v>
      </c>
      <c r="AI128" s="43">
        <v>0</v>
      </c>
      <c r="AJ128" s="43">
        <v>0</v>
      </c>
      <c r="AK128" s="43">
        <v>0</v>
      </c>
      <c r="AL128" s="43">
        <v>0</v>
      </c>
      <c r="AM128" s="26">
        <f>SUM(J128:M128,S128:AJ128)</f>
        <v>895</v>
      </c>
      <c r="AN128" s="7" t="str">
        <f>VLOOKUP(G128,'[4]2.第一轮公示反馈'!$G:$AM,33,0)</f>
        <v>骨科</v>
      </c>
      <c r="AO128" s="52">
        <f>SUMPRODUCT(($AN$4:$AN$1113=AN128)*($AM$4:$AM$1113&gt;AM128))+1</f>
        <v>4</v>
      </c>
      <c r="AP128" s="53">
        <f>COUNTIF(AN:AN,AN128)</f>
        <v>33</v>
      </c>
      <c r="AQ128" s="54">
        <f>AO128/AP128</f>
        <v>0.121212121212121</v>
      </c>
      <c r="AR128" s="53">
        <f>IF(AQ128&lt;=10%,1.5,(IF(AQ128&lt;=40%,1.25,IF(AQ128&lt;=60%,1,IF(AQ128&lt;90%,0.75,0.5)))))</f>
        <v>1.25</v>
      </c>
      <c r="AS128" s="55">
        <v>1200</v>
      </c>
      <c r="AT128" s="6">
        <f>VLOOKUP(E128,[6]教育处数据!B:Q,16,0)</f>
        <v>20</v>
      </c>
      <c r="AU128" s="56">
        <f>AS128*AR128*(AT128/AW128)</f>
        <v>1500</v>
      </c>
      <c r="AV128" s="57">
        <f>ROUND(AU128,0)</f>
        <v>1500</v>
      </c>
      <c r="AW128" s="6">
        <v>20</v>
      </c>
    </row>
    <row r="129" spans="1:49">
      <c r="A129" s="6"/>
      <c r="B129" s="7" t="s">
        <v>126</v>
      </c>
      <c r="C129" s="8">
        <v>124</v>
      </c>
      <c r="D129" s="11" t="s">
        <v>246</v>
      </c>
      <c r="E129" s="8" t="str">
        <f>VLOOKUP(D129,'[1]9月学员绩效名单'!$A:$C,3,0)</f>
        <v>7AM411</v>
      </c>
      <c r="F129" s="8" t="str">
        <f>VLOOKUP(E129,'[2]住培学员 在培学员排班表（所有人）请假等数据已更新到23.6'!$F$1:$X$65536,19,0)</f>
        <v>规培研究生</v>
      </c>
      <c r="G129" s="8" t="str">
        <f>VLOOKUP(E129,'[2]住培学员 在培学员排班表（所有人）请假等数据已更新到23.6'!$F$1:$P$65536,11,0)</f>
        <v>骨科</v>
      </c>
      <c r="H129" s="8" t="str">
        <f>VLOOKUP(E129,'[2]住培学员 在培学员排班表（所有人）请假等数据已更新到23.6'!$F$1:$S$65536,14,0)</f>
        <v>2021年</v>
      </c>
      <c r="I129" s="8" t="s">
        <v>99</v>
      </c>
      <c r="J129" s="24">
        <v>0</v>
      </c>
      <c r="K129" s="24">
        <v>0</v>
      </c>
      <c r="L129" s="24">
        <v>0</v>
      </c>
      <c r="M129" s="24">
        <v>160</v>
      </c>
      <c r="N129" s="25">
        <v>0</v>
      </c>
      <c r="O129" s="25">
        <v>2</v>
      </c>
      <c r="P129" s="27">
        <v>0</v>
      </c>
      <c r="Q129" s="37">
        <v>0</v>
      </c>
      <c r="R129" s="27">
        <v>1</v>
      </c>
      <c r="S129" s="36">
        <v>65</v>
      </c>
      <c r="T129" s="24">
        <v>100</v>
      </c>
      <c r="U129" s="38">
        <v>10</v>
      </c>
      <c r="V129" s="38">
        <v>40</v>
      </c>
      <c r="W129" s="38">
        <v>120</v>
      </c>
      <c r="X129" s="38">
        <v>30</v>
      </c>
      <c r="Y129" s="38">
        <v>0</v>
      </c>
      <c r="Z129" s="48">
        <v>0</v>
      </c>
      <c r="AA129" s="48">
        <f>VLOOKUP(E129,[6]教育处数据!B:G,6,0)</f>
        <v>0</v>
      </c>
      <c r="AB129" s="43">
        <f>VLOOKUP(E129,[6]教育处数据!B:H,7,0)</f>
        <v>100</v>
      </c>
      <c r="AC129" s="43">
        <f>VLOOKUP(E129,[6]教育处数据!B:J,9,0)</f>
        <v>150</v>
      </c>
      <c r="AD129" s="43">
        <f>VLOOKUP(E129,[6]教育处数据!B:L,11,0)</f>
        <v>100</v>
      </c>
      <c r="AE129" s="43">
        <v>0</v>
      </c>
      <c r="AF129" s="43">
        <v>0</v>
      </c>
      <c r="AG129" s="43">
        <f>VLOOKUP(E129,[6]教育处数据!B:N,13,0)</f>
        <v>0</v>
      </c>
      <c r="AH129" s="43">
        <v>0</v>
      </c>
      <c r="AI129" s="43">
        <v>0</v>
      </c>
      <c r="AJ129" s="43">
        <v>0</v>
      </c>
      <c r="AK129" s="43">
        <v>0</v>
      </c>
      <c r="AL129" s="43">
        <v>0</v>
      </c>
      <c r="AM129" s="26">
        <f>SUM(J129:M129,S129:AJ129)</f>
        <v>875</v>
      </c>
      <c r="AN129" s="7" t="str">
        <f>VLOOKUP(G129,'[4]2.第一轮公示反馈'!$G:$AM,33,0)</f>
        <v>骨科</v>
      </c>
      <c r="AO129" s="52">
        <f>SUMPRODUCT(($AN$4:$AN$1113=AN129)*($AM$4:$AM$1113&gt;AM129))+1</f>
        <v>5</v>
      </c>
      <c r="AP129" s="53">
        <f>COUNTIF(AN:AN,AN129)</f>
        <v>33</v>
      </c>
      <c r="AQ129" s="54">
        <f>AO129/AP129</f>
        <v>0.151515151515152</v>
      </c>
      <c r="AR129" s="53">
        <f>IF(AQ129&lt;=10%,1.5,(IF(AQ129&lt;=40%,1.25,IF(AQ129&lt;=60%,1,IF(AQ129&lt;90%,0.75,0.5)))))</f>
        <v>1.25</v>
      </c>
      <c r="AS129" s="55">
        <v>1200</v>
      </c>
      <c r="AT129" s="6">
        <f>VLOOKUP(E129,[6]教育处数据!B:Q,16,0)</f>
        <v>20</v>
      </c>
      <c r="AU129" s="56">
        <f>AS129*AR129*(AT129/AW129)</f>
        <v>1500</v>
      </c>
      <c r="AV129" s="57">
        <f>ROUND(AU129,0)</f>
        <v>1500</v>
      </c>
      <c r="AW129" s="6">
        <v>20</v>
      </c>
    </row>
    <row r="130" spans="1:49">
      <c r="A130" s="6"/>
      <c r="B130" s="7" t="s">
        <v>243</v>
      </c>
      <c r="C130" s="8">
        <v>125</v>
      </c>
      <c r="D130" s="8" t="s">
        <v>247</v>
      </c>
      <c r="E130" s="8" t="str">
        <f>VLOOKUP(D130,'[1]9月学员绩效名单'!$A:$C,3,0)</f>
        <v>7AM282</v>
      </c>
      <c r="F130" s="8" t="str">
        <f>VLOOKUP(E130,'[2]住培学员 在培学员排班表（所有人）请假等数据已更新到23.6'!$F$1:$X$65536,19,0)</f>
        <v>规培研究生</v>
      </c>
      <c r="G130" s="8" t="str">
        <f>VLOOKUP(E130,'[2]住培学员 在培学员排班表（所有人）请假等数据已更新到23.6'!$F$1:$P$65536,11,0)</f>
        <v>骨科</v>
      </c>
      <c r="H130" s="8" t="str">
        <f>VLOOKUP(E130,'[2]住培学员 在培学员排班表（所有人）请假等数据已更新到23.6'!$F$1:$S$65536,14,0)</f>
        <v>2021年</v>
      </c>
      <c r="I130" s="8" t="s">
        <v>99</v>
      </c>
      <c r="J130" s="24">
        <v>0</v>
      </c>
      <c r="K130" s="24">
        <v>0</v>
      </c>
      <c r="L130" s="24">
        <v>0</v>
      </c>
      <c r="M130" s="24">
        <v>160</v>
      </c>
      <c r="N130" s="25">
        <v>0</v>
      </c>
      <c r="O130" s="25">
        <v>7</v>
      </c>
      <c r="P130" s="25">
        <v>0</v>
      </c>
      <c r="Q130" s="25">
        <v>0</v>
      </c>
      <c r="R130" s="25">
        <v>2</v>
      </c>
      <c r="S130" s="36">
        <v>190</v>
      </c>
      <c r="T130" s="24">
        <v>100</v>
      </c>
      <c r="U130" s="24">
        <v>0</v>
      </c>
      <c r="V130" s="24">
        <v>20</v>
      </c>
      <c r="W130" s="24">
        <v>30</v>
      </c>
      <c r="X130" s="24">
        <v>0</v>
      </c>
      <c r="Y130" s="48">
        <v>0</v>
      </c>
      <c r="Z130" s="48">
        <v>0</v>
      </c>
      <c r="AA130" s="48">
        <f>VLOOKUP(E130,[6]教育处数据!B:G,6,0)</f>
        <v>0</v>
      </c>
      <c r="AB130" s="43">
        <f>VLOOKUP(E130,[6]教育处数据!B:H,7,0)</f>
        <v>100</v>
      </c>
      <c r="AC130" s="43">
        <f>VLOOKUP(E130,[6]教育处数据!B:J,9,0)</f>
        <v>150</v>
      </c>
      <c r="AD130" s="43">
        <f>VLOOKUP(E130,[6]教育处数据!B:L,11,0)</f>
        <v>100</v>
      </c>
      <c r="AE130" s="43">
        <v>0</v>
      </c>
      <c r="AF130" s="43">
        <v>0</v>
      </c>
      <c r="AG130" s="43">
        <f>VLOOKUP(E130,[6]教育处数据!B:N,13,0)</f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26">
        <f>SUM(J130:M130,S130:AJ130)</f>
        <v>850</v>
      </c>
      <c r="AN130" s="7" t="str">
        <f>VLOOKUP(G130,'[4]2.第一轮公示反馈'!$G:$AM,33,0)</f>
        <v>骨科</v>
      </c>
      <c r="AO130" s="52">
        <f>SUMPRODUCT(($AN$4:$AN$1113=AN130)*($AM$4:$AM$1113&gt;AM130))+1</f>
        <v>6</v>
      </c>
      <c r="AP130" s="53">
        <f>COUNTIF(AN:AN,AN130)</f>
        <v>33</v>
      </c>
      <c r="AQ130" s="54">
        <f>AO130/AP130</f>
        <v>0.181818181818182</v>
      </c>
      <c r="AR130" s="53">
        <f>IF(AQ130&lt;=10%,1.5,(IF(AQ130&lt;=40%,1.25,IF(AQ130&lt;=60%,1,IF(AQ130&lt;90%,0.75,0.5)))))</f>
        <v>1.25</v>
      </c>
      <c r="AS130" s="55">
        <v>1200</v>
      </c>
      <c r="AT130" s="6">
        <f>VLOOKUP(E130,[6]教育处数据!B:Q,16,0)</f>
        <v>20</v>
      </c>
      <c r="AU130" s="56">
        <f>AS130*AR130*(AT130/AW130)</f>
        <v>1500</v>
      </c>
      <c r="AV130" s="57">
        <f>ROUND(AU130,0)</f>
        <v>1500</v>
      </c>
      <c r="AW130" s="6">
        <v>20</v>
      </c>
    </row>
    <row r="131" spans="1:49">
      <c r="A131" s="6"/>
      <c r="B131" s="7" t="s">
        <v>243</v>
      </c>
      <c r="C131" s="8">
        <v>126</v>
      </c>
      <c r="D131" s="8" t="s">
        <v>248</v>
      </c>
      <c r="E131" s="8" t="str">
        <f>VLOOKUP(D131,'[1]9月学员绩效名单'!$A:$C,3,0)</f>
        <v>7AM288</v>
      </c>
      <c r="F131" s="8" t="str">
        <f>VLOOKUP(E131,'[2]住培学员 在培学员排班表（所有人）请假等数据已更新到23.6'!$F$1:$X$65536,19,0)</f>
        <v>规培研究生</v>
      </c>
      <c r="G131" s="8" t="str">
        <f>VLOOKUP(E131,'[2]住培学员 在培学员排班表（所有人）请假等数据已更新到23.6'!$F$1:$P$65536,11,0)</f>
        <v>骨科</v>
      </c>
      <c r="H131" s="8" t="str">
        <f>VLOOKUP(E131,'[2]住培学员 在培学员排班表（所有人）请假等数据已更新到23.6'!$F$1:$S$65536,14,0)</f>
        <v>2021年</v>
      </c>
      <c r="I131" s="8" t="s">
        <v>99</v>
      </c>
      <c r="J131" s="24">
        <v>0</v>
      </c>
      <c r="K131" s="24">
        <v>0</v>
      </c>
      <c r="L131" s="24">
        <v>0</v>
      </c>
      <c r="M131" s="24">
        <v>160</v>
      </c>
      <c r="N131" s="25">
        <v>0</v>
      </c>
      <c r="O131" s="25">
        <v>5</v>
      </c>
      <c r="P131" s="25">
        <v>0</v>
      </c>
      <c r="Q131" s="25">
        <v>0</v>
      </c>
      <c r="R131" s="25">
        <v>2</v>
      </c>
      <c r="S131" s="36">
        <v>150</v>
      </c>
      <c r="T131" s="24">
        <v>100</v>
      </c>
      <c r="U131" s="24">
        <v>0</v>
      </c>
      <c r="V131" s="24">
        <v>20</v>
      </c>
      <c r="W131" s="24">
        <v>60</v>
      </c>
      <c r="X131" s="24">
        <v>0</v>
      </c>
      <c r="Y131" s="48">
        <v>0</v>
      </c>
      <c r="Z131" s="48">
        <v>0</v>
      </c>
      <c r="AA131" s="48">
        <f>VLOOKUP(E131,[6]教育处数据!B:G,6,0)</f>
        <v>0</v>
      </c>
      <c r="AB131" s="43">
        <f>VLOOKUP(E131,[6]教育处数据!B:H,7,0)</f>
        <v>100</v>
      </c>
      <c r="AC131" s="43">
        <f>VLOOKUP(E131,[6]教育处数据!B:J,9,0)</f>
        <v>150</v>
      </c>
      <c r="AD131" s="43">
        <f>VLOOKUP(E131,[6]教育处数据!B:L,11,0)</f>
        <v>100</v>
      </c>
      <c r="AE131" s="43">
        <v>0</v>
      </c>
      <c r="AF131" s="43">
        <v>0</v>
      </c>
      <c r="AG131" s="43">
        <f>VLOOKUP(E131,[6]教育处数据!B:N,13,0)</f>
        <v>0</v>
      </c>
      <c r="AH131" s="43">
        <v>0</v>
      </c>
      <c r="AI131" s="43">
        <v>0</v>
      </c>
      <c r="AJ131" s="43">
        <v>0</v>
      </c>
      <c r="AK131" s="43">
        <v>0</v>
      </c>
      <c r="AL131" s="43">
        <v>0</v>
      </c>
      <c r="AM131" s="26">
        <f>SUM(J131:M131,S131:AJ131)</f>
        <v>840</v>
      </c>
      <c r="AN131" s="7" t="str">
        <f>VLOOKUP(G131,'[4]2.第一轮公示反馈'!$G:$AM,33,0)</f>
        <v>骨科</v>
      </c>
      <c r="AO131" s="52">
        <f>SUMPRODUCT(($AN$4:$AN$1113=AN131)*($AM$4:$AM$1113&gt;AM131))+1</f>
        <v>7</v>
      </c>
      <c r="AP131" s="53">
        <f>COUNTIF(AN:AN,AN131)</f>
        <v>33</v>
      </c>
      <c r="AQ131" s="54">
        <f>AO131/AP131</f>
        <v>0.212121212121212</v>
      </c>
      <c r="AR131" s="53">
        <f>IF(AQ131&lt;=10%,1.5,(IF(AQ131&lt;=40%,1.25,IF(AQ131&lt;=60%,1,IF(AQ131&lt;90%,0.75,0.5)))))</f>
        <v>1.25</v>
      </c>
      <c r="AS131" s="55">
        <v>1200</v>
      </c>
      <c r="AT131" s="6">
        <f>VLOOKUP(E131,[6]教育处数据!B:Q,16,0)</f>
        <v>20</v>
      </c>
      <c r="AU131" s="56">
        <f>AS131*AR131*(AT131/AW131)</f>
        <v>1500</v>
      </c>
      <c r="AV131" s="57">
        <f>ROUND(AU131,0)</f>
        <v>1500</v>
      </c>
      <c r="AW131" s="6">
        <v>20</v>
      </c>
    </row>
    <row r="132" spans="1:49">
      <c r="A132" s="6"/>
      <c r="B132" s="7" t="s">
        <v>243</v>
      </c>
      <c r="C132" s="8">
        <v>127</v>
      </c>
      <c r="D132" s="8" t="s">
        <v>249</v>
      </c>
      <c r="E132" s="8" t="str">
        <f>VLOOKUP(D132,'[1]9月学员绩效名单'!$A:$C,3,0)</f>
        <v>730L36</v>
      </c>
      <c r="F132" s="8" t="str">
        <f>VLOOKUP(E132,'[2]住培学员 在培学员排班表（所有人）请假等数据已更新到23.6'!$F$1:$X$65536,19,0)</f>
        <v>住院医师-外院</v>
      </c>
      <c r="G132" s="8" t="str">
        <f>VLOOKUP(E132,'[2]住培学员 在培学员排班表（所有人）请假等数据已更新到23.6'!$F$1:$P$65536,11,0)</f>
        <v>骨科</v>
      </c>
      <c r="H132" s="8" t="str">
        <f>VLOOKUP(E132,'[2]住培学员 在培学员排班表（所有人）请假等数据已更新到23.6'!$F$1:$S$65536,14,0)</f>
        <v>2022年</v>
      </c>
      <c r="I132" s="8" t="s">
        <v>99</v>
      </c>
      <c r="J132" s="24">
        <v>0</v>
      </c>
      <c r="K132" s="24">
        <v>0</v>
      </c>
      <c r="L132" s="24">
        <v>0</v>
      </c>
      <c r="M132" s="24">
        <v>160</v>
      </c>
      <c r="N132" s="25">
        <v>0</v>
      </c>
      <c r="O132" s="25">
        <v>4</v>
      </c>
      <c r="P132" s="25">
        <v>0</v>
      </c>
      <c r="Q132" s="25">
        <v>0</v>
      </c>
      <c r="R132" s="25">
        <v>1</v>
      </c>
      <c r="S132" s="36">
        <v>105</v>
      </c>
      <c r="T132" s="24">
        <v>100</v>
      </c>
      <c r="U132" s="24">
        <v>10</v>
      </c>
      <c r="V132" s="24">
        <v>80</v>
      </c>
      <c r="W132" s="24">
        <v>60</v>
      </c>
      <c r="X132" s="24">
        <v>60</v>
      </c>
      <c r="Y132" s="48">
        <v>0</v>
      </c>
      <c r="Z132" s="48">
        <v>0</v>
      </c>
      <c r="AA132" s="48">
        <f>VLOOKUP(E132,[6]教育处数据!B:G,6,0)</f>
        <v>0</v>
      </c>
      <c r="AB132" s="43">
        <f>VLOOKUP(E132,[6]教育处数据!B:H,7,0)</f>
        <v>100</v>
      </c>
      <c r="AC132" s="43">
        <f>VLOOKUP(E132,[6]教育处数据!B:J,9,0)</f>
        <v>150</v>
      </c>
      <c r="AD132" s="43">
        <f>VLOOKUP(E132,[6]教育处数据!B:L,11,0)</f>
        <v>0</v>
      </c>
      <c r="AE132" s="43">
        <v>0</v>
      </c>
      <c r="AF132" s="43">
        <v>0</v>
      </c>
      <c r="AG132" s="43">
        <f>VLOOKUP(E132,[6]教育处数据!B:N,13,0)</f>
        <v>0</v>
      </c>
      <c r="AH132" s="43">
        <v>0</v>
      </c>
      <c r="AI132" s="43">
        <v>0</v>
      </c>
      <c r="AJ132" s="43">
        <v>0</v>
      </c>
      <c r="AK132" s="43">
        <v>0</v>
      </c>
      <c r="AL132" s="43">
        <v>0</v>
      </c>
      <c r="AM132" s="26">
        <f>SUM(J132:M132,S132:AJ132)</f>
        <v>825</v>
      </c>
      <c r="AN132" s="7" t="str">
        <f>VLOOKUP(G132,'[4]2.第一轮公示反馈'!$G:$AM,33,0)</f>
        <v>骨科</v>
      </c>
      <c r="AO132" s="52">
        <f>SUMPRODUCT(($AN$4:$AN$1113=AN132)*($AM$4:$AM$1113&gt;AM132))+1</f>
        <v>8</v>
      </c>
      <c r="AP132" s="53">
        <f>COUNTIF(AN:AN,AN132)</f>
        <v>33</v>
      </c>
      <c r="AQ132" s="54">
        <f>AO132/AP132</f>
        <v>0.242424242424242</v>
      </c>
      <c r="AR132" s="53">
        <f>IF(AQ132&lt;=10%,1.5,(IF(AQ132&lt;=40%,1.25,IF(AQ132&lt;=60%,1,IF(AQ132&lt;90%,0.75,0.5)))))</f>
        <v>1.25</v>
      </c>
      <c r="AS132" s="55">
        <v>1200</v>
      </c>
      <c r="AT132" s="6">
        <f>VLOOKUP(E132,[6]教育处数据!B:Q,16,0)</f>
        <v>20</v>
      </c>
      <c r="AU132" s="56">
        <f>AS132*AR132*(AT132/AW132)</f>
        <v>1500</v>
      </c>
      <c r="AV132" s="57">
        <f>ROUND(AU132,0)</f>
        <v>1500</v>
      </c>
      <c r="AW132" s="6">
        <v>20</v>
      </c>
    </row>
    <row r="133" spans="1:49">
      <c r="A133" s="6"/>
      <c r="B133" s="7" t="s">
        <v>239</v>
      </c>
      <c r="C133" s="8">
        <v>128</v>
      </c>
      <c r="D133" s="8" t="s">
        <v>250</v>
      </c>
      <c r="E133" s="8" t="str">
        <f>VLOOKUP(D133,'[1]9月学员绩效名单'!$A:$C,3,0)</f>
        <v>7AM287</v>
      </c>
      <c r="F133" s="8" t="str">
        <f>VLOOKUP(E133,'[2]住培学员 在培学员排班表（所有人）请假等数据已更新到23.6'!$F$1:$X$65536,19,0)</f>
        <v>规培研究生</v>
      </c>
      <c r="G133" s="8" t="str">
        <f>VLOOKUP(E133,'[2]住培学员 在培学员排班表（所有人）请假等数据已更新到23.6'!$F$1:$P$65536,11,0)</f>
        <v>骨科</v>
      </c>
      <c r="H133" s="8" t="str">
        <f>VLOOKUP(E133,'[2]住培学员 在培学员排班表（所有人）请假等数据已更新到23.6'!$F$1:$S$65536,14,0)</f>
        <v>2021年</v>
      </c>
      <c r="I133" s="8" t="s">
        <v>99</v>
      </c>
      <c r="J133" s="24">
        <v>0</v>
      </c>
      <c r="K133" s="24">
        <v>0</v>
      </c>
      <c r="L133" s="24">
        <v>0</v>
      </c>
      <c r="M133" s="24">
        <v>120</v>
      </c>
      <c r="N133" s="25">
        <v>0</v>
      </c>
      <c r="O133" s="25">
        <v>2</v>
      </c>
      <c r="P133" s="25">
        <v>5</v>
      </c>
      <c r="Q133" s="25">
        <v>2</v>
      </c>
      <c r="R133" s="25">
        <v>1</v>
      </c>
      <c r="S133" s="36">
        <v>215</v>
      </c>
      <c r="T133" s="24">
        <v>100</v>
      </c>
      <c r="U133" s="24">
        <v>10</v>
      </c>
      <c r="V133" s="24">
        <v>20</v>
      </c>
      <c r="W133" s="24">
        <v>30</v>
      </c>
      <c r="X133" s="24">
        <v>0</v>
      </c>
      <c r="Y133" s="48">
        <v>40</v>
      </c>
      <c r="Z133" s="48">
        <v>0</v>
      </c>
      <c r="AA133" s="48">
        <f>VLOOKUP(E133,[6]教育处数据!B:G,6,0)</f>
        <v>0</v>
      </c>
      <c r="AB133" s="43">
        <f>VLOOKUP(E133,[6]教育处数据!B:H,7,0)</f>
        <v>100</v>
      </c>
      <c r="AC133" s="43">
        <f>VLOOKUP(E133,[6]教育处数据!B:J,9,0)</f>
        <v>150</v>
      </c>
      <c r="AD133" s="43">
        <f>VLOOKUP(E133,[6]教育处数据!B:L,11,0)</f>
        <v>0</v>
      </c>
      <c r="AE133" s="43">
        <v>0</v>
      </c>
      <c r="AF133" s="43">
        <v>0</v>
      </c>
      <c r="AG133" s="43">
        <f>VLOOKUP(E133,[6]教育处数据!B:N,13,0)</f>
        <v>0</v>
      </c>
      <c r="AH133" s="43">
        <v>0</v>
      </c>
      <c r="AI133" s="43">
        <v>0</v>
      </c>
      <c r="AJ133" s="43">
        <v>0</v>
      </c>
      <c r="AK133" s="43">
        <v>0</v>
      </c>
      <c r="AL133" s="43">
        <v>0</v>
      </c>
      <c r="AM133" s="26">
        <f>SUM(J133:M133,S133:AJ133)</f>
        <v>785</v>
      </c>
      <c r="AN133" s="7" t="str">
        <f>VLOOKUP(G133,'[4]2.第一轮公示反馈'!$G:$AM,33,0)</f>
        <v>骨科</v>
      </c>
      <c r="AO133" s="52">
        <f>SUMPRODUCT(($AN$4:$AN$1113=AN133)*($AM$4:$AM$1113&gt;AM133))+1</f>
        <v>9</v>
      </c>
      <c r="AP133" s="53">
        <f>COUNTIF(AN:AN,AN133)</f>
        <v>33</v>
      </c>
      <c r="AQ133" s="54">
        <f>AO133/AP133</f>
        <v>0.272727272727273</v>
      </c>
      <c r="AR133" s="53">
        <f>IF(AQ133&lt;=10%,1.5,(IF(AQ133&lt;=40%,1.25,IF(AQ133&lt;=60%,1,IF(AQ133&lt;90%,0.75,0.5)))))</f>
        <v>1.25</v>
      </c>
      <c r="AS133" s="55">
        <v>1200</v>
      </c>
      <c r="AT133" s="6">
        <f>VLOOKUP(E133,[6]教育处数据!B:Q,16,0)</f>
        <v>20</v>
      </c>
      <c r="AU133" s="56">
        <f>AS133*AR133*(AT133/AW133)</f>
        <v>1500</v>
      </c>
      <c r="AV133" s="57">
        <f>ROUND(AU133,0)</f>
        <v>1500</v>
      </c>
      <c r="AW133" s="6">
        <v>20</v>
      </c>
    </row>
    <row r="134" spans="1:49">
      <c r="A134" s="6"/>
      <c r="B134" s="7" t="s">
        <v>243</v>
      </c>
      <c r="C134" s="8">
        <v>129</v>
      </c>
      <c r="D134" s="8" t="s">
        <v>251</v>
      </c>
      <c r="E134" s="8">
        <f>VLOOKUP(D134,'[1]9月学员绩效名单'!$A:$C,3,0)</f>
        <v>622022</v>
      </c>
      <c r="F134" s="8" t="str">
        <f>VLOOKUP(E134,'[2]住培学员 在培学员排班表（所有人）请假等数据已更新到23.6'!$F$1:$X$65536,19,0)</f>
        <v>住院医师-本院</v>
      </c>
      <c r="G134" s="8" t="str">
        <f>VLOOKUP(E134,'[2]住培学员 在培学员排班表（所有人）请假等数据已更新到23.6'!$F$1:$P$65536,11,0)</f>
        <v>骨科</v>
      </c>
      <c r="H134" s="8" t="str">
        <f>VLOOKUP(E134,'[2]住培学员 在培学员排班表（所有人）请假等数据已更新到23.6'!$F$1:$S$65536,14,0)</f>
        <v>2022年</v>
      </c>
      <c r="I134" s="8" t="s">
        <v>99</v>
      </c>
      <c r="J134" s="24">
        <v>0</v>
      </c>
      <c r="K134" s="24">
        <v>0</v>
      </c>
      <c r="L134" s="24">
        <v>0</v>
      </c>
      <c r="M134" s="24">
        <v>160</v>
      </c>
      <c r="N134" s="25">
        <v>0</v>
      </c>
      <c r="O134" s="25">
        <v>3</v>
      </c>
      <c r="P134" s="25">
        <v>0</v>
      </c>
      <c r="Q134" s="25">
        <v>0</v>
      </c>
      <c r="R134" s="25">
        <v>1</v>
      </c>
      <c r="S134" s="36">
        <v>85</v>
      </c>
      <c r="T134" s="24">
        <v>100</v>
      </c>
      <c r="U134" s="24">
        <v>0</v>
      </c>
      <c r="V134" s="24">
        <v>20</v>
      </c>
      <c r="W134" s="24">
        <v>30</v>
      </c>
      <c r="X134" s="24">
        <v>0</v>
      </c>
      <c r="Y134" s="48">
        <v>0</v>
      </c>
      <c r="Z134" s="48">
        <v>0</v>
      </c>
      <c r="AA134" s="48">
        <f>VLOOKUP(E134,[6]教育处数据!B:G,6,0)</f>
        <v>0</v>
      </c>
      <c r="AB134" s="43">
        <f>VLOOKUP(E134,[6]教育处数据!B:H,7,0)</f>
        <v>100</v>
      </c>
      <c r="AC134" s="43">
        <f>VLOOKUP(E134,[6]教育处数据!B:J,9,0)</f>
        <v>150</v>
      </c>
      <c r="AD134" s="43">
        <f>VLOOKUP(E134,[6]教育处数据!B:L,11,0)</f>
        <v>100</v>
      </c>
      <c r="AE134" s="43">
        <v>0</v>
      </c>
      <c r="AF134" s="43">
        <v>0</v>
      </c>
      <c r="AG134" s="43">
        <f>VLOOKUP(E134,[6]教育处数据!B:N,13,0)</f>
        <v>0</v>
      </c>
      <c r="AH134" s="43">
        <v>0</v>
      </c>
      <c r="AI134" s="43">
        <v>0</v>
      </c>
      <c r="AJ134" s="43">
        <v>0</v>
      </c>
      <c r="AK134" s="43">
        <v>0</v>
      </c>
      <c r="AL134" s="43">
        <v>0</v>
      </c>
      <c r="AM134" s="26">
        <f>SUM(J134:M134,S134:AJ134)</f>
        <v>745</v>
      </c>
      <c r="AN134" s="7" t="str">
        <f>VLOOKUP(G134,'[4]2.第一轮公示反馈'!$G:$AM,33,0)</f>
        <v>骨科</v>
      </c>
      <c r="AO134" s="52">
        <f>SUMPRODUCT(($AN$4:$AN$1113=AN134)*($AM$4:$AM$1113&gt;AM134))+1</f>
        <v>10</v>
      </c>
      <c r="AP134" s="53">
        <f>COUNTIF(AN:AN,AN134)</f>
        <v>33</v>
      </c>
      <c r="AQ134" s="54">
        <f>AO134/AP134</f>
        <v>0.303030303030303</v>
      </c>
      <c r="AR134" s="53">
        <f>IF(AQ134&lt;=10%,1.5,(IF(AQ134&lt;=40%,1.25,IF(AQ134&lt;=60%,1,IF(AQ134&lt;90%,0.75,0.5)))))</f>
        <v>1.25</v>
      </c>
      <c r="AS134" s="55">
        <v>1200</v>
      </c>
      <c r="AT134" s="6">
        <f>VLOOKUP(E134,[6]教育处数据!B:Q,16,0)</f>
        <v>20</v>
      </c>
      <c r="AU134" s="56">
        <f>AS134*AR134*(AT134/AW134)</f>
        <v>1500</v>
      </c>
      <c r="AV134" s="57">
        <f>ROUND(AU134,0)</f>
        <v>1500</v>
      </c>
      <c r="AW134" s="6">
        <v>20</v>
      </c>
    </row>
    <row r="135" spans="1:49">
      <c r="A135" s="6"/>
      <c r="B135" s="7" t="s">
        <v>243</v>
      </c>
      <c r="C135" s="8">
        <v>130</v>
      </c>
      <c r="D135" s="8" t="s">
        <v>252</v>
      </c>
      <c r="E135" s="8" t="str">
        <f>VLOOKUP(D135,'[1]9月学员绩效名单'!$A:$C,3,0)</f>
        <v>7AM283</v>
      </c>
      <c r="F135" s="8" t="str">
        <f>VLOOKUP(E135,'[2]住培学员 在培学员排班表（所有人）请假等数据已更新到23.6'!$F$1:$X$65536,19,0)</f>
        <v>规培研究生</v>
      </c>
      <c r="G135" s="8" t="str">
        <f>VLOOKUP(E135,'[2]住培学员 在培学员排班表（所有人）请假等数据已更新到23.6'!$F$1:$P$65536,11,0)</f>
        <v>骨科</v>
      </c>
      <c r="H135" s="8" t="str">
        <f>VLOOKUP(E135,'[2]住培学员 在培学员排班表（所有人）请假等数据已更新到23.6'!$F$1:$S$65536,14,0)</f>
        <v>2021年</v>
      </c>
      <c r="I135" s="8" t="s">
        <v>99</v>
      </c>
      <c r="J135" s="24">
        <v>0</v>
      </c>
      <c r="K135" s="24">
        <v>0</v>
      </c>
      <c r="L135" s="24">
        <v>0</v>
      </c>
      <c r="M135" s="24">
        <v>160</v>
      </c>
      <c r="N135" s="25">
        <v>0</v>
      </c>
      <c r="O135" s="25">
        <v>3</v>
      </c>
      <c r="P135" s="25">
        <v>0</v>
      </c>
      <c r="Q135" s="25">
        <v>0</v>
      </c>
      <c r="R135" s="25">
        <v>1</v>
      </c>
      <c r="S135" s="36">
        <v>85</v>
      </c>
      <c r="T135" s="24">
        <v>100</v>
      </c>
      <c r="U135" s="24">
        <v>10</v>
      </c>
      <c r="V135" s="24">
        <v>0</v>
      </c>
      <c r="W135" s="24">
        <v>0</v>
      </c>
      <c r="X135" s="24">
        <v>0</v>
      </c>
      <c r="Y135" s="48">
        <v>20</v>
      </c>
      <c r="Z135" s="48">
        <v>0</v>
      </c>
      <c r="AA135" s="48">
        <f>VLOOKUP(E135,[6]教育处数据!B:G,6,0)</f>
        <v>0</v>
      </c>
      <c r="AB135" s="43">
        <f>VLOOKUP(E135,[6]教育处数据!B:H,7,0)</f>
        <v>100</v>
      </c>
      <c r="AC135" s="43">
        <f>VLOOKUP(E135,[6]教育处数据!B:J,9,0)</f>
        <v>150</v>
      </c>
      <c r="AD135" s="43">
        <f>VLOOKUP(E135,[6]教育处数据!B:L,11,0)</f>
        <v>100</v>
      </c>
      <c r="AE135" s="43">
        <v>0</v>
      </c>
      <c r="AF135" s="43">
        <v>0</v>
      </c>
      <c r="AG135" s="43">
        <f>VLOOKUP(E135,[6]教育处数据!B:N,13,0)</f>
        <v>0</v>
      </c>
      <c r="AH135" s="43">
        <v>0</v>
      </c>
      <c r="AI135" s="43">
        <v>0</v>
      </c>
      <c r="AJ135" s="43">
        <v>0</v>
      </c>
      <c r="AK135" s="43">
        <v>0</v>
      </c>
      <c r="AL135" s="43">
        <v>0</v>
      </c>
      <c r="AM135" s="26">
        <f>SUM(J135:M135,S135:AJ135)</f>
        <v>725</v>
      </c>
      <c r="AN135" s="7" t="str">
        <f>VLOOKUP(G135,'[4]2.第一轮公示反馈'!$G:$AM,33,0)</f>
        <v>骨科</v>
      </c>
      <c r="AO135" s="52">
        <f>SUMPRODUCT(($AN$4:$AN$1113=AN135)*($AM$4:$AM$1113&gt;AM135))+1</f>
        <v>11</v>
      </c>
      <c r="AP135" s="53">
        <f>COUNTIF(AN:AN,AN135)</f>
        <v>33</v>
      </c>
      <c r="AQ135" s="54">
        <f>AO135/AP135</f>
        <v>0.333333333333333</v>
      </c>
      <c r="AR135" s="53">
        <f>IF(AQ135&lt;=10%,1.5,(IF(AQ135&lt;=40%,1.25,IF(AQ135&lt;=60%,1,IF(AQ135&lt;90%,0.75,0.5)))))</f>
        <v>1.25</v>
      </c>
      <c r="AS135" s="55">
        <v>1200</v>
      </c>
      <c r="AT135" s="6">
        <f>VLOOKUP(E135,[6]教育处数据!B:Q,16,0)</f>
        <v>20</v>
      </c>
      <c r="AU135" s="56">
        <f>AS135*AR135*(AT135/AW135)</f>
        <v>1500</v>
      </c>
      <c r="AV135" s="57">
        <f>ROUND(AU135,0)</f>
        <v>1500</v>
      </c>
      <c r="AW135" s="6">
        <v>20</v>
      </c>
    </row>
    <row r="136" spans="1:49">
      <c r="A136" s="6"/>
      <c r="B136" s="7" t="s">
        <v>243</v>
      </c>
      <c r="C136" s="8">
        <v>131</v>
      </c>
      <c r="D136" s="8" t="s">
        <v>253</v>
      </c>
      <c r="E136" s="8">
        <f>VLOOKUP(D136,'[1]9月学员绩效名单'!$A:$C,3,0)</f>
        <v>121033</v>
      </c>
      <c r="F136" s="8" t="str">
        <f>VLOOKUP(E136,'[2]住培学员 在培学员排班表（所有人）请假等数据已更新到23.6'!$F$1:$X$65536,19,0)</f>
        <v>住院医师-本院</v>
      </c>
      <c r="G136" s="8" t="str">
        <f>VLOOKUP(E136,'[2]住培学员 在培学员排班表（所有人）请假等数据已更新到23.6'!$F$1:$P$65536,11,0)</f>
        <v>骨科</v>
      </c>
      <c r="H136" s="8" t="str">
        <f>VLOOKUP(E136,'[2]住培学员 在培学员排班表（所有人）请假等数据已更新到23.6'!$F$1:$S$65536,14,0)</f>
        <v>2021年</v>
      </c>
      <c r="I136" s="8" t="s">
        <v>99</v>
      </c>
      <c r="J136" s="24">
        <v>0</v>
      </c>
      <c r="K136" s="24">
        <v>0</v>
      </c>
      <c r="L136" s="24">
        <v>0</v>
      </c>
      <c r="M136" s="24">
        <v>160</v>
      </c>
      <c r="N136" s="25">
        <v>0</v>
      </c>
      <c r="O136" s="25">
        <v>4</v>
      </c>
      <c r="P136" s="25">
        <v>0</v>
      </c>
      <c r="Q136" s="25">
        <v>0</v>
      </c>
      <c r="R136" s="25">
        <v>1</v>
      </c>
      <c r="S136" s="36">
        <v>105</v>
      </c>
      <c r="T136" s="24">
        <v>100</v>
      </c>
      <c r="U136" s="24">
        <v>0</v>
      </c>
      <c r="V136" s="24">
        <v>0</v>
      </c>
      <c r="W136" s="24">
        <v>0</v>
      </c>
      <c r="X136" s="24">
        <v>0</v>
      </c>
      <c r="Y136" s="48">
        <v>0</v>
      </c>
      <c r="Z136" s="48">
        <v>0</v>
      </c>
      <c r="AA136" s="48">
        <f>VLOOKUP(E136,[6]教育处数据!B:G,6,0)</f>
        <v>0</v>
      </c>
      <c r="AB136" s="43">
        <f>VLOOKUP(E136,[6]教育处数据!B:H,7,0)</f>
        <v>100</v>
      </c>
      <c r="AC136" s="43">
        <f>VLOOKUP(E136,[6]教育处数据!B:J,9,0)</f>
        <v>150</v>
      </c>
      <c r="AD136" s="43">
        <f>VLOOKUP(E136,[6]教育处数据!B:L,11,0)</f>
        <v>100</v>
      </c>
      <c r="AE136" s="43">
        <v>0</v>
      </c>
      <c r="AF136" s="43">
        <v>0</v>
      </c>
      <c r="AG136" s="43">
        <f>VLOOKUP(E136,[6]教育处数据!B:N,13,0)</f>
        <v>0</v>
      </c>
      <c r="AH136" s="43">
        <v>0</v>
      </c>
      <c r="AI136" s="43">
        <v>0</v>
      </c>
      <c r="AJ136" s="43">
        <v>0</v>
      </c>
      <c r="AK136" s="43">
        <v>0</v>
      </c>
      <c r="AL136" s="43">
        <v>0</v>
      </c>
      <c r="AM136" s="26">
        <f>SUM(J136:M136,S136:AJ136)</f>
        <v>715</v>
      </c>
      <c r="AN136" s="7" t="str">
        <f>VLOOKUP(G136,'[4]2.第一轮公示反馈'!$G:$AM,33,0)</f>
        <v>骨科</v>
      </c>
      <c r="AO136" s="52">
        <f>SUMPRODUCT(($AN$4:$AN$1113=AN136)*($AM$4:$AM$1113&gt;AM136))+1</f>
        <v>12</v>
      </c>
      <c r="AP136" s="53">
        <f>COUNTIF(AN:AN,AN136)</f>
        <v>33</v>
      </c>
      <c r="AQ136" s="54">
        <f>AO136/AP136</f>
        <v>0.363636363636364</v>
      </c>
      <c r="AR136" s="53">
        <f>IF(AQ136&lt;=10%,1.5,(IF(AQ136&lt;=40%,1.25,IF(AQ136&lt;=60%,1,IF(AQ136&lt;90%,0.75,0.5)))))</f>
        <v>1.25</v>
      </c>
      <c r="AS136" s="55">
        <v>1200</v>
      </c>
      <c r="AT136" s="6">
        <f>VLOOKUP(E136,[6]教育处数据!B:Q,16,0)</f>
        <v>20</v>
      </c>
      <c r="AU136" s="56">
        <f>AS136*AR136*(AT136/AW136)</f>
        <v>1500</v>
      </c>
      <c r="AV136" s="57">
        <f>ROUND(AU136,0)</f>
        <v>1500</v>
      </c>
      <c r="AW136" s="6">
        <v>20</v>
      </c>
    </row>
    <row r="137" spans="1:49">
      <c r="A137" s="6"/>
      <c r="B137" s="7" t="s">
        <v>243</v>
      </c>
      <c r="C137" s="8">
        <v>132</v>
      </c>
      <c r="D137" s="8" t="s">
        <v>254</v>
      </c>
      <c r="E137" s="8" t="str">
        <f>VLOOKUP(D137,'[1]9月学员绩效名单'!$A:$C,3,0)</f>
        <v>727L62</v>
      </c>
      <c r="F137" s="8" t="str">
        <f>VLOOKUP(E137,'[2]住培学员 在培学员排班表（所有人）请假等数据已更新到23.6'!$F$1:$X$65536,19,0)</f>
        <v>住院医师-外院</v>
      </c>
      <c r="G137" s="8" t="str">
        <f>VLOOKUP(E137,'[2]住培学员 在培学员排班表（所有人）请假等数据已更新到23.6'!$F$1:$P$65536,11,0)</f>
        <v>骨科</v>
      </c>
      <c r="H137" s="8" t="str">
        <f>VLOOKUP(E137,'[2]住培学员 在培学员排班表（所有人）请假等数据已更新到23.6'!$F$1:$S$65536,14,0)</f>
        <v>2021年</v>
      </c>
      <c r="I137" s="8" t="s">
        <v>99</v>
      </c>
      <c r="J137" s="24">
        <v>0</v>
      </c>
      <c r="K137" s="24">
        <v>0</v>
      </c>
      <c r="L137" s="24">
        <v>0</v>
      </c>
      <c r="M137" s="24">
        <v>160</v>
      </c>
      <c r="N137" s="25">
        <v>0</v>
      </c>
      <c r="O137" s="25">
        <v>6</v>
      </c>
      <c r="P137" s="25">
        <v>0</v>
      </c>
      <c r="Q137" s="25">
        <v>0</v>
      </c>
      <c r="R137" s="25">
        <v>1</v>
      </c>
      <c r="S137" s="36">
        <v>145</v>
      </c>
      <c r="T137" s="24">
        <v>100</v>
      </c>
      <c r="U137" s="24">
        <v>0</v>
      </c>
      <c r="V137" s="24">
        <v>20</v>
      </c>
      <c r="W137" s="24">
        <v>30</v>
      </c>
      <c r="X137" s="24">
        <v>0</v>
      </c>
      <c r="Y137" s="48">
        <v>0</v>
      </c>
      <c r="Z137" s="48">
        <v>0</v>
      </c>
      <c r="AA137" s="48">
        <f>VLOOKUP(E137,[6]教育处数据!B:G,6,0)</f>
        <v>0</v>
      </c>
      <c r="AB137" s="43">
        <f>VLOOKUP(E137,[6]教育处数据!B:H,7,0)</f>
        <v>100</v>
      </c>
      <c r="AC137" s="43">
        <f>VLOOKUP(E137,[6]教育处数据!B:J,9,0)</f>
        <v>150</v>
      </c>
      <c r="AD137" s="43">
        <f>VLOOKUP(E137,[6]教育处数据!B:L,11,0)</f>
        <v>0</v>
      </c>
      <c r="AE137" s="43">
        <v>0</v>
      </c>
      <c r="AF137" s="43">
        <v>0</v>
      </c>
      <c r="AG137" s="43">
        <f>VLOOKUP(E137,[6]教育处数据!B:N,13,0)</f>
        <v>0</v>
      </c>
      <c r="AH137" s="43">
        <v>0</v>
      </c>
      <c r="AI137" s="43">
        <v>0</v>
      </c>
      <c r="AJ137" s="43">
        <v>0</v>
      </c>
      <c r="AK137" s="43">
        <v>0</v>
      </c>
      <c r="AL137" s="43">
        <v>0</v>
      </c>
      <c r="AM137" s="26">
        <f>SUM(J137:M137,S137:AJ137)</f>
        <v>705</v>
      </c>
      <c r="AN137" s="7" t="str">
        <f>VLOOKUP(G137,'[4]2.第一轮公示反馈'!$G:$AM,33,0)</f>
        <v>骨科</v>
      </c>
      <c r="AO137" s="52">
        <f>SUMPRODUCT(($AN$4:$AN$1113=AN137)*($AM$4:$AM$1113&gt;AM137))+1</f>
        <v>13</v>
      </c>
      <c r="AP137" s="53">
        <f>COUNTIF(AN:AN,AN137)</f>
        <v>33</v>
      </c>
      <c r="AQ137" s="54">
        <f>AO137/AP137</f>
        <v>0.393939393939394</v>
      </c>
      <c r="AR137" s="53">
        <f>IF(AQ137&lt;=10%,1.5,(IF(AQ137&lt;=40%,1.25,IF(AQ137&lt;=60%,1,IF(AQ137&lt;90%,0.75,0.5)))))</f>
        <v>1.25</v>
      </c>
      <c r="AS137" s="55">
        <v>1200</v>
      </c>
      <c r="AT137" s="6">
        <f>VLOOKUP(E137,[6]教育处数据!B:Q,16,0)</f>
        <v>20</v>
      </c>
      <c r="AU137" s="56">
        <f>AS137*AR137*(AT137/AW137)</f>
        <v>1500</v>
      </c>
      <c r="AV137" s="57">
        <f>ROUND(AU137,0)</f>
        <v>1500</v>
      </c>
      <c r="AW137" s="6">
        <v>20</v>
      </c>
    </row>
    <row r="138" spans="1:49">
      <c r="A138" s="6"/>
      <c r="B138" s="7" t="s">
        <v>126</v>
      </c>
      <c r="C138" s="8">
        <v>133</v>
      </c>
      <c r="D138" s="9" t="s">
        <v>255</v>
      </c>
      <c r="E138" s="8">
        <f>VLOOKUP(D138,'[1]9月学员绩效名单'!$A:$C,3,0)</f>
        <v>623029</v>
      </c>
      <c r="F138" s="8" t="str">
        <f>VLOOKUP(E138,'[2]住培学员 在培学员排班表（所有人）请假等数据已更新到23.6'!$F$1:$X$65536,19,0)</f>
        <v>住院医师-本院</v>
      </c>
      <c r="G138" s="8" t="str">
        <f>VLOOKUP(E138,'[2]住培学员 在培学员排班表（所有人）请假等数据已更新到23.6'!$F$1:$P$65536,11,0)</f>
        <v>骨科</v>
      </c>
      <c r="H138" s="8" t="str">
        <f>VLOOKUP(E138,'[2]住培学员 在培学员排班表（所有人）请假等数据已更新到23.6'!$F$1:$S$65536,14,0)</f>
        <v>2023年</v>
      </c>
      <c r="I138" s="8" t="s">
        <v>99</v>
      </c>
      <c r="J138" s="24">
        <v>0</v>
      </c>
      <c r="K138" s="24">
        <v>0</v>
      </c>
      <c r="L138" s="24">
        <v>0</v>
      </c>
      <c r="M138" s="24">
        <v>160</v>
      </c>
      <c r="N138" s="25">
        <v>0</v>
      </c>
      <c r="O138" s="25">
        <v>1</v>
      </c>
      <c r="P138" s="27">
        <v>0</v>
      </c>
      <c r="Q138" s="37">
        <v>0</v>
      </c>
      <c r="R138" s="27">
        <v>1</v>
      </c>
      <c r="S138" s="36">
        <v>45</v>
      </c>
      <c r="T138" s="24">
        <v>100</v>
      </c>
      <c r="U138" s="38">
        <v>10</v>
      </c>
      <c r="V138" s="38">
        <v>60</v>
      </c>
      <c r="W138" s="38">
        <v>120</v>
      </c>
      <c r="X138" s="38">
        <v>90</v>
      </c>
      <c r="Y138" s="38">
        <v>0</v>
      </c>
      <c r="Z138" s="48">
        <v>0</v>
      </c>
      <c r="AA138" s="48">
        <f>VLOOKUP(E138,[6]教育处数据!B:G,6,0)</f>
        <v>0</v>
      </c>
      <c r="AB138" s="43">
        <f>VLOOKUP(E138,[6]教育处数据!B:H,7,0)</f>
        <v>100</v>
      </c>
      <c r="AC138" s="43">
        <f>VLOOKUP(E138,[6]教育处数据!B:J,9,0)</f>
        <v>0</v>
      </c>
      <c r="AD138" s="43">
        <f>VLOOKUP(E138,[6]教育处数据!B:L,11,0)</f>
        <v>0</v>
      </c>
      <c r="AE138" s="43">
        <v>0</v>
      </c>
      <c r="AF138" s="43">
        <v>0</v>
      </c>
      <c r="AG138" s="43">
        <f>VLOOKUP(E138,[6]教育处数据!B:N,13,0)</f>
        <v>0</v>
      </c>
      <c r="AH138" s="43">
        <v>0</v>
      </c>
      <c r="AI138" s="43">
        <v>0</v>
      </c>
      <c r="AJ138" s="43">
        <v>0</v>
      </c>
      <c r="AK138" s="43">
        <v>0</v>
      </c>
      <c r="AL138" s="43">
        <v>0</v>
      </c>
      <c r="AM138" s="26">
        <f>SUM(J138:M138,S138:AJ138)</f>
        <v>685</v>
      </c>
      <c r="AN138" s="7" t="str">
        <f>VLOOKUP(G138,'[4]2.第一轮公示反馈'!$G:$AM,33,0)</f>
        <v>骨科</v>
      </c>
      <c r="AO138" s="52">
        <f>SUMPRODUCT(($AN$4:$AN$1113=AN138)*($AM$4:$AM$1113&gt;AM138))+1</f>
        <v>14</v>
      </c>
      <c r="AP138" s="53">
        <f>COUNTIF(AN:AN,AN138)</f>
        <v>33</v>
      </c>
      <c r="AQ138" s="54">
        <f>AO138/AP138</f>
        <v>0.424242424242424</v>
      </c>
      <c r="AR138" s="53">
        <f>IF(AQ138&lt;=10%,1.5,(IF(AQ138&lt;=40%,1.25,IF(AQ138&lt;=60%,1,IF(AQ138&lt;90%,0.75,0.5)))))</f>
        <v>1</v>
      </c>
      <c r="AS138" s="55">
        <v>1200</v>
      </c>
      <c r="AT138" s="6">
        <f>VLOOKUP(E138,[6]教育处数据!B:Q,16,0)</f>
        <v>20</v>
      </c>
      <c r="AU138" s="56">
        <f>AS138*AR138*(AT138/AW138)</f>
        <v>1200</v>
      </c>
      <c r="AV138" s="57">
        <f>ROUND(AU138,0)</f>
        <v>1200</v>
      </c>
      <c r="AW138" s="6">
        <v>20</v>
      </c>
    </row>
    <row r="139" spans="1:49">
      <c r="A139" s="6"/>
      <c r="B139" s="7" t="s">
        <v>239</v>
      </c>
      <c r="C139" s="8">
        <v>134</v>
      </c>
      <c r="D139" s="8" t="s">
        <v>256</v>
      </c>
      <c r="E139" s="8" t="str">
        <f>VLOOKUP(D139,'[1]9月学员绩效名单'!$A:$C,3,0)</f>
        <v>7AM284</v>
      </c>
      <c r="F139" s="8" t="str">
        <f>VLOOKUP(E139,'[2]住培学员 在培学员排班表（所有人）请假等数据已更新到23.6'!$F$1:$X$65536,19,0)</f>
        <v>规培研究生</v>
      </c>
      <c r="G139" s="8" t="str">
        <f>VLOOKUP(E139,'[2]住培学员 在培学员排班表（所有人）请假等数据已更新到23.6'!$F$1:$P$65536,11,0)</f>
        <v>骨科</v>
      </c>
      <c r="H139" s="8" t="str">
        <f>VLOOKUP(E139,'[2]住培学员 在培学员排班表（所有人）请假等数据已更新到23.6'!$F$1:$S$65536,14,0)</f>
        <v>2021年</v>
      </c>
      <c r="I139" s="8" t="s">
        <v>99</v>
      </c>
      <c r="J139" s="24">
        <v>0</v>
      </c>
      <c r="K139" s="24">
        <v>0</v>
      </c>
      <c r="L139" s="24">
        <v>0</v>
      </c>
      <c r="M139" s="24">
        <v>120</v>
      </c>
      <c r="N139" s="25">
        <v>0</v>
      </c>
      <c r="O139" s="25">
        <v>2</v>
      </c>
      <c r="P139" s="25">
        <v>6</v>
      </c>
      <c r="Q139" s="25">
        <v>3</v>
      </c>
      <c r="R139" s="25">
        <v>1</v>
      </c>
      <c r="S139" s="36">
        <v>260</v>
      </c>
      <c r="T139" s="24">
        <v>100</v>
      </c>
      <c r="U139" s="24">
        <v>10</v>
      </c>
      <c r="V139" s="24">
        <v>40</v>
      </c>
      <c r="W139" s="24">
        <v>0</v>
      </c>
      <c r="X139" s="24">
        <v>30</v>
      </c>
      <c r="Y139" s="48">
        <v>20</v>
      </c>
      <c r="Z139" s="48">
        <v>0</v>
      </c>
      <c r="AA139" s="48">
        <f>VLOOKUP(E139,[6]教育处数据!B:G,6,0)</f>
        <v>0</v>
      </c>
      <c r="AB139" s="43">
        <f>VLOOKUP(E139,[6]教育处数据!B:H,7,0)</f>
        <v>100</v>
      </c>
      <c r="AC139" s="43">
        <f>VLOOKUP(E139,[6]教育处数据!B:J,9,0)</f>
        <v>0</v>
      </c>
      <c r="AD139" s="43">
        <f>VLOOKUP(E139,[6]教育处数据!B:L,11,0)</f>
        <v>0</v>
      </c>
      <c r="AE139" s="43">
        <v>0</v>
      </c>
      <c r="AF139" s="43">
        <v>0</v>
      </c>
      <c r="AG139" s="43">
        <f>VLOOKUP(E139,[6]教育处数据!B:N,13,0)</f>
        <v>0</v>
      </c>
      <c r="AH139" s="43">
        <v>0</v>
      </c>
      <c r="AI139" s="43">
        <v>0</v>
      </c>
      <c r="AJ139" s="43">
        <v>0</v>
      </c>
      <c r="AK139" s="43">
        <v>0</v>
      </c>
      <c r="AL139" s="43">
        <v>0</v>
      </c>
      <c r="AM139" s="26">
        <f>SUM(J139:M139,S139:AJ139)</f>
        <v>680</v>
      </c>
      <c r="AN139" s="7" t="str">
        <f>VLOOKUP(G139,'[4]2.第一轮公示反馈'!$G:$AM,33,0)</f>
        <v>骨科</v>
      </c>
      <c r="AO139" s="52">
        <f>SUMPRODUCT(($AN$4:$AN$1113=AN139)*($AM$4:$AM$1113&gt;AM139))+1</f>
        <v>15</v>
      </c>
      <c r="AP139" s="53">
        <f>COUNTIF(AN:AN,AN139)</f>
        <v>33</v>
      </c>
      <c r="AQ139" s="54">
        <f>AO139/AP139</f>
        <v>0.454545454545455</v>
      </c>
      <c r="AR139" s="53">
        <f>IF(AQ139&lt;=10%,1.5,(IF(AQ139&lt;=40%,1.25,IF(AQ139&lt;=60%,1,IF(AQ139&lt;90%,0.75,0.5)))))</f>
        <v>1</v>
      </c>
      <c r="AS139" s="55">
        <v>1200</v>
      </c>
      <c r="AT139" s="6">
        <f>VLOOKUP(E139,[6]教育处数据!B:Q,16,0)</f>
        <v>20</v>
      </c>
      <c r="AU139" s="56">
        <f>AS139*AR139*(AT139/AW139)</f>
        <v>1200</v>
      </c>
      <c r="AV139" s="57">
        <f>ROUND(AU139,0)</f>
        <v>1200</v>
      </c>
      <c r="AW139" s="6">
        <v>20</v>
      </c>
    </row>
    <row r="140" spans="1:49">
      <c r="A140" s="6"/>
      <c r="B140" s="7" t="s">
        <v>257</v>
      </c>
      <c r="C140" s="8">
        <v>135</v>
      </c>
      <c r="D140" s="8" t="s">
        <v>258</v>
      </c>
      <c r="E140" s="8" t="str">
        <f>VLOOKUP(D140,'[1]9月学员绩效名单'!$A:$C,3,0)</f>
        <v>7AM285</v>
      </c>
      <c r="F140" s="8" t="str">
        <f>VLOOKUP(E140,'[2]住培学员 在培学员排班表（所有人）请假等数据已更新到23.6'!$F$1:$X$65536,19,0)</f>
        <v>规培研究生</v>
      </c>
      <c r="G140" s="8" t="str">
        <f>VLOOKUP(E140,'[2]住培学员 在培学员排班表（所有人）请假等数据已更新到23.6'!$F$1:$P$65536,11,0)</f>
        <v>骨科</v>
      </c>
      <c r="H140" s="8" t="str">
        <f>VLOOKUP(E140,'[2]住培学员 在培学员排班表（所有人）请假等数据已更新到23.6'!$F$1:$S$65536,14,0)</f>
        <v>2021年</v>
      </c>
      <c r="I140" s="8" t="s">
        <v>99</v>
      </c>
      <c r="J140" s="24">
        <v>0</v>
      </c>
      <c r="K140" s="24">
        <v>0</v>
      </c>
      <c r="L140" s="24">
        <v>0</v>
      </c>
      <c r="M140" s="24">
        <v>160</v>
      </c>
      <c r="N140" s="37">
        <v>0</v>
      </c>
      <c r="O140" s="25">
        <v>0</v>
      </c>
      <c r="P140" s="37">
        <v>0</v>
      </c>
      <c r="Q140" s="37">
        <v>0</v>
      </c>
      <c r="R140" s="37">
        <v>0</v>
      </c>
      <c r="S140" s="36">
        <v>0</v>
      </c>
      <c r="T140" s="24">
        <v>100</v>
      </c>
      <c r="U140" s="24">
        <v>10</v>
      </c>
      <c r="V140" s="24">
        <v>0</v>
      </c>
      <c r="W140" s="24">
        <v>0</v>
      </c>
      <c r="X140" s="24">
        <v>0</v>
      </c>
      <c r="Y140" s="48">
        <v>20</v>
      </c>
      <c r="Z140" s="48">
        <v>0</v>
      </c>
      <c r="AA140" s="48">
        <f>VLOOKUP(E140,[6]教育处数据!B:G,6,0)</f>
        <v>0</v>
      </c>
      <c r="AB140" s="43">
        <f>VLOOKUP(E140,[6]教育处数据!B:H,7,0)</f>
        <v>100</v>
      </c>
      <c r="AC140" s="43">
        <f>VLOOKUP(E140,[6]教育处数据!B:J,9,0)</f>
        <v>150</v>
      </c>
      <c r="AD140" s="43">
        <f>VLOOKUP(E140,[6]教育处数据!B:L,11,0)</f>
        <v>100</v>
      </c>
      <c r="AE140" s="43">
        <v>0</v>
      </c>
      <c r="AF140" s="43">
        <v>0</v>
      </c>
      <c r="AG140" s="43">
        <f>VLOOKUP(E140,[6]教育处数据!B:N,13,0)</f>
        <v>0</v>
      </c>
      <c r="AH140" s="43">
        <v>0</v>
      </c>
      <c r="AI140" s="43">
        <v>0</v>
      </c>
      <c r="AJ140" s="43">
        <v>0</v>
      </c>
      <c r="AK140" s="43">
        <v>0</v>
      </c>
      <c r="AL140" s="43">
        <v>0</v>
      </c>
      <c r="AM140" s="26">
        <f>SUM(J140:M140,S140:AJ140)</f>
        <v>640</v>
      </c>
      <c r="AN140" s="7" t="str">
        <f>VLOOKUP(G140,'[4]2.第一轮公示反馈'!$G:$AM,33,0)</f>
        <v>骨科</v>
      </c>
      <c r="AO140" s="52">
        <f>SUMPRODUCT(($AN$4:$AN$1113=AN140)*($AM$4:$AM$1113&gt;AM140))+1</f>
        <v>16</v>
      </c>
      <c r="AP140" s="53">
        <f>COUNTIF(AN:AN,AN140)</f>
        <v>33</v>
      </c>
      <c r="AQ140" s="54">
        <f>AO140/AP140</f>
        <v>0.484848484848485</v>
      </c>
      <c r="AR140" s="53">
        <f>IF(AQ140&lt;=10%,1.5,(IF(AQ140&lt;=40%,1.25,IF(AQ140&lt;=60%,1,IF(AQ140&lt;90%,0.75,0.5)))))</f>
        <v>1</v>
      </c>
      <c r="AS140" s="55">
        <v>1200</v>
      </c>
      <c r="AT140" s="6">
        <f>VLOOKUP(E140,[6]教育处数据!B:Q,16,0)</f>
        <v>20</v>
      </c>
      <c r="AU140" s="56">
        <f>AS140*AR140*(AT140/AW140)</f>
        <v>1200</v>
      </c>
      <c r="AV140" s="57">
        <f>ROUND(AU140,0)</f>
        <v>1200</v>
      </c>
      <c r="AW140" s="6">
        <v>20</v>
      </c>
    </row>
    <row r="141" spans="1:49">
      <c r="A141" s="6"/>
      <c r="B141" s="7" t="s">
        <v>259</v>
      </c>
      <c r="C141" s="8">
        <v>136</v>
      </c>
      <c r="D141" s="8" t="s">
        <v>260</v>
      </c>
      <c r="E141" s="8">
        <f>VLOOKUP(D141,'[1]9月学员绩效名单'!$A:$C,3,0)</f>
        <v>623028</v>
      </c>
      <c r="F141" s="8" t="str">
        <f>VLOOKUP(E141,'[2]住培学员 在培学员排班表（所有人）请假等数据已更新到23.6'!$F$1:$X$65536,19,0)</f>
        <v>住院医师-本院</v>
      </c>
      <c r="G141" s="8" t="str">
        <f>VLOOKUP(E141,'[2]住培学员 在培学员排班表（所有人）请假等数据已更新到23.6'!$F$1:$P$65536,11,0)</f>
        <v>骨科</v>
      </c>
      <c r="H141" s="8" t="str">
        <f>VLOOKUP(E141,'[2]住培学员 在培学员排班表（所有人）请假等数据已更新到23.6'!$F$1:$S$65536,14,0)</f>
        <v>2023年</v>
      </c>
      <c r="I141" s="8" t="s">
        <v>99</v>
      </c>
      <c r="J141" s="24">
        <v>0</v>
      </c>
      <c r="K141" s="43">
        <v>0</v>
      </c>
      <c r="L141" s="43">
        <v>0</v>
      </c>
      <c r="M141" s="24">
        <v>160</v>
      </c>
      <c r="N141" s="25">
        <v>0</v>
      </c>
      <c r="O141" s="25">
        <v>5</v>
      </c>
      <c r="P141" s="25">
        <v>1</v>
      </c>
      <c r="Q141" s="25">
        <v>0</v>
      </c>
      <c r="R141" s="25">
        <v>0</v>
      </c>
      <c r="S141" s="36">
        <v>120</v>
      </c>
      <c r="T141" s="24">
        <v>100</v>
      </c>
      <c r="U141" s="24">
        <v>10</v>
      </c>
      <c r="V141" s="24">
        <v>20</v>
      </c>
      <c r="W141" s="24">
        <v>30</v>
      </c>
      <c r="X141" s="24">
        <v>60</v>
      </c>
      <c r="Y141" s="48">
        <v>0</v>
      </c>
      <c r="Z141" s="48">
        <v>0</v>
      </c>
      <c r="AA141" s="48">
        <f>VLOOKUP(E141,[6]教育处数据!B:G,6,0)</f>
        <v>0</v>
      </c>
      <c r="AB141" s="43">
        <f>VLOOKUP(E141,[6]教育处数据!B:H,7,0)</f>
        <v>100</v>
      </c>
      <c r="AC141" s="43">
        <f>VLOOKUP(E141,[6]教育处数据!B:J,9,0)</f>
        <v>0</v>
      </c>
      <c r="AD141" s="43">
        <f>VLOOKUP(E141,[6]教育处数据!B:L,11,0)</f>
        <v>0</v>
      </c>
      <c r="AE141" s="43">
        <v>0</v>
      </c>
      <c r="AF141" s="43">
        <v>0</v>
      </c>
      <c r="AG141" s="43">
        <f>VLOOKUP(E141,[6]教育处数据!B:N,13,0)</f>
        <v>0</v>
      </c>
      <c r="AH141" s="43">
        <v>0</v>
      </c>
      <c r="AI141" s="43">
        <v>0</v>
      </c>
      <c r="AJ141" s="43">
        <v>0</v>
      </c>
      <c r="AK141" s="43">
        <v>0</v>
      </c>
      <c r="AL141" s="43">
        <v>0</v>
      </c>
      <c r="AM141" s="26">
        <f>SUM(J141:M141,S141:AJ141)</f>
        <v>600</v>
      </c>
      <c r="AN141" s="7" t="str">
        <f>VLOOKUP(G141,'[4]2.第一轮公示反馈'!$G:$AM,33,0)</f>
        <v>骨科</v>
      </c>
      <c r="AO141" s="52">
        <f>SUMPRODUCT(($AN$4:$AN$1113=AN141)*($AM$4:$AM$1113&gt;AM141))+1</f>
        <v>17</v>
      </c>
      <c r="AP141" s="53">
        <f>COUNTIF(AN:AN,AN141)</f>
        <v>33</v>
      </c>
      <c r="AQ141" s="54">
        <f>AO141/AP141</f>
        <v>0.515151515151515</v>
      </c>
      <c r="AR141" s="53">
        <f>IF(AQ141&lt;=10%,1.5,(IF(AQ141&lt;=40%,1.25,IF(AQ141&lt;=60%,1,IF(AQ141&lt;90%,0.75,0.5)))))</f>
        <v>1</v>
      </c>
      <c r="AS141" s="55">
        <v>1200</v>
      </c>
      <c r="AT141" s="6">
        <f>VLOOKUP(E141,[6]教育处数据!B:Q,16,0)</f>
        <v>20</v>
      </c>
      <c r="AU141" s="56">
        <f>AS141*AR141*(AT141/AW141)</f>
        <v>1200</v>
      </c>
      <c r="AV141" s="57">
        <f>ROUND(AU141,0)</f>
        <v>1200</v>
      </c>
      <c r="AW141" s="6">
        <v>20</v>
      </c>
    </row>
    <row r="142" spans="1:49">
      <c r="A142" s="6"/>
      <c r="B142" s="7" t="s">
        <v>187</v>
      </c>
      <c r="C142" s="8">
        <v>137</v>
      </c>
      <c r="D142" s="10" t="s">
        <v>261</v>
      </c>
      <c r="E142" s="8" t="str">
        <f>VLOOKUP(D142,'[1]9月学员绩效名单'!$A:$C,3,0)</f>
        <v>732L56</v>
      </c>
      <c r="F142" s="8" t="str">
        <f>VLOOKUP(E142,'[2]住培学员 在培学员排班表（所有人）请假等数据已更新到23.6'!$F$1:$X$65536,19,0)</f>
        <v>住院医师-外院</v>
      </c>
      <c r="G142" s="8" t="str">
        <f>VLOOKUP(E142,'[2]住培学员 在培学员排班表（所有人）请假等数据已更新到23.6'!$F$1:$P$65536,11,0)</f>
        <v>骨科</v>
      </c>
      <c r="H142" s="8" t="str">
        <f>VLOOKUP(E142,'[2]住培学员 在培学员排班表（所有人）请假等数据已更新到23.6'!$F$1:$S$65536,14,0)</f>
        <v>2023年</v>
      </c>
      <c r="I142" s="8" t="s">
        <v>99</v>
      </c>
      <c r="J142" s="24">
        <v>0</v>
      </c>
      <c r="K142" s="24">
        <v>0</v>
      </c>
      <c r="L142" s="24">
        <v>0</v>
      </c>
      <c r="M142" s="24">
        <v>120</v>
      </c>
      <c r="N142" s="25">
        <v>0</v>
      </c>
      <c r="O142" s="25">
        <v>4</v>
      </c>
      <c r="P142" s="25">
        <v>1</v>
      </c>
      <c r="Q142" s="25">
        <v>1</v>
      </c>
      <c r="R142" s="25">
        <v>1</v>
      </c>
      <c r="S142" s="36">
        <v>150</v>
      </c>
      <c r="T142" s="24">
        <v>100</v>
      </c>
      <c r="U142" s="24">
        <v>10</v>
      </c>
      <c r="V142" s="24">
        <v>40</v>
      </c>
      <c r="W142" s="24">
        <v>60</v>
      </c>
      <c r="X142" s="24">
        <v>60</v>
      </c>
      <c r="Y142" s="48">
        <v>20</v>
      </c>
      <c r="Z142" s="48">
        <v>0</v>
      </c>
      <c r="AA142" s="48">
        <f>VLOOKUP(E142,[6]教育处数据!B:G,6,0)</f>
        <v>0</v>
      </c>
      <c r="AB142" s="43">
        <f>VLOOKUP(E142,[6]教育处数据!B:H,7,0)</f>
        <v>0</v>
      </c>
      <c r="AC142" s="43">
        <f>VLOOKUP(E142,[6]教育处数据!B:J,9,0)</f>
        <v>0</v>
      </c>
      <c r="AD142" s="43">
        <f>VLOOKUP(E142,[6]教育处数据!B:L,11,0)</f>
        <v>0</v>
      </c>
      <c r="AE142" s="43">
        <v>0</v>
      </c>
      <c r="AF142" s="43">
        <v>0</v>
      </c>
      <c r="AG142" s="43">
        <f>VLOOKUP(E142,[6]教育处数据!B:N,13,0)</f>
        <v>0</v>
      </c>
      <c r="AH142" s="43">
        <v>0</v>
      </c>
      <c r="AI142" s="43">
        <v>0</v>
      </c>
      <c r="AJ142" s="43">
        <v>0</v>
      </c>
      <c r="AK142" s="43">
        <v>0</v>
      </c>
      <c r="AL142" s="43">
        <v>0</v>
      </c>
      <c r="AM142" s="26">
        <f>SUM(J142:M142,S142:AJ142)</f>
        <v>560</v>
      </c>
      <c r="AN142" s="7" t="str">
        <f>VLOOKUP(G142,'[4]2.第一轮公示反馈'!$G:$AM,33,0)</f>
        <v>骨科</v>
      </c>
      <c r="AO142" s="52">
        <f>SUMPRODUCT(($AN$4:$AN$1113=AN142)*($AM$4:$AM$1113&gt;AM142))+1</f>
        <v>18</v>
      </c>
      <c r="AP142" s="53">
        <f>COUNTIF(AN:AN,AN142)</f>
        <v>33</v>
      </c>
      <c r="AQ142" s="54">
        <f>AO142/AP142</f>
        <v>0.545454545454545</v>
      </c>
      <c r="AR142" s="53">
        <f>IF(AQ142&lt;=10%,1.5,(IF(AQ142&lt;=40%,1.25,IF(AQ142&lt;=60%,1,IF(AQ142&lt;90%,0.75,0.5)))))</f>
        <v>1</v>
      </c>
      <c r="AS142" s="55">
        <v>1200</v>
      </c>
      <c r="AT142" s="6">
        <f>VLOOKUP(E142,[6]教育处数据!B:Q,16,0)</f>
        <v>20</v>
      </c>
      <c r="AU142" s="56">
        <f>AS142*AR142*(AT142/AW142)</f>
        <v>1200</v>
      </c>
      <c r="AV142" s="57">
        <f>ROUND(AU142,0)</f>
        <v>1200</v>
      </c>
      <c r="AW142" s="6">
        <v>20</v>
      </c>
    </row>
    <row r="143" spans="1:49">
      <c r="A143" s="6"/>
      <c r="B143" s="7" t="s">
        <v>243</v>
      </c>
      <c r="C143" s="8">
        <v>138</v>
      </c>
      <c r="D143" s="8" t="s">
        <v>262</v>
      </c>
      <c r="E143" s="8" t="str">
        <f>VLOOKUP(D143,'[1]9月学员绩效名单'!$A:$C,3,0)</f>
        <v>7AO335</v>
      </c>
      <c r="F143" s="8" t="str">
        <f>VLOOKUP(E143,'[2]住培学员 在培学员排班表（所有人）请假等数据已更新到23.6'!$F$1:$X$65536,19,0)</f>
        <v>规培研究生</v>
      </c>
      <c r="G143" s="8" t="str">
        <f>VLOOKUP(E143,'[2]住培学员 在培学员排班表（所有人）请假等数据已更新到23.6'!$F$1:$P$65536,11,0)</f>
        <v>骨科</v>
      </c>
      <c r="H143" s="8" t="str">
        <f>VLOOKUP(E143,'[2]住培学员 在培学员排班表（所有人）请假等数据已更新到23.6'!$F$1:$S$65536,14,0)</f>
        <v>2022年</v>
      </c>
      <c r="I143" s="8" t="s">
        <v>99</v>
      </c>
      <c r="J143" s="24">
        <v>0</v>
      </c>
      <c r="K143" s="24">
        <v>0</v>
      </c>
      <c r="L143" s="24">
        <v>0</v>
      </c>
      <c r="M143" s="24">
        <v>160</v>
      </c>
      <c r="N143" s="25">
        <v>0</v>
      </c>
      <c r="O143" s="25">
        <v>5</v>
      </c>
      <c r="P143" s="25">
        <v>0</v>
      </c>
      <c r="Q143" s="25">
        <v>0</v>
      </c>
      <c r="R143" s="25">
        <v>1</v>
      </c>
      <c r="S143" s="36">
        <v>125</v>
      </c>
      <c r="T143" s="24">
        <v>100</v>
      </c>
      <c r="U143" s="24">
        <v>0</v>
      </c>
      <c r="V143" s="24">
        <v>60</v>
      </c>
      <c r="W143" s="24">
        <v>30</v>
      </c>
      <c r="X143" s="24">
        <v>60</v>
      </c>
      <c r="Y143" s="48">
        <v>20</v>
      </c>
      <c r="Z143" s="48">
        <v>0</v>
      </c>
      <c r="AA143" s="48">
        <f>VLOOKUP(E143,[6]教育处数据!B:G,6,0)</f>
        <v>0</v>
      </c>
      <c r="AB143" s="43">
        <f>VLOOKUP(E143,[6]教育处数据!B:H,7,0)</f>
        <v>0</v>
      </c>
      <c r="AC143" s="43">
        <f>VLOOKUP(E143,[6]教育处数据!B:J,9,0)</f>
        <v>0</v>
      </c>
      <c r="AD143" s="43">
        <f>VLOOKUP(E143,[6]教育处数据!B:L,11,0)</f>
        <v>0</v>
      </c>
      <c r="AE143" s="43">
        <v>0</v>
      </c>
      <c r="AF143" s="43">
        <v>0</v>
      </c>
      <c r="AG143" s="43">
        <f>VLOOKUP(E143,[6]教育处数据!B:N,13,0)</f>
        <v>0</v>
      </c>
      <c r="AH143" s="43">
        <v>0</v>
      </c>
      <c r="AI143" s="43">
        <v>0</v>
      </c>
      <c r="AJ143" s="43">
        <v>0</v>
      </c>
      <c r="AK143" s="43">
        <v>0</v>
      </c>
      <c r="AL143" s="43">
        <v>0</v>
      </c>
      <c r="AM143" s="26">
        <f>SUM(J143:M143,S143:AJ143)</f>
        <v>555</v>
      </c>
      <c r="AN143" s="7" t="str">
        <f>VLOOKUP(G143,'[4]2.第一轮公示反馈'!$G:$AM,33,0)</f>
        <v>骨科</v>
      </c>
      <c r="AO143" s="52">
        <f>SUMPRODUCT(($AN$4:$AN$1113=AN143)*($AM$4:$AM$1113&gt;AM143))+1</f>
        <v>19</v>
      </c>
      <c r="AP143" s="53">
        <f>COUNTIF(AN:AN,AN143)</f>
        <v>33</v>
      </c>
      <c r="AQ143" s="54">
        <f>AO143/AP143</f>
        <v>0.575757575757576</v>
      </c>
      <c r="AR143" s="53">
        <f>IF(AQ143&lt;=10%,1.5,(IF(AQ143&lt;=40%,1.25,IF(AQ143&lt;=60%,1,IF(AQ143&lt;90%,0.75,0.5)))))</f>
        <v>1</v>
      </c>
      <c r="AS143" s="55">
        <v>1200</v>
      </c>
      <c r="AT143" s="6">
        <f>VLOOKUP(E143,[6]教育处数据!B:Q,16,0)</f>
        <v>20</v>
      </c>
      <c r="AU143" s="56">
        <f>AS143*AR143*(AT143/AW143)</f>
        <v>1200</v>
      </c>
      <c r="AV143" s="57">
        <f>ROUND(AU143,0)</f>
        <v>1200</v>
      </c>
      <c r="AW143" s="6">
        <v>20</v>
      </c>
    </row>
    <row r="144" spans="1:49">
      <c r="A144" s="6"/>
      <c r="B144" s="7" t="s">
        <v>243</v>
      </c>
      <c r="C144" s="8">
        <v>139</v>
      </c>
      <c r="D144" s="8" t="s">
        <v>263</v>
      </c>
      <c r="E144" s="8" t="str">
        <f>VLOOKUP(D144,'[1]9月学员绩效名单'!$A:$C,3,0)</f>
        <v>727L61</v>
      </c>
      <c r="F144" s="8" t="str">
        <f>VLOOKUP(E144,'[2]住培学员 在培学员排班表（所有人）请假等数据已更新到23.6'!$F$1:$X$65536,19,0)</f>
        <v>住院医师-外院</v>
      </c>
      <c r="G144" s="8" t="str">
        <f>VLOOKUP(E144,'[2]住培学员 在培学员排班表（所有人）请假等数据已更新到23.6'!$F$1:$P$65536,11,0)</f>
        <v>骨科</v>
      </c>
      <c r="H144" s="8" t="str">
        <f>VLOOKUP(E144,'[2]住培学员 在培学员排班表（所有人）请假等数据已更新到23.6'!$F$1:$S$65536,14,0)</f>
        <v>2021年</v>
      </c>
      <c r="I144" s="8" t="s">
        <v>99</v>
      </c>
      <c r="J144" s="24">
        <v>0</v>
      </c>
      <c r="K144" s="24">
        <v>0</v>
      </c>
      <c r="L144" s="24">
        <v>0</v>
      </c>
      <c r="M144" s="24">
        <v>160</v>
      </c>
      <c r="N144" s="25">
        <v>0</v>
      </c>
      <c r="O144" s="25">
        <v>4</v>
      </c>
      <c r="P144" s="25">
        <v>0</v>
      </c>
      <c r="Q144" s="25">
        <v>0</v>
      </c>
      <c r="R144" s="25">
        <v>1</v>
      </c>
      <c r="S144" s="36">
        <v>105</v>
      </c>
      <c r="T144" s="24">
        <v>100</v>
      </c>
      <c r="U144" s="24">
        <v>10</v>
      </c>
      <c r="V144" s="24">
        <v>60</v>
      </c>
      <c r="W144" s="24">
        <v>30</v>
      </c>
      <c r="X144" s="24">
        <v>60</v>
      </c>
      <c r="Y144" s="48">
        <v>20</v>
      </c>
      <c r="Z144" s="48">
        <v>0</v>
      </c>
      <c r="AA144" s="48">
        <f>VLOOKUP(E144,[6]教育处数据!B:G,6,0)</f>
        <v>0</v>
      </c>
      <c r="AB144" s="43">
        <f>VLOOKUP(E144,[6]教育处数据!B:H,7,0)</f>
        <v>0</v>
      </c>
      <c r="AC144" s="43">
        <f>VLOOKUP(E144,[6]教育处数据!B:J,9,0)</f>
        <v>0</v>
      </c>
      <c r="AD144" s="43">
        <f>VLOOKUP(E144,[6]教育处数据!B:L,11,0)</f>
        <v>0</v>
      </c>
      <c r="AE144" s="43">
        <v>0</v>
      </c>
      <c r="AF144" s="43">
        <v>0</v>
      </c>
      <c r="AG144" s="43">
        <f>VLOOKUP(E144,[6]教育处数据!B:N,13,0)</f>
        <v>0</v>
      </c>
      <c r="AH144" s="43">
        <v>0</v>
      </c>
      <c r="AI144" s="43">
        <v>0</v>
      </c>
      <c r="AJ144" s="43">
        <v>0</v>
      </c>
      <c r="AK144" s="43">
        <v>0</v>
      </c>
      <c r="AL144" s="43">
        <v>0</v>
      </c>
      <c r="AM144" s="26">
        <f>SUM(J144:M144,S144:AJ144)</f>
        <v>545</v>
      </c>
      <c r="AN144" s="7" t="str">
        <f>VLOOKUP(G144,'[4]2.第一轮公示反馈'!$G:$AM,33,0)</f>
        <v>骨科</v>
      </c>
      <c r="AO144" s="52">
        <f>SUMPRODUCT(($AN$4:$AN$1113=AN144)*($AM$4:$AM$1113&gt;AM144))+1</f>
        <v>20</v>
      </c>
      <c r="AP144" s="53">
        <f>COUNTIF(AN:AN,AN144)</f>
        <v>33</v>
      </c>
      <c r="AQ144" s="54">
        <f>AO144/AP144</f>
        <v>0.606060606060606</v>
      </c>
      <c r="AR144" s="53">
        <f>IF(AQ144&lt;=10%,1.5,(IF(AQ144&lt;=40%,1.25,IF(AQ144&lt;=60%,1,IF(AQ144&lt;90%,0.75,0.5)))))</f>
        <v>0.75</v>
      </c>
      <c r="AS144" s="55">
        <v>1200</v>
      </c>
      <c r="AT144" s="6">
        <f>VLOOKUP(E144,[6]教育处数据!B:Q,16,0)</f>
        <v>20</v>
      </c>
      <c r="AU144" s="56">
        <f>AS144*AR144*(AT144/AW144)</f>
        <v>900</v>
      </c>
      <c r="AV144" s="57">
        <f>ROUND(AU144,0)</f>
        <v>900</v>
      </c>
      <c r="AW144" s="6">
        <v>20</v>
      </c>
    </row>
    <row r="145" spans="1:49">
      <c r="A145" s="6"/>
      <c r="B145" s="7" t="s">
        <v>243</v>
      </c>
      <c r="C145" s="8">
        <v>140</v>
      </c>
      <c r="D145" s="8" t="s">
        <v>264</v>
      </c>
      <c r="E145" s="8" t="str">
        <f>VLOOKUP(D145,'[1]9月学员绩效名单'!$A:$C,3,0)</f>
        <v>7AO009</v>
      </c>
      <c r="F145" s="8" t="str">
        <f>VLOOKUP(E145,'[2]住培学员 在培学员排班表（所有人）请假等数据已更新到23.6'!$F$1:$X$65536,19,0)</f>
        <v>规培研究生</v>
      </c>
      <c r="G145" s="8" t="str">
        <f>VLOOKUP(E145,'[2]住培学员 在培学员排班表（所有人）请假等数据已更新到23.6'!$F$1:$P$65536,11,0)</f>
        <v>骨科</v>
      </c>
      <c r="H145" s="8" t="str">
        <f>VLOOKUP(E145,'[2]住培学员 在培学员排班表（所有人）请假等数据已更新到23.6'!$F$1:$S$65536,14,0)</f>
        <v>2022年</v>
      </c>
      <c r="I145" s="8" t="s">
        <v>99</v>
      </c>
      <c r="J145" s="24">
        <v>0</v>
      </c>
      <c r="K145" s="24">
        <v>0</v>
      </c>
      <c r="L145" s="24">
        <v>0</v>
      </c>
      <c r="M145" s="24">
        <v>160</v>
      </c>
      <c r="N145" s="25">
        <v>0</v>
      </c>
      <c r="O145" s="25">
        <v>2</v>
      </c>
      <c r="P145" s="25">
        <v>0</v>
      </c>
      <c r="Q145" s="25">
        <v>0</v>
      </c>
      <c r="R145" s="25">
        <v>1</v>
      </c>
      <c r="S145" s="36">
        <v>65</v>
      </c>
      <c r="T145" s="24">
        <v>100</v>
      </c>
      <c r="U145" s="24">
        <v>10</v>
      </c>
      <c r="V145" s="24">
        <v>60</v>
      </c>
      <c r="W145" s="24">
        <v>30</v>
      </c>
      <c r="X145" s="24">
        <v>60</v>
      </c>
      <c r="Y145" s="48">
        <v>60</v>
      </c>
      <c r="Z145" s="48">
        <v>0</v>
      </c>
      <c r="AA145" s="48">
        <f>VLOOKUP(E145,[6]教育处数据!B:G,6,0)</f>
        <v>0</v>
      </c>
      <c r="AB145" s="43">
        <f>VLOOKUP(E145,[6]教育处数据!B:H,7,0)</f>
        <v>0</v>
      </c>
      <c r="AC145" s="43">
        <f>VLOOKUP(E145,[6]教育处数据!B:J,9,0)</f>
        <v>0</v>
      </c>
      <c r="AD145" s="43">
        <f>VLOOKUP(E145,[6]教育处数据!B:L,11,0)</f>
        <v>0</v>
      </c>
      <c r="AE145" s="43">
        <v>0</v>
      </c>
      <c r="AF145" s="43">
        <v>0</v>
      </c>
      <c r="AG145" s="43">
        <f>VLOOKUP(E145,[6]教育处数据!B:N,13,0)</f>
        <v>0</v>
      </c>
      <c r="AH145" s="43">
        <v>0</v>
      </c>
      <c r="AI145" s="43">
        <v>0</v>
      </c>
      <c r="AJ145" s="43">
        <v>0</v>
      </c>
      <c r="AK145" s="43">
        <v>0</v>
      </c>
      <c r="AL145" s="43">
        <v>0</v>
      </c>
      <c r="AM145" s="26">
        <f>SUM(J145:M145,S145:AJ145)</f>
        <v>545</v>
      </c>
      <c r="AN145" s="7" t="str">
        <f>VLOOKUP(G145,'[4]2.第一轮公示反馈'!$G:$AM,33,0)</f>
        <v>骨科</v>
      </c>
      <c r="AO145" s="52">
        <f>SUMPRODUCT(($AN$4:$AN$1113=AN145)*($AM$4:$AM$1113&gt;AM145))+1</f>
        <v>20</v>
      </c>
      <c r="AP145" s="53">
        <f>COUNTIF(AN:AN,AN145)</f>
        <v>33</v>
      </c>
      <c r="AQ145" s="54">
        <f>AO145/AP145</f>
        <v>0.606060606060606</v>
      </c>
      <c r="AR145" s="53">
        <f>IF(AQ145&lt;=10%,1.5,(IF(AQ145&lt;=40%,1.25,IF(AQ145&lt;=60%,1,IF(AQ145&lt;90%,0.75,0.5)))))</f>
        <v>0.75</v>
      </c>
      <c r="AS145" s="55">
        <v>1200</v>
      </c>
      <c r="AT145" s="6">
        <f>VLOOKUP(E145,[6]教育处数据!B:Q,16,0)</f>
        <v>20</v>
      </c>
      <c r="AU145" s="56">
        <f>AS145*AR145*(AT145/AW145)</f>
        <v>900</v>
      </c>
      <c r="AV145" s="57">
        <f>ROUND(AU145,0)</f>
        <v>900</v>
      </c>
      <c r="AW145" s="6">
        <v>20</v>
      </c>
    </row>
    <row r="146" spans="1:49">
      <c r="A146" s="6"/>
      <c r="B146" s="7" t="s">
        <v>243</v>
      </c>
      <c r="C146" s="8">
        <v>141</v>
      </c>
      <c r="D146" s="8" t="s">
        <v>265</v>
      </c>
      <c r="E146" s="8" t="str">
        <f>VLOOKUP(D146,'[1]9月学员绩效名单'!$A:$C,3,0)</f>
        <v>730L21</v>
      </c>
      <c r="F146" s="8" t="str">
        <f>VLOOKUP(E146,'[2]住培学员 在培学员排班表（所有人）请假等数据已更新到23.6'!$F$1:$X$65536,19,0)</f>
        <v>住院医师-外院</v>
      </c>
      <c r="G146" s="8" t="str">
        <f>VLOOKUP(E146,'[2]住培学员 在培学员排班表（所有人）请假等数据已更新到23.6'!$F$1:$P$65536,11,0)</f>
        <v>骨科</v>
      </c>
      <c r="H146" s="8" t="str">
        <f>VLOOKUP(E146,'[2]住培学员 在培学员排班表（所有人）请假等数据已更新到23.6'!$F$1:$S$65536,14,0)</f>
        <v>2022年</v>
      </c>
      <c r="I146" s="8" t="s">
        <v>99</v>
      </c>
      <c r="J146" s="24">
        <v>0</v>
      </c>
      <c r="K146" s="24">
        <v>0</v>
      </c>
      <c r="L146" s="24">
        <v>0</v>
      </c>
      <c r="M146" s="24">
        <v>160</v>
      </c>
      <c r="N146" s="25">
        <v>0</v>
      </c>
      <c r="O146" s="25">
        <v>4</v>
      </c>
      <c r="P146" s="25">
        <v>0</v>
      </c>
      <c r="Q146" s="25">
        <v>0</v>
      </c>
      <c r="R146" s="25">
        <v>1</v>
      </c>
      <c r="S146" s="36">
        <v>105</v>
      </c>
      <c r="T146" s="24">
        <v>100</v>
      </c>
      <c r="U146" s="24">
        <v>0</v>
      </c>
      <c r="V146" s="24">
        <v>40</v>
      </c>
      <c r="W146" s="24">
        <v>0</v>
      </c>
      <c r="X146" s="24">
        <v>0</v>
      </c>
      <c r="Y146" s="48">
        <v>20</v>
      </c>
      <c r="Z146" s="48">
        <v>0</v>
      </c>
      <c r="AA146" s="48">
        <f>VLOOKUP(E146,[6]教育处数据!B:G,6,0)</f>
        <v>0</v>
      </c>
      <c r="AB146" s="43">
        <f>VLOOKUP(E146,[6]教育处数据!B:H,7,0)</f>
        <v>100</v>
      </c>
      <c r="AC146" s="43">
        <f>VLOOKUP(E146,[6]教育处数据!B:J,9,0)</f>
        <v>0</v>
      </c>
      <c r="AD146" s="43">
        <f>VLOOKUP(E146,[6]教育处数据!B:L,11,0)</f>
        <v>0</v>
      </c>
      <c r="AE146" s="43">
        <v>0</v>
      </c>
      <c r="AF146" s="43">
        <v>0</v>
      </c>
      <c r="AG146" s="43">
        <f>VLOOKUP(E146,[6]教育处数据!B:N,13,0)</f>
        <v>0</v>
      </c>
      <c r="AH146" s="43">
        <v>0</v>
      </c>
      <c r="AI146" s="43">
        <v>0</v>
      </c>
      <c r="AJ146" s="43">
        <v>0</v>
      </c>
      <c r="AK146" s="43">
        <v>0</v>
      </c>
      <c r="AL146" s="43">
        <v>0</v>
      </c>
      <c r="AM146" s="26">
        <f>SUM(J146:M146,S146:AJ146)</f>
        <v>525</v>
      </c>
      <c r="AN146" s="7" t="str">
        <f>VLOOKUP(G146,'[4]2.第一轮公示反馈'!$G:$AM,33,0)</f>
        <v>骨科</v>
      </c>
      <c r="AO146" s="52">
        <f>SUMPRODUCT(($AN$4:$AN$1113=AN146)*($AM$4:$AM$1113&gt;AM146))+1</f>
        <v>22</v>
      </c>
      <c r="AP146" s="53">
        <f>COUNTIF(AN:AN,AN146)</f>
        <v>33</v>
      </c>
      <c r="AQ146" s="54">
        <f>AO146/AP146</f>
        <v>0.666666666666667</v>
      </c>
      <c r="AR146" s="53">
        <f>IF(AQ146&lt;=10%,1.5,(IF(AQ146&lt;=40%,1.25,IF(AQ146&lt;=60%,1,IF(AQ146&lt;90%,0.75,0.5)))))</f>
        <v>0.75</v>
      </c>
      <c r="AS146" s="55">
        <v>1200</v>
      </c>
      <c r="AT146" s="6">
        <f>VLOOKUP(E146,[6]教育处数据!B:Q,16,0)</f>
        <v>20</v>
      </c>
      <c r="AU146" s="56">
        <f>AS146*AR146*(AT146/AW146)</f>
        <v>900</v>
      </c>
      <c r="AV146" s="57">
        <f>ROUND(AU146,0)</f>
        <v>900</v>
      </c>
      <c r="AW146" s="6">
        <v>20</v>
      </c>
    </row>
    <row r="147" spans="1:49">
      <c r="A147" s="6"/>
      <c r="B147" s="7" t="s">
        <v>243</v>
      </c>
      <c r="C147" s="8">
        <v>142</v>
      </c>
      <c r="D147" s="8" t="s">
        <v>266</v>
      </c>
      <c r="E147" s="8" t="str">
        <f>VLOOKUP(D147,'[1]9月学员绩效名单'!$A:$C,3,0)</f>
        <v>7AO333</v>
      </c>
      <c r="F147" s="8" t="str">
        <f>VLOOKUP(E147,'[2]住培学员 在培学员排班表（所有人）请假等数据已更新到23.6'!$F$1:$X$65536,19,0)</f>
        <v>规培研究生</v>
      </c>
      <c r="G147" s="8" t="str">
        <f>VLOOKUP(E147,'[2]住培学员 在培学员排班表（所有人）请假等数据已更新到23.6'!$F$1:$P$65536,11,0)</f>
        <v>骨科</v>
      </c>
      <c r="H147" s="8" t="str">
        <f>VLOOKUP(E147,'[2]住培学员 在培学员排班表（所有人）请假等数据已更新到23.6'!$F$1:$S$65536,14,0)</f>
        <v>2022年</v>
      </c>
      <c r="I147" s="8" t="s">
        <v>99</v>
      </c>
      <c r="J147" s="24">
        <v>0</v>
      </c>
      <c r="K147" s="24">
        <v>0</v>
      </c>
      <c r="L147" s="24">
        <v>0</v>
      </c>
      <c r="M147" s="24">
        <v>160</v>
      </c>
      <c r="N147" s="25">
        <v>0</v>
      </c>
      <c r="O147" s="25">
        <v>7</v>
      </c>
      <c r="P147" s="25">
        <v>0</v>
      </c>
      <c r="Q147" s="25">
        <v>0</v>
      </c>
      <c r="R147" s="25">
        <v>1</v>
      </c>
      <c r="S147" s="36">
        <v>165</v>
      </c>
      <c r="T147" s="24">
        <v>100</v>
      </c>
      <c r="U147" s="24">
        <v>0</v>
      </c>
      <c r="V147" s="24">
        <v>20</v>
      </c>
      <c r="W147" s="24">
        <v>60</v>
      </c>
      <c r="X147" s="24">
        <v>0</v>
      </c>
      <c r="Y147" s="48">
        <v>0</v>
      </c>
      <c r="Z147" s="48">
        <v>0</v>
      </c>
      <c r="AA147" s="48">
        <f>VLOOKUP(E147,[6]教育处数据!B:G,6,0)</f>
        <v>0</v>
      </c>
      <c r="AB147" s="43">
        <f>VLOOKUP(E147,[6]教育处数据!B:H,7,0)</f>
        <v>0</v>
      </c>
      <c r="AC147" s="43">
        <f>VLOOKUP(E147,[6]教育处数据!B:J,9,0)</f>
        <v>0</v>
      </c>
      <c r="AD147" s="43">
        <f>VLOOKUP(E147,[6]教育处数据!B:L,11,0)</f>
        <v>0</v>
      </c>
      <c r="AE147" s="43">
        <v>0</v>
      </c>
      <c r="AF147" s="43">
        <v>0</v>
      </c>
      <c r="AG147" s="43">
        <f>VLOOKUP(E147,[6]教育处数据!B:N,13,0)</f>
        <v>0</v>
      </c>
      <c r="AH147" s="43">
        <v>0</v>
      </c>
      <c r="AI147" s="43">
        <v>0</v>
      </c>
      <c r="AJ147" s="43">
        <v>0</v>
      </c>
      <c r="AK147" s="43">
        <v>0</v>
      </c>
      <c r="AL147" s="43">
        <v>0</v>
      </c>
      <c r="AM147" s="26">
        <f>SUM(J147:M147,S147:AJ147)</f>
        <v>505</v>
      </c>
      <c r="AN147" s="7" t="str">
        <f>VLOOKUP(G147,'[4]2.第一轮公示反馈'!$G:$AM,33,0)</f>
        <v>骨科</v>
      </c>
      <c r="AO147" s="52">
        <f>SUMPRODUCT(($AN$4:$AN$1113=AN147)*($AM$4:$AM$1113&gt;AM147))+1</f>
        <v>23</v>
      </c>
      <c r="AP147" s="53">
        <f>COUNTIF(AN:AN,AN147)</f>
        <v>33</v>
      </c>
      <c r="AQ147" s="54">
        <f>AO147/AP147</f>
        <v>0.696969696969697</v>
      </c>
      <c r="AR147" s="53">
        <f>IF(AQ147&lt;=10%,1.5,(IF(AQ147&lt;=40%,1.25,IF(AQ147&lt;=60%,1,IF(AQ147&lt;90%,0.75,0.5)))))</f>
        <v>0.75</v>
      </c>
      <c r="AS147" s="55">
        <v>1200</v>
      </c>
      <c r="AT147" s="6">
        <f>VLOOKUP(E147,[6]教育处数据!B:Q,16,0)</f>
        <v>20</v>
      </c>
      <c r="AU147" s="56">
        <f>AS147*AR147*(AT147/AW147)</f>
        <v>900</v>
      </c>
      <c r="AV147" s="57">
        <f>ROUND(AU147,0)</f>
        <v>900</v>
      </c>
      <c r="AW147" s="6">
        <v>20</v>
      </c>
    </row>
    <row r="148" spans="1:49">
      <c r="A148" s="6"/>
      <c r="B148" s="7" t="s">
        <v>243</v>
      </c>
      <c r="C148" s="8">
        <v>143</v>
      </c>
      <c r="D148" s="8" t="s">
        <v>267</v>
      </c>
      <c r="E148" s="8" t="str">
        <f>VLOOKUP(D148,'[1]9月学员绩效名单'!$A:$C,3,0)</f>
        <v>7AO336</v>
      </c>
      <c r="F148" s="8" t="str">
        <f>VLOOKUP(E148,'[2]住培学员 在培学员排班表（所有人）请假等数据已更新到23.6'!$F$1:$X$65536,19,0)</f>
        <v>规培研究生</v>
      </c>
      <c r="G148" s="8" t="str">
        <f>VLOOKUP(E148,'[2]住培学员 在培学员排班表（所有人）请假等数据已更新到23.6'!$F$1:$P$65536,11,0)</f>
        <v>骨科</v>
      </c>
      <c r="H148" s="8" t="str">
        <f>VLOOKUP(E148,'[2]住培学员 在培学员排班表（所有人）请假等数据已更新到23.6'!$F$1:$S$65536,14,0)</f>
        <v>2022年</v>
      </c>
      <c r="I148" s="8" t="s">
        <v>99</v>
      </c>
      <c r="J148" s="24">
        <v>0</v>
      </c>
      <c r="K148" s="24">
        <v>0</v>
      </c>
      <c r="L148" s="24">
        <v>0</v>
      </c>
      <c r="M148" s="24">
        <v>160</v>
      </c>
      <c r="N148" s="25">
        <v>0</v>
      </c>
      <c r="O148" s="25">
        <v>3</v>
      </c>
      <c r="P148" s="25">
        <v>0</v>
      </c>
      <c r="Q148" s="25">
        <v>0</v>
      </c>
      <c r="R148" s="25">
        <v>0</v>
      </c>
      <c r="S148" s="36">
        <v>60</v>
      </c>
      <c r="T148" s="24">
        <v>100</v>
      </c>
      <c r="U148" s="24">
        <v>0</v>
      </c>
      <c r="V148" s="24">
        <v>80</v>
      </c>
      <c r="W148" s="24">
        <v>30</v>
      </c>
      <c r="X148" s="24">
        <v>30</v>
      </c>
      <c r="Y148" s="48">
        <v>0</v>
      </c>
      <c r="Z148" s="48">
        <v>0</v>
      </c>
      <c r="AA148" s="48">
        <f>VLOOKUP(E148,[6]教育处数据!B:G,6,0)</f>
        <v>0</v>
      </c>
      <c r="AB148" s="43">
        <f>VLOOKUP(E148,[6]教育处数据!B:H,7,0)</f>
        <v>0</v>
      </c>
      <c r="AC148" s="43">
        <f>VLOOKUP(E148,[6]教育处数据!B:J,9,0)</f>
        <v>0</v>
      </c>
      <c r="AD148" s="43">
        <f>VLOOKUP(E148,[6]教育处数据!B:L,11,0)</f>
        <v>0</v>
      </c>
      <c r="AE148" s="43">
        <v>0</v>
      </c>
      <c r="AF148" s="43">
        <v>0</v>
      </c>
      <c r="AG148" s="43">
        <f>VLOOKUP(E148,[6]教育处数据!B:N,13,0)</f>
        <v>0</v>
      </c>
      <c r="AH148" s="43">
        <v>0</v>
      </c>
      <c r="AI148" s="43">
        <v>0</v>
      </c>
      <c r="AJ148" s="43">
        <v>0</v>
      </c>
      <c r="AK148" s="43">
        <v>0</v>
      </c>
      <c r="AL148" s="43">
        <v>0</v>
      </c>
      <c r="AM148" s="26">
        <f>SUM(J148:M148,S148:AJ148)</f>
        <v>460</v>
      </c>
      <c r="AN148" s="7" t="str">
        <f>VLOOKUP(G148,'[4]2.第一轮公示反馈'!$G:$AM,33,0)</f>
        <v>骨科</v>
      </c>
      <c r="AO148" s="52">
        <f>SUMPRODUCT(($AN$4:$AN$1113=AN148)*($AM$4:$AM$1113&gt;AM148))+1</f>
        <v>24</v>
      </c>
      <c r="AP148" s="53">
        <f>COUNTIF(AN:AN,AN148)</f>
        <v>33</v>
      </c>
      <c r="AQ148" s="54">
        <f>AO148/AP148</f>
        <v>0.727272727272727</v>
      </c>
      <c r="AR148" s="53">
        <f>IF(AQ148&lt;=10%,1.5,(IF(AQ148&lt;=40%,1.25,IF(AQ148&lt;=60%,1,IF(AQ148&lt;90%,0.75,0.5)))))</f>
        <v>0.75</v>
      </c>
      <c r="AS148" s="55">
        <v>1200</v>
      </c>
      <c r="AT148" s="6">
        <f>VLOOKUP(E148,[6]教育处数据!B:Q,16,0)</f>
        <v>20</v>
      </c>
      <c r="AU148" s="56">
        <f>AS148*AR148*(AT148/AW148)</f>
        <v>900</v>
      </c>
      <c r="AV148" s="57">
        <f>ROUND(AU148,0)</f>
        <v>900</v>
      </c>
      <c r="AW148" s="6">
        <v>20</v>
      </c>
    </row>
    <row r="149" spans="1:49">
      <c r="A149" s="6"/>
      <c r="B149" s="7" t="s">
        <v>243</v>
      </c>
      <c r="C149" s="8">
        <v>144</v>
      </c>
      <c r="D149" s="8" t="s">
        <v>268</v>
      </c>
      <c r="E149" s="8" t="str">
        <f>VLOOKUP(D149,'[1]9月学员绩效名单'!$A:$C,3,0)</f>
        <v>7AO017</v>
      </c>
      <c r="F149" s="8" t="str">
        <f>VLOOKUP(E149,'[2]住培学员 在培学员排班表（所有人）请假等数据已更新到23.6'!$F$1:$X$65536,19,0)</f>
        <v>规培研究生</v>
      </c>
      <c r="G149" s="8" t="str">
        <f>VLOOKUP(E149,'[2]住培学员 在培学员排班表（所有人）请假等数据已更新到23.6'!$F$1:$P$65536,11,0)</f>
        <v>骨科</v>
      </c>
      <c r="H149" s="8" t="str">
        <f>VLOOKUP(E149,'[2]住培学员 在培学员排班表（所有人）请假等数据已更新到23.6'!$F$1:$S$65536,14,0)</f>
        <v>2022年</v>
      </c>
      <c r="I149" s="8" t="s">
        <v>99</v>
      </c>
      <c r="J149" s="24">
        <v>0</v>
      </c>
      <c r="K149" s="24">
        <v>0</v>
      </c>
      <c r="L149" s="24">
        <v>0</v>
      </c>
      <c r="M149" s="24">
        <v>160</v>
      </c>
      <c r="N149" s="25">
        <v>0</v>
      </c>
      <c r="O149" s="25">
        <v>4</v>
      </c>
      <c r="P149" s="25">
        <v>0</v>
      </c>
      <c r="Q149" s="25">
        <v>0</v>
      </c>
      <c r="R149" s="25">
        <v>0</v>
      </c>
      <c r="S149" s="36">
        <v>80</v>
      </c>
      <c r="T149" s="24">
        <v>100</v>
      </c>
      <c r="U149" s="24">
        <v>10</v>
      </c>
      <c r="V149" s="24">
        <v>60</v>
      </c>
      <c r="W149" s="24">
        <v>0</v>
      </c>
      <c r="X149" s="24">
        <v>30</v>
      </c>
      <c r="Y149" s="48">
        <v>0</v>
      </c>
      <c r="Z149" s="48">
        <v>0</v>
      </c>
      <c r="AA149" s="48">
        <f>VLOOKUP(E149,[6]教育处数据!B:G,6,0)</f>
        <v>0</v>
      </c>
      <c r="AB149" s="43">
        <f>VLOOKUP(E149,[6]教育处数据!B:H,7,0)</f>
        <v>0</v>
      </c>
      <c r="AC149" s="43">
        <f>VLOOKUP(E149,[6]教育处数据!B:J,9,0)</f>
        <v>0</v>
      </c>
      <c r="AD149" s="43">
        <f>VLOOKUP(E149,[6]教育处数据!B:L,11,0)</f>
        <v>0</v>
      </c>
      <c r="AE149" s="43">
        <v>0</v>
      </c>
      <c r="AF149" s="43">
        <v>0</v>
      </c>
      <c r="AG149" s="43">
        <f>VLOOKUP(E149,[6]教育处数据!B:N,13,0)</f>
        <v>0</v>
      </c>
      <c r="AH149" s="43">
        <v>0</v>
      </c>
      <c r="AI149" s="43">
        <v>0</v>
      </c>
      <c r="AJ149" s="43">
        <v>0</v>
      </c>
      <c r="AK149" s="43">
        <v>0</v>
      </c>
      <c r="AL149" s="43">
        <v>0</v>
      </c>
      <c r="AM149" s="26">
        <f>SUM(J149:M149,S149:AJ149)</f>
        <v>440</v>
      </c>
      <c r="AN149" s="7" t="str">
        <f>VLOOKUP(G149,'[4]2.第一轮公示反馈'!$G:$AM,33,0)</f>
        <v>骨科</v>
      </c>
      <c r="AO149" s="52">
        <f>SUMPRODUCT(($AN$4:$AN$1113=AN149)*($AM$4:$AM$1113&gt;AM149))+1</f>
        <v>25</v>
      </c>
      <c r="AP149" s="53">
        <f>COUNTIF(AN:AN,AN149)</f>
        <v>33</v>
      </c>
      <c r="AQ149" s="54">
        <f>AO149/AP149</f>
        <v>0.757575757575758</v>
      </c>
      <c r="AR149" s="53">
        <f>IF(AQ149&lt;=10%,1.5,(IF(AQ149&lt;=40%,1.25,IF(AQ149&lt;=60%,1,IF(AQ149&lt;90%,0.75,0.5)))))</f>
        <v>0.75</v>
      </c>
      <c r="AS149" s="55">
        <v>1200</v>
      </c>
      <c r="AT149" s="6">
        <f>VLOOKUP(E149,[6]教育处数据!B:Q,16,0)</f>
        <v>20</v>
      </c>
      <c r="AU149" s="56">
        <f>AS149*AR149*(AT149/AW149)</f>
        <v>900</v>
      </c>
      <c r="AV149" s="57">
        <f>ROUND(AU149,0)</f>
        <v>900</v>
      </c>
      <c r="AW149" s="6">
        <v>20</v>
      </c>
    </row>
    <row r="150" spans="1:49">
      <c r="A150" s="6"/>
      <c r="B150" s="7" t="s">
        <v>243</v>
      </c>
      <c r="C150" s="8">
        <v>145</v>
      </c>
      <c r="D150" s="8" t="s">
        <v>269</v>
      </c>
      <c r="E150" s="8" t="str">
        <f>VLOOKUP(D150,'[1]9月学员绩效名单'!$A:$C,3,0)</f>
        <v>7AO338</v>
      </c>
      <c r="F150" s="8" t="str">
        <f>VLOOKUP(E150,'[2]住培学员 在培学员排班表（所有人）请假等数据已更新到23.6'!$F$1:$X$65536,19,0)</f>
        <v>规培研究生</v>
      </c>
      <c r="G150" s="8" t="str">
        <f>VLOOKUP(E150,'[2]住培学员 在培学员排班表（所有人）请假等数据已更新到23.6'!$F$1:$P$65536,11,0)</f>
        <v>骨科</v>
      </c>
      <c r="H150" s="8" t="str">
        <f>VLOOKUP(E150,'[2]住培学员 在培学员排班表（所有人）请假等数据已更新到23.6'!$F$1:$S$65536,14,0)</f>
        <v>2022年</v>
      </c>
      <c r="I150" s="8" t="s">
        <v>99</v>
      </c>
      <c r="J150" s="24">
        <v>0</v>
      </c>
      <c r="K150" s="24">
        <v>0</v>
      </c>
      <c r="L150" s="24">
        <v>0</v>
      </c>
      <c r="M150" s="24">
        <v>160</v>
      </c>
      <c r="N150" s="25">
        <v>0</v>
      </c>
      <c r="O150" s="25">
        <v>3</v>
      </c>
      <c r="P150" s="25">
        <v>0</v>
      </c>
      <c r="Q150" s="25">
        <v>0</v>
      </c>
      <c r="R150" s="25">
        <v>1</v>
      </c>
      <c r="S150" s="36">
        <v>85</v>
      </c>
      <c r="T150" s="24">
        <v>100</v>
      </c>
      <c r="U150" s="24">
        <v>0</v>
      </c>
      <c r="V150" s="24">
        <v>20</v>
      </c>
      <c r="W150" s="24">
        <v>60</v>
      </c>
      <c r="X150" s="24">
        <v>0</v>
      </c>
      <c r="Y150" s="48">
        <v>0</v>
      </c>
      <c r="Z150" s="48">
        <v>0</v>
      </c>
      <c r="AA150" s="48">
        <f>VLOOKUP(E150,[6]教育处数据!B:G,6,0)</f>
        <v>0</v>
      </c>
      <c r="AB150" s="43">
        <f>VLOOKUP(E150,[6]教育处数据!B:H,7,0)</f>
        <v>0</v>
      </c>
      <c r="AC150" s="43">
        <f>VLOOKUP(E150,[6]教育处数据!B:J,9,0)</f>
        <v>0</v>
      </c>
      <c r="AD150" s="43">
        <f>VLOOKUP(E150,[6]教育处数据!B:L,11,0)</f>
        <v>0</v>
      </c>
      <c r="AE150" s="43">
        <v>0</v>
      </c>
      <c r="AF150" s="43">
        <v>0</v>
      </c>
      <c r="AG150" s="43">
        <f>VLOOKUP(E150,[6]教育处数据!B:N,13,0)</f>
        <v>0</v>
      </c>
      <c r="AH150" s="43">
        <v>0</v>
      </c>
      <c r="AI150" s="43">
        <v>0</v>
      </c>
      <c r="AJ150" s="43">
        <v>0</v>
      </c>
      <c r="AK150" s="43">
        <v>0</v>
      </c>
      <c r="AL150" s="43">
        <v>0</v>
      </c>
      <c r="AM150" s="26">
        <f>SUM(J150:M150,S150:AJ150)</f>
        <v>425</v>
      </c>
      <c r="AN150" s="7" t="str">
        <f>VLOOKUP(G150,'[4]2.第一轮公示反馈'!$G:$AM,33,0)</f>
        <v>骨科</v>
      </c>
      <c r="AO150" s="52">
        <f>SUMPRODUCT(($AN$4:$AN$1113=AN150)*($AM$4:$AM$1113&gt;AM150))+1</f>
        <v>26</v>
      </c>
      <c r="AP150" s="53">
        <f>COUNTIF(AN:AN,AN150)</f>
        <v>33</v>
      </c>
      <c r="AQ150" s="54">
        <f>AO150/AP150</f>
        <v>0.787878787878788</v>
      </c>
      <c r="AR150" s="53">
        <f>IF(AQ150&lt;=10%,1.5,(IF(AQ150&lt;=40%,1.25,IF(AQ150&lt;=60%,1,IF(AQ150&lt;90%,0.75,0.5)))))</f>
        <v>0.75</v>
      </c>
      <c r="AS150" s="55">
        <v>1200</v>
      </c>
      <c r="AT150" s="6">
        <f>VLOOKUP(E150,[6]教育处数据!B:Q,16,0)</f>
        <v>20</v>
      </c>
      <c r="AU150" s="56">
        <f>AS150*AR150*(AT150/AW150)</f>
        <v>900</v>
      </c>
      <c r="AV150" s="57">
        <f>ROUND(AU150,0)</f>
        <v>900</v>
      </c>
      <c r="AW150" s="6">
        <v>20</v>
      </c>
    </row>
    <row r="151" spans="1:49">
      <c r="A151" s="6"/>
      <c r="B151" s="7" t="s">
        <v>126</v>
      </c>
      <c r="C151" s="8">
        <v>146</v>
      </c>
      <c r="D151" s="13" t="s">
        <v>270</v>
      </c>
      <c r="E151" s="8" t="str">
        <f>VLOOKUP(D151,'[1]9月学员绩效名单'!$A:$C,3,0)</f>
        <v>7AM286</v>
      </c>
      <c r="F151" s="8" t="str">
        <f>VLOOKUP(E151,'[2]住培学员 在培学员排班表（所有人）请假等数据已更新到23.6'!$F$1:$X$65536,19,0)</f>
        <v>规培研究生</v>
      </c>
      <c r="G151" s="8" t="str">
        <f>VLOOKUP(E151,'[2]住培学员 在培学员排班表（所有人）请假等数据已更新到23.6'!$F$1:$P$65536,11,0)</f>
        <v>骨科</v>
      </c>
      <c r="H151" s="8" t="str">
        <f>VLOOKUP(E151,'[2]住培学员 在培学员排班表（所有人）请假等数据已更新到23.6'!$F$1:$S$65536,14,0)</f>
        <v>2021年</v>
      </c>
      <c r="I151" s="8" t="s">
        <v>99</v>
      </c>
      <c r="J151" s="24">
        <v>0</v>
      </c>
      <c r="K151" s="24">
        <v>0</v>
      </c>
      <c r="L151" s="24">
        <v>0</v>
      </c>
      <c r="M151" s="24">
        <v>160</v>
      </c>
      <c r="N151" s="25">
        <v>0</v>
      </c>
      <c r="O151" s="25">
        <v>1</v>
      </c>
      <c r="P151" s="27">
        <v>0</v>
      </c>
      <c r="Q151" s="37">
        <v>2</v>
      </c>
      <c r="R151" s="27">
        <v>0</v>
      </c>
      <c r="S151" s="36">
        <v>70</v>
      </c>
      <c r="T151" s="24">
        <v>100</v>
      </c>
      <c r="U151" s="38">
        <v>10</v>
      </c>
      <c r="V151" s="38">
        <v>20</v>
      </c>
      <c r="W151" s="38">
        <v>0</v>
      </c>
      <c r="X151" s="38">
        <v>60</v>
      </c>
      <c r="Y151" s="38">
        <v>0</v>
      </c>
      <c r="Z151" s="48">
        <v>0</v>
      </c>
      <c r="AA151" s="48">
        <f>VLOOKUP(E151,[6]教育处数据!B:G,6,0)</f>
        <v>0</v>
      </c>
      <c r="AB151" s="43">
        <f>VLOOKUP(E151,[6]教育处数据!B:H,7,0)</f>
        <v>0</v>
      </c>
      <c r="AC151" s="43">
        <f>VLOOKUP(E151,[6]教育处数据!B:J,9,0)</f>
        <v>0</v>
      </c>
      <c r="AD151" s="43">
        <f>VLOOKUP(E151,[6]教育处数据!B:L,11,0)</f>
        <v>0</v>
      </c>
      <c r="AE151" s="43">
        <v>0</v>
      </c>
      <c r="AF151" s="43">
        <v>0</v>
      </c>
      <c r="AG151" s="43">
        <f>VLOOKUP(E151,[6]教育处数据!B:N,13,0)</f>
        <v>0</v>
      </c>
      <c r="AH151" s="43">
        <v>0</v>
      </c>
      <c r="AI151" s="43">
        <v>0</v>
      </c>
      <c r="AJ151" s="43">
        <v>0</v>
      </c>
      <c r="AK151" s="43">
        <v>0</v>
      </c>
      <c r="AL151" s="43">
        <v>0</v>
      </c>
      <c r="AM151" s="26">
        <f>SUM(J151:M151,S151:AJ151)</f>
        <v>420</v>
      </c>
      <c r="AN151" s="7" t="str">
        <f>VLOOKUP(G151,'[4]2.第一轮公示反馈'!$G:$AM,33,0)</f>
        <v>骨科</v>
      </c>
      <c r="AO151" s="52">
        <f>SUMPRODUCT(($AN$4:$AN$1113=AN151)*($AM$4:$AM$1113&gt;AM151))+1</f>
        <v>27</v>
      </c>
      <c r="AP151" s="53">
        <f>COUNTIF(AN:AN,AN151)</f>
        <v>33</v>
      </c>
      <c r="AQ151" s="54">
        <f>AO151/AP151</f>
        <v>0.818181818181818</v>
      </c>
      <c r="AR151" s="53">
        <f>IF(AQ151&lt;=10%,1.5,(IF(AQ151&lt;=40%,1.25,IF(AQ151&lt;=60%,1,IF(AQ151&lt;90%,0.75,0.5)))))</f>
        <v>0.75</v>
      </c>
      <c r="AS151" s="55">
        <v>1200</v>
      </c>
      <c r="AT151" s="6">
        <f>VLOOKUP(E151,[6]教育处数据!B:Q,16,0)</f>
        <v>20</v>
      </c>
      <c r="AU151" s="56">
        <f>AS151*AR151*(AT151/AW151)</f>
        <v>900</v>
      </c>
      <c r="AV151" s="57">
        <f>ROUND(AU151,0)</f>
        <v>900</v>
      </c>
      <c r="AW151" s="6">
        <v>20</v>
      </c>
    </row>
    <row r="152" spans="1:49">
      <c r="A152" s="6"/>
      <c r="B152" s="7" t="s">
        <v>243</v>
      </c>
      <c r="C152" s="8">
        <v>147</v>
      </c>
      <c r="D152" s="8" t="s">
        <v>271</v>
      </c>
      <c r="E152" s="8" t="str">
        <f>VLOOKUP(D152,'[1]9月学员绩效名单'!$A:$C,3,0)</f>
        <v>7AO039</v>
      </c>
      <c r="F152" s="8" t="str">
        <f>VLOOKUP(E152,'[2]住培学员 在培学员排班表（所有人）请假等数据已更新到23.6'!$F$1:$X$65536,19,0)</f>
        <v>规培研究生</v>
      </c>
      <c r="G152" s="8" t="str">
        <f>VLOOKUP(E152,'[2]住培学员 在培学员排班表（所有人）请假等数据已更新到23.6'!$F$1:$P$65536,11,0)</f>
        <v>骨科</v>
      </c>
      <c r="H152" s="8" t="str">
        <f>VLOOKUP(E152,'[2]住培学员 在培学员排班表（所有人）请假等数据已更新到23.6'!$F$1:$S$65536,14,0)</f>
        <v>2022年</v>
      </c>
      <c r="I152" s="8" t="s">
        <v>99</v>
      </c>
      <c r="J152" s="24">
        <v>0</v>
      </c>
      <c r="K152" s="24">
        <v>0</v>
      </c>
      <c r="L152" s="24">
        <v>0</v>
      </c>
      <c r="M152" s="24">
        <v>160</v>
      </c>
      <c r="N152" s="25">
        <v>0</v>
      </c>
      <c r="O152" s="25">
        <v>2</v>
      </c>
      <c r="P152" s="25">
        <v>0</v>
      </c>
      <c r="Q152" s="25">
        <v>0</v>
      </c>
      <c r="R152" s="25">
        <v>2</v>
      </c>
      <c r="S152" s="36">
        <v>90</v>
      </c>
      <c r="T152" s="24">
        <v>100</v>
      </c>
      <c r="U152" s="24">
        <v>0</v>
      </c>
      <c r="V152" s="24">
        <v>40</v>
      </c>
      <c r="W152" s="24">
        <v>30</v>
      </c>
      <c r="X152" s="24">
        <v>0</v>
      </c>
      <c r="Y152" s="48">
        <v>0</v>
      </c>
      <c r="Z152" s="48">
        <v>0</v>
      </c>
      <c r="AA152" s="48">
        <f>VLOOKUP(E152,[6]教育处数据!B:G,6,0)</f>
        <v>0</v>
      </c>
      <c r="AB152" s="43">
        <f>VLOOKUP(E152,[6]教育处数据!B:H,7,0)</f>
        <v>0</v>
      </c>
      <c r="AC152" s="43">
        <f>VLOOKUP(E152,[6]教育处数据!B:J,9,0)</f>
        <v>0</v>
      </c>
      <c r="AD152" s="43">
        <f>VLOOKUP(E152,[6]教育处数据!B:L,11,0)</f>
        <v>0</v>
      </c>
      <c r="AE152" s="43">
        <v>0</v>
      </c>
      <c r="AF152" s="43">
        <v>0</v>
      </c>
      <c r="AG152" s="43">
        <f>VLOOKUP(E152,[6]教育处数据!B:N,13,0)</f>
        <v>0</v>
      </c>
      <c r="AH152" s="43">
        <v>0</v>
      </c>
      <c r="AI152" s="43">
        <v>0</v>
      </c>
      <c r="AJ152" s="43">
        <v>0</v>
      </c>
      <c r="AK152" s="43">
        <v>0</v>
      </c>
      <c r="AL152" s="43">
        <v>0</v>
      </c>
      <c r="AM152" s="26">
        <f>SUM(J152:M152,S152:AJ152)</f>
        <v>420</v>
      </c>
      <c r="AN152" s="7" t="str">
        <f>VLOOKUP(G152,'[4]2.第一轮公示反馈'!$G:$AM,33,0)</f>
        <v>骨科</v>
      </c>
      <c r="AO152" s="52">
        <f>SUMPRODUCT(($AN$4:$AN$1113=AN152)*($AM$4:$AM$1113&gt;AM152))+1</f>
        <v>27</v>
      </c>
      <c r="AP152" s="53">
        <f>COUNTIF(AN:AN,AN152)</f>
        <v>33</v>
      </c>
      <c r="AQ152" s="54">
        <f>AO152/AP152</f>
        <v>0.818181818181818</v>
      </c>
      <c r="AR152" s="53">
        <f>IF(AQ152&lt;=10%,1.5,(IF(AQ152&lt;=40%,1.25,IF(AQ152&lt;=60%,1,IF(AQ152&lt;90%,0.75,0.5)))))</f>
        <v>0.75</v>
      </c>
      <c r="AS152" s="55">
        <v>1200</v>
      </c>
      <c r="AT152" s="6">
        <f>VLOOKUP(E152,[6]教育处数据!B:Q,16,0)</f>
        <v>20</v>
      </c>
      <c r="AU152" s="56">
        <f>AS152*AR152*(AT152/AW152)</f>
        <v>900</v>
      </c>
      <c r="AV152" s="57">
        <f>ROUND(AU152,0)</f>
        <v>900</v>
      </c>
      <c r="AW152" s="6">
        <v>20</v>
      </c>
    </row>
    <row r="153" spans="1:49">
      <c r="A153" s="6"/>
      <c r="B153" s="7" t="s">
        <v>243</v>
      </c>
      <c r="C153" s="8">
        <v>148</v>
      </c>
      <c r="D153" s="8" t="s">
        <v>272</v>
      </c>
      <c r="E153" s="8" t="str">
        <f>VLOOKUP(D153,'[1]9月学员绩效名单'!$A:$C,3,0)</f>
        <v>7AO337</v>
      </c>
      <c r="F153" s="8" t="str">
        <f>VLOOKUP(E153,'[2]住培学员 在培学员排班表（所有人）请假等数据已更新到23.6'!$F$1:$X$65536,19,0)</f>
        <v>规培研究生</v>
      </c>
      <c r="G153" s="8" t="str">
        <f>VLOOKUP(E153,'[2]住培学员 在培学员排班表（所有人）请假等数据已更新到23.6'!$F$1:$P$65536,11,0)</f>
        <v>骨科</v>
      </c>
      <c r="H153" s="8" t="str">
        <f>VLOOKUP(E153,'[2]住培学员 在培学员排班表（所有人）请假等数据已更新到23.6'!$F$1:$S$65536,14,0)</f>
        <v>2022年</v>
      </c>
      <c r="I153" s="8" t="s">
        <v>99</v>
      </c>
      <c r="J153" s="24">
        <v>0</v>
      </c>
      <c r="K153" s="24">
        <v>0</v>
      </c>
      <c r="L153" s="24">
        <v>0</v>
      </c>
      <c r="M153" s="24">
        <v>160</v>
      </c>
      <c r="N153" s="25">
        <v>0</v>
      </c>
      <c r="O153" s="25">
        <v>5</v>
      </c>
      <c r="P153" s="25">
        <v>0</v>
      </c>
      <c r="Q153" s="25">
        <v>0</v>
      </c>
      <c r="R153" s="25">
        <v>2</v>
      </c>
      <c r="S153" s="36">
        <v>150</v>
      </c>
      <c r="T153" s="24">
        <v>100</v>
      </c>
      <c r="U153" s="24">
        <v>0</v>
      </c>
      <c r="V153" s="24">
        <v>0</v>
      </c>
      <c r="W153" s="24">
        <v>0</v>
      </c>
      <c r="X153" s="24">
        <v>0</v>
      </c>
      <c r="Y153" s="48">
        <v>0</v>
      </c>
      <c r="Z153" s="48">
        <v>0</v>
      </c>
      <c r="AA153" s="48">
        <f>VLOOKUP(E153,[6]教育处数据!B:G,6,0)</f>
        <v>0</v>
      </c>
      <c r="AB153" s="43">
        <f>VLOOKUP(E153,[6]教育处数据!B:H,7,0)</f>
        <v>0</v>
      </c>
      <c r="AC153" s="43">
        <f>VLOOKUP(E153,[6]教育处数据!B:J,9,0)</f>
        <v>0</v>
      </c>
      <c r="AD153" s="43">
        <f>VLOOKUP(E153,[6]教育处数据!B:L,11,0)</f>
        <v>0</v>
      </c>
      <c r="AE153" s="43">
        <v>0</v>
      </c>
      <c r="AF153" s="43">
        <v>0</v>
      </c>
      <c r="AG153" s="43">
        <f>VLOOKUP(E153,[6]教育处数据!B:N,13,0)</f>
        <v>0</v>
      </c>
      <c r="AH153" s="43">
        <v>0</v>
      </c>
      <c r="AI153" s="43">
        <v>0</v>
      </c>
      <c r="AJ153" s="43">
        <v>0</v>
      </c>
      <c r="AK153" s="43">
        <v>0</v>
      </c>
      <c r="AL153" s="43">
        <v>0</v>
      </c>
      <c r="AM153" s="26">
        <f>SUM(J153:M153,S153:AJ153)</f>
        <v>410</v>
      </c>
      <c r="AN153" s="7" t="str">
        <f>VLOOKUP(G153,'[4]2.第一轮公示反馈'!$G:$AM,33,0)</f>
        <v>骨科</v>
      </c>
      <c r="AO153" s="52">
        <f>SUMPRODUCT(($AN$4:$AN$1113=AN153)*($AM$4:$AM$1113&gt;AM153))+1</f>
        <v>29</v>
      </c>
      <c r="AP153" s="53">
        <f>COUNTIF(AN:AN,AN153)</f>
        <v>33</v>
      </c>
      <c r="AQ153" s="54">
        <f>AO153/AP153</f>
        <v>0.878787878787879</v>
      </c>
      <c r="AR153" s="53">
        <f>IF(AQ153&lt;=10%,1.5,(IF(AQ153&lt;=40%,1.25,IF(AQ153&lt;=60%,1,IF(AQ153&lt;90%,0.75,0.5)))))</f>
        <v>0.75</v>
      </c>
      <c r="AS153" s="55">
        <v>1200</v>
      </c>
      <c r="AT153" s="6">
        <f>VLOOKUP(E153,[6]教育处数据!B:Q,16,0)</f>
        <v>20</v>
      </c>
      <c r="AU153" s="56">
        <f>AS153*AR153*(AT153/AW153)</f>
        <v>900</v>
      </c>
      <c r="AV153" s="57">
        <f>ROUND(AU153,0)</f>
        <v>900</v>
      </c>
      <c r="AW153" s="6">
        <v>20</v>
      </c>
    </row>
    <row r="154" spans="1:49">
      <c r="A154" s="6"/>
      <c r="B154" s="7" t="s">
        <v>243</v>
      </c>
      <c r="C154" s="8">
        <v>149</v>
      </c>
      <c r="D154" s="8" t="s">
        <v>273</v>
      </c>
      <c r="E154" s="8" t="str">
        <f>VLOOKUP(D154,'[1]9月学员绩效名单'!$A:$C,3,0)</f>
        <v>7AO334</v>
      </c>
      <c r="F154" s="8" t="str">
        <f>VLOOKUP(E154,'[2]住培学员 在培学员排班表（所有人）请假等数据已更新到23.6'!$F$1:$X$65536,19,0)</f>
        <v>规培研究生</v>
      </c>
      <c r="G154" s="8" t="str">
        <f>VLOOKUP(E154,'[2]住培学员 在培学员排班表（所有人）请假等数据已更新到23.6'!$F$1:$P$65536,11,0)</f>
        <v>骨科</v>
      </c>
      <c r="H154" s="8" t="str">
        <f>VLOOKUP(E154,'[2]住培学员 在培学员排班表（所有人）请假等数据已更新到23.6'!$F$1:$S$65536,14,0)</f>
        <v>2022年</v>
      </c>
      <c r="I154" s="8" t="s">
        <v>99</v>
      </c>
      <c r="J154" s="24">
        <v>0</v>
      </c>
      <c r="K154" s="24">
        <v>0</v>
      </c>
      <c r="L154" s="24">
        <v>0</v>
      </c>
      <c r="M154" s="24">
        <v>160</v>
      </c>
      <c r="N154" s="25">
        <v>0</v>
      </c>
      <c r="O154" s="25">
        <v>6</v>
      </c>
      <c r="P154" s="25">
        <v>0</v>
      </c>
      <c r="Q154" s="25">
        <v>0</v>
      </c>
      <c r="R154" s="25">
        <v>1</v>
      </c>
      <c r="S154" s="36">
        <v>145</v>
      </c>
      <c r="T154" s="24">
        <v>100</v>
      </c>
      <c r="U154" s="24">
        <v>0</v>
      </c>
      <c r="V154" s="24">
        <v>0</v>
      </c>
      <c r="W154" s="24">
        <v>0</v>
      </c>
      <c r="X154" s="24">
        <v>0</v>
      </c>
      <c r="Y154" s="48">
        <v>0</v>
      </c>
      <c r="Z154" s="48">
        <v>0</v>
      </c>
      <c r="AA154" s="48">
        <f>VLOOKUP(E154,[6]教育处数据!B:G,6,0)</f>
        <v>0</v>
      </c>
      <c r="AB154" s="43">
        <f>VLOOKUP(E154,[6]教育处数据!B:H,7,0)</f>
        <v>0</v>
      </c>
      <c r="AC154" s="43">
        <f>VLOOKUP(E154,[6]教育处数据!B:J,9,0)</f>
        <v>0</v>
      </c>
      <c r="AD154" s="43">
        <f>VLOOKUP(E154,[6]教育处数据!B:L,11,0)</f>
        <v>0</v>
      </c>
      <c r="AE154" s="43">
        <v>0</v>
      </c>
      <c r="AF154" s="43">
        <v>0</v>
      </c>
      <c r="AG154" s="43">
        <f>VLOOKUP(E154,[6]教育处数据!B:N,13,0)</f>
        <v>0</v>
      </c>
      <c r="AH154" s="43">
        <v>0</v>
      </c>
      <c r="AI154" s="43">
        <v>0</v>
      </c>
      <c r="AJ154" s="43">
        <v>0</v>
      </c>
      <c r="AK154" s="43">
        <v>0</v>
      </c>
      <c r="AL154" s="43">
        <v>0</v>
      </c>
      <c r="AM154" s="26">
        <f>SUM(J154:M154,S154:AJ154)</f>
        <v>405</v>
      </c>
      <c r="AN154" s="7" t="str">
        <f>VLOOKUP(G154,'[4]2.第一轮公示反馈'!$G:$AM,33,0)</f>
        <v>骨科</v>
      </c>
      <c r="AO154" s="52">
        <f>SUMPRODUCT(($AN$4:$AN$1113=AN154)*($AM$4:$AM$1113&gt;AM154))+1</f>
        <v>30</v>
      </c>
      <c r="AP154" s="53">
        <f>COUNTIF(AN:AN,AN154)</f>
        <v>33</v>
      </c>
      <c r="AQ154" s="54">
        <f>AO154/AP154</f>
        <v>0.909090909090909</v>
      </c>
      <c r="AR154" s="53">
        <f>IF(AQ154&lt;=10%,1.5,(IF(AQ154&lt;=40%,1.25,IF(AQ154&lt;=60%,1,IF(AQ154&lt;90%,0.75,0.5)))))</f>
        <v>0.5</v>
      </c>
      <c r="AS154" s="55">
        <v>1200</v>
      </c>
      <c r="AT154" s="6">
        <f>VLOOKUP(E154,[6]教育处数据!B:Q,16,0)</f>
        <v>20</v>
      </c>
      <c r="AU154" s="56">
        <f>AS154*AR154*(AT154/AW154)</f>
        <v>600</v>
      </c>
      <c r="AV154" s="57">
        <f>ROUND(AU154,0)</f>
        <v>600</v>
      </c>
      <c r="AW154" s="6">
        <v>20</v>
      </c>
    </row>
    <row r="155" spans="1:49">
      <c r="A155" s="6"/>
      <c r="B155" s="7" t="s">
        <v>243</v>
      </c>
      <c r="C155" s="8">
        <v>150</v>
      </c>
      <c r="D155" s="8" t="s">
        <v>274</v>
      </c>
      <c r="E155" s="8" t="str">
        <f>VLOOKUP(D155,'[1]9月学员绩效名单'!$A:$C,3,0)</f>
        <v>7AM410</v>
      </c>
      <c r="F155" s="8" t="str">
        <f>VLOOKUP(E155,'[2]住培学员 在培学员排班表（所有人）请假等数据已更新到23.6'!$F$1:$X$65536,19,0)</f>
        <v>规培研究生</v>
      </c>
      <c r="G155" s="8" t="str">
        <f>VLOOKUP(E155,'[2]住培学员 在培学员排班表（所有人）请假等数据已更新到23.6'!$F$1:$P$65536,11,0)</f>
        <v>骨科</v>
      </c>
      <c r="H155" s="8" t="str">
        <f>VLOOKUP(E155,'[2]住培学员 在培学员排班表（所有人）请假等数据已更新到23.6'!$F$1:$S$65536,14,0)</f>
        <v>2022年</v>
      </c>
      <c r="I155" s="8" t="s">
        <v>99</v>
      </c>
      <c r="J155" s="24">
        <v>0</v>
      </c>
      <c r="K155" s="24">
        <v>0</v>
      </c>
      <c r="L155" s="24">
        <v>0</v>
      </c>
      <c r="M155" s="24">
        <v>160</v>
      </c>
      <c r="N155" s="25">
        <v>0</v>
      </c>
      <c r="O155" s="25">
        <v>4</v>
      </c>
      <c r="P155" s="25">
        <v>0</v>
      </c>
      <c r="Q155" s="25">
        <v>0</v>
      </c>
      <c r="R155" s="25">
        <v>0</v>
      </c>
      <c r="S155" s="36">
        <v>80</v>
      </c>
      <c r="T155" s="24">
        <v>100</v>
      </c>
      <c r="U155" s="24">
        <v>0</v>
      </c>
      <c r="V155" s="24">
        <v>0</v>
      </c>
      <c r="W155" s="24">
        <v>0</v>
      </c>
      <c r="X155" s="24">
        <v>0</v>
      </c>
      <c r="Y155" s="48">
        <v>0</v>
      </c>
      <c r="Z155" s="48">
        <v>0</v>
      </c>
      <c r="AA155" s="48">
        <f>VLOOKUP(E155,[6]教育处数据!B:G,6,0)</f>
        <v>0</v>
      </c>
      <c r="AB155" s="43">
        <f>VLOOKUP(E155,[6]教育处数据!B:H,7,0)</f>
        <v>0</v>
      </c>
      <c r="AC155" s="43">
        <f>VLOOKUP(E155,[6]教育处数据!B:J,9,0)</f>
        <v>0</v>
      </c>
      <c r="AD155" s="43">
        <f>VLOOKUP(E155,[6]教育处数据!B:L,11,0)</f>
        <v>0</v>
      </c>
      <c r="AE155" s="43">
        <v>0</v>
      </c>
      <c r="AF155" s="43">
        <v>0</v>
      </c>
      <c r="AG155" s="43">
        <f>VLOOKUP(E155,[6]教育处数据!B:N,13,0)</f>
        <v>0</v>
      </c>
      <c r="AH155" s="43">
        <v>0</v>
      </c>
      <c r="AI155" s="43">
        <v>0</v>
      </c>
      <c r="AJ155" s="43">
        <v>0</v>
      </c>
      <c r="AK155" s="43">
        <v>0</v>
      </c>
      <c r="AL155" s="43">
        <v>0</v>
      </c>
      <c r="AM155" s="26">
        <f>SUM(J155:M155,S155:AJ155)</f>
        <v>340</v>
      </c>
      <c r="AN155" s="7" t="str">
        <f>VLOOKUP(G155,'[4]2.第一轮公示反馈'!$G:$AM,33,0)</f>
        <v>骨科</v>
      </c>
      <c r="AO155" s="52">
        <f>SUMPRODUCT(($AN$4:$AN$1113=AN155)*($AM$4:$AM$1113&gt;AM155))+1</f>
        <v>31</v>
      </c>
      <c r="AP155" s="53">
        <f>COUNTIF(AN:AN,AN155)</f>
        <v>33</v>
      </c>
      <c r="AQ155" s="54">
        <f>AO155/AP155</f>
        <v>0.939393939393939</v>
      </c>
      <c r="AR155" s="53">
        <f>IF(AQ155&lt;=10%,1.5,(IF(AQ155&lt;=40%,1.25,IF(AQ155&lt;=60%,1,IF(AQ155&lt;90%,0.75,0.5)))))</f>
        <v>0.5</v>
      </c>
      <c r="AS155" s="55">
        <v>1200</v>
      </c>
      <c r="AT155" s="6">
        <f>VLOOKUP(E155,[6]教育处数据!B:Q,16,0)</f>
        <v>20</v>
      </c>
      <c r="AU155" s="56">
        <f>AS155*AR155*(AT155/AW155)</f>
        <v>600</v>
      </c>
      <c r="AV155" s="57">
        <f>ROUND(AU155,0)</f>
        <v>600</v>
      </c>
      <c r="AW155" s="6">
        <v>20</v>
      </c>
    </row>
    <row r="156" spans="1:49">
      <c r="A156" s="6"/>
      <c r="B156" s="7" t="s">
        <v>257</v>
      </c>
      <c r="C156" s="8">
        <v>151</v>
      </c>
      <c r="D156" s="8" t="s">
        <v>275</v>
      </c>
      <c r="E156" s="8" t="str">
        <f>VLOOKUP(D156,'[1]9月学员绩效名单'!$A:$C,3,0)</f>
        <v>7AO053</v>
      </c>
      <c r="F156" s="8" t="str">
        <f>VLOOKUP(E156,'[2]住培学员 在培学员排班表（所有人）请假等数据已更新到23.6'!$F$1:$X$65536,19,0)</f>
        <v>规培研究生</v>
      </c>
      <c r="G156" s="8" t="str">
        <f>VLOOKUP(E156,'[2]住培学员 在培学员排班表（所有人）请假等数据已更新到23.6'!$F$1:$P$65536,11,0)</f>
        <v>骨科</v>
      </c>
      <c r="H156" s="8" t="str">
        <f>VLOOKUP(E156,'[2]住培学员 在培学员排班表（所有人）请假等数据已更新到23.6'!$F$1:$S$65536,14,0)</f>
        <v>2022年</v>
      </c>
      <c r="I156" s="8" t="s">
        <v>99</v>
      </c>
      <c r="J156" s="24">
        <v>0</v>
      </c>
      <c r="K156" s="24">
        <v>0</v>
      </c>
      <c r="L156" s="24">
        <v>0</v>
      </c>
      <c r="M156" s="24">
        <v>160</v>
      </c>
      <c r="N156" s="37">
        <v>0</v>
      </c>
      <c r="O156" s="25">
        <v>0</v>
      </c>
      <c r="P156" s="37">
        <v>0</v>
      </c>
      <c r="Q156" s="37">
        <v>0</v>
      </c>
      <c r="R156" s="37">
        <v>0</v>
      </c>
      <c r="S156" s="36">
        <v>0</v>
      </c>
      <c r="T156" s="24">
        <v>100</v>
      </c>
      <c r="U156" s="24">
        <v>10</v>
      </c>
      <c r="V156" s="43">
        <v>0</v>
      </c>
      <c r="W156" s="43">
        <v>0</v>
      </c>
      <c r="X156" s="43">
        <v>0</v>
      </c>
      <c r="Y156" s="48">
        <v>20</v>
      </c>
      <c r="Z156" s="48">
        <v>0</v>
      </c>
      <c r="AA156" s="48">
        <f>VLOOKUP(E156,[6]教育处数据!B:G,6,0)</f>
        <v>0</v>
      </c>
      <c r="AB156" s="43">
        <f>VLOOKUP(E156,[6]教育处数据!B:H,7,0)</f>
        <v>0</v>
      </c>
      <c r="AC156" s="43">
        <f>VLOOKUP(E156,[6]教育处数据!B:J,9,0)</f>
        <v>0</v>
      </c>
      <c r="AD156" s="43">
        <f>VLOOKUP(E156,[6]教育处数据!B:L,11,0)</f>
        <v>0</v>
      </c>
      <c r="AE156" s="43">
        <v>0</v>
      </c>
      <c r="AF156" s="43">
        <v>0</v>
      </c>
      <c r="AG156" s="43">
        <f>VLOOKUP(E156,[6]教育处数据!B:N,13,0)</f>
        <v>0</v>
      </c>
      <c r="AH156" s="43">
        <v>0</v>
      </c>
      <c r="AI156" s="43">
        <v>0</v>
      </c>
      <c r="AJ156" s="43">
        <v>0</v>
      </c>
      <c r="AK156" s="43">
        <v>0</v>
      </c>
      <c r="AL156" s="43">
        <v>0</v>
      </c>
      <c r="AM156" s="26">
        <f>SUM(J156:M156,S156:AJ156)</f>
        <v>290</v>
      </c>
      <c r="AN156" s="7" t="str">
        <f>VLOOKUP(G156,'[4]2.第一轮公示反馈'!$G:$AM,33,0)</f>
        <v>骨科</v>
      </c>
      <c r="AO156" s="52">
        <f>SUMPRODUCT(($AN$4:$AN$1113=AN156)*($AM$4:$AM$1113&gt;AM156))+1</f>
        <v>32</v>
      </c>
      <c r="AP156" s="53">
        <f>COUNTIF(AN:AN,AN156)</f>
        <v>33</v>
      </c>
      <c r="AQ156" s="54">
        <f>AO156/AP156</f>
        <v>0.96969696969697</v>
      </c>
      <c r="AR156" s="53">
        <f>IF(AQ156&lt;=10%,1.5,(IF(AQ156&lt;=40%,1.25,IF(AQ156&lt;=60%,1,IF(AQ156&lt;90%,0.75,0.5)))))</f>
        <v>0.5</v>
      </c>
      <c r="AS156" s="55">
        <v>1200</v>
      </c>
      <c r="AT156" s="6">
        <f>VLOOKUP(E156,[6]教育处数据!B:Q,16,0)</f>
        <v>20</v>
      </c>
      <c r="AU156" s="56">
        <f>AS156*AR156*(AT156/AW156)</f>
        <v>600</v>
      </c>
      <c r="AV156" s="57">
        <f>ROUND(AU156,0)</f>
        <v>600</v>
      </c>
      <c r="AW156" s="6">
        <v>20</v>
      </c>
    </row>
    <row r="157" spans="1:49">
      <c r="A157" s="6"/>
      <c r="B157" s="7" t="s">
        <v>257</v>
      </c>
      <c r="C157" s="8">
        <v>152</v>
      </c>
      <c r="D157" s="8" t="s">
        <v>276</v>
      </c>
      <c r="E157" s="8" t="str">
        <f>VLOOKUP(D157,'[1]9月学员绩效名单'!$A:$C,3,0)</f>
        <v>7AO055</v>
      </c>
      <c r="F157" s="8" t="str">
        <f>VLOOKUP(E157,'[2]住培学员 在培学员排班表（所有人）请假等数据已更新到23.6'!$F$1:$X$65536,19,0)</f>
        <v>规培研究生</v>
      </c>
      <c r="G157" s="8" t="str">
        <f>VLOOKUP(E157,'[2]住培学员 在培学员排班表（所有人）请假等数据已更新到23.6'!$F$1:$P$65536,11,0)</f>
        <v>骨科</v>
      </c>
      <c r="H157" s="8" t="str">
        <f>VLOOKUP(E157,'[2]住培学员 在培学员排班表（所有人）请假等数据已更新到23.6'!$F$1:$S$65536,14,0)</f>
        <v>2022年</v>
      </c>
      <c r="I157" s="8" t="s">
        <v>99</v>
      </c>
      <c r="J157" s="24">
        <v>0</v>
      </c>
      <c r="K157" s="24">
        <v>0</v>
      </c>
      <c r="L157" s="24">
        <v>0</v>
      </c>
      <c r="M157" s="24">
        <v>160</v>
      </c>
      <c r="N157" s="37">
        <v>0</v>
      </c>
      <c r="O157" s="25">
        <v>0</v>
      </c>
      <c r="P157" s="37">
        <v>0</v>
      </c>
      <c r="Q157" s="37">
        <v>0</v>
      </c>
      <c r="R157" s="37">
        <v>0</v>
      </c>
      <c r="S157" s="36">
        <v>0</v>
      </c>
      <c r="T157" s="24">
        <v>100</v>
      </c>
      <c r="U157" s="24">
        <v>10</v>
      </c>
      <c r="V157" s="43">
        <v>0</v>
      </c>
      <c r="W157" s="43">
        <v>0</v>
      </c>
      <c r="X157" s="43">
        <v>0</v>
      </c>
      <c r="Y157" s="48">
        <v>20</v>
      </c>
      <c r="Z157" s="48">
        <v>0</v>
      </c>
      <c r="AA157" s="48">
        <f>VLOOKUP(E157,[6]教育处数据!B:G,6,0)</f>
        <v>0</v>
      </c>
      <c r="AB157" s="43">
        <f>VLOOKUP(E157,[6]教育处数据!B:H,7,0)</f>
        <v>0</v>
      </c>
      <c r="AC157" s="43">
        <f>VLOOKUP(E157,[6]教育处数据!B:J,9,0)</f>
        <v>0</v>
      </c>
      <c r="AD157" s="43">
        <f>VLOOKUP(E157,[6]教育处数据!B:L,11,0)</f>
        <v>0</v>
      </c>
      <c r="AE157" s="43">
        <v>0</v>
      </c>
      <c r="AF157" s="43">
        <v>0</v>
      </c>
      <c r="AG157" s="43">
        <f>VLOOKUP(E157,[6]教育处数据!B:N,13,0)</f>
        <v>0</v>
      </c>
      <c r="AH157" s="43">
        <v>0</v>
      </c>
      <c r="AI157" s="43">
        <v>0</v>
      </c>
      <c r="AJ157" s="43">
        <v>0</v>
      </c>
      <c r="AK157" s="43">
        <v>0</v>
      </c>
      <c r="AL157" s="43">
        <v>0</v>
      </c>
      <c r="AM157" s="26">
        <f>SUM(J157:M157,S157:AJ157)</f>
        <v>290</v>
      </c>
      <c r="AN157" s="7" t="str">
        <f>VLOOKUP(G157,'[4]2.第一轮公示反馈'!$G:$AM,33,0)</f>
        <v>骨科</v>
      </c>
      <c r="AO157" s="52">
        <f>SUMPRODUCT(($AN$4:$AN$1113=AN157)*($AM$4:$AM$1113&gt;AM157))+1</f>
        <v>32</v>
      </c>
      <c r="AP157" s="53">
        <f>COUNTIF(AN:AN,AN157)</f>
        <v>33</v>
      </c>
      <c r="AQ157" s="54">
        <f>AO157/AP157</f>
        <v>0.96969696969697</v>
      </c>
      <c r="AR157" s="53">
        <f>IF(AQ157&lt;=10%,1.5,(IF(AQ157&lt;=40%,1.25,IF(AQ157&lt;=60%,1,IF(AQ157&lt;90%,0.75,0.5)))))</f>
        <v>0.5</v>
      </c>
      <c r="AS157" s="55">
        <v>1200</v>
      </c>
      <c r="AT157" s="6">
        <f>VLOOKUP(E157,[6]教育处数据!B:Q,16,0)</f>
        <v>20</v>
      </c>
      <c r="AU157" s="56">
        <f>AS157*AR157*(AT157/AW157)</f>
        <v>600</v>
      </c>
      <c r="AV157" s="57">
        <f>ROUND(AU157,0)</f>
        <v>600</v>
      </c>
      <c r="AW157" s="6">
        <v>20</v>
      </c>
    </row>
    <row r="158" spans="1:49">
      <c r="A158" s="6"/>
      <c r="B158" s="7" t="s">
        <v>239</v>
      </c>
      <c r="C158" s="8">
        <v>153</v>
      </c>
      <c r="D158" s="8" t="s">
        <v>277</v>
      </c>
      <c r="E158" s="8" t="str">
        <f>VLOOKUP(D158,'[1]9月学员绩效名单'!$A:$C,3,0)</f>
        <v>7AM236</v>
      </c>
      <c r="F158" s="8" t="str">
        <f>VLOOKUP(E158,'[2]住培学员 在培学员排班表（所有人）请假等数据已更新到23.6'!$F$1:$X$65536,19,0)</f>
        <v>规培研究生</v>
      </c>
      <c r="G158" s="8" t="str">
        <f>VLOOKUP(E158,'[2]住培学员 在培学员排班表（所有人）请假等数据已更新到23.6'!$F$1:$P$65536,11,0)</f>
        <v>急诊科</v>
      </c>
      <c r="H158" s="8" t="str">
        <f>VLOOKUP(E158,'[2]住培学员 在培学员排班表（所有人）请假等数据已更新到23.6'!$F$1:$S$65536,14,0)</f>
        <v>2021年</v>
      </c>
      <c r="I158" s="8" t="s">
        <v>99</v>
      </c>
      <c r="J158" s="24">
        <v>0</v>
      </c>
      <c r="K158" s="24">
        <v>0</v>
      </c>
      <c r="L158" s="24">
        <v>0</v>
      </c>
      <c r="M158" s="24">
        <v>160</v>
      </c>
      <c r="N158" s="25">
        <v>0</v>
      </c>
      <c r="O158" s="25">
        <v>3</v>
      </c>
      <c r="P158" s="25">
        <v>8</v>
      </c>
      <c r="Q158" s="25">
        <v>4</v>
      </c>
      <c r="R158" s="25">
        <v>0</v>
      </c>
      <c r="S158" s="36">
        <v>320</v>
      </c>
      <c r="T158" s="24">
        <v>100</v>
      </c>
      <c r="U158" s="24">
        <v>10</v>
      </c>
      <c r="V158" s="24">
        <v>60</v>
      </c>
      <c r="W158" s="24">
        <v>30</v>
      </c>
      <c r="X158" s="24">
        <v>30</v>
      </c>
      <c r="Y158" s="48">
        <v>40</v>
      </c>
      <c r="Z158" s="48">
        <v>0</v>
      </c>
      <c r="AA158" s="48">
        <f>VLOOKUP(E158,[6]教育处数据!B:G,6,0)</f>
        <v>0</v>
      </c>
      <c r="AB158" s="43">
        <f>VLOOKUP(E158,[6]教育处数据!B:H,7,0)</f>
        <v>100</v>
      </c>
      <c r="AC158" s="43">
        <f>VLOOKUP(E158,[6]教育处数据!B:J,9,0)</f>
        <v>150</v>
      </c>
      <c r="AD158" s="43">
        <f>VLOOKUP(E158,[6]教育处数据!B:L,11,0)</f>
        <v>100</v>
      </c>
      <c r="AE158" s="43">
        <v>0</v>
      </c>
      <c r="AF158" s="43">
        <v>0</v>
      </c>
      <c r="AG158" s="43">
        <f>VLOOKUP(E158,[6]教育处数据!B:N,13,0)</f>
        <v>0</v>
      </c>
      <c r="AH158" s="43">
        <v>0</v>
      </c>
      <c r="AI158" s="43">
        <v>0</v>
      </c>
      <c r="AJ158" s="43">
        <v>0</v>
      </c>
      <c r="AK158" s="43">
        <v>0</v>
      </c>
      <c r="AL158" s="43">
        <v>0</v>
      </c>
      <c r="AM158" s="26">
        <f>SUM(J158:M158,S158:AJ158)</f>
        <v>1100</v>
      </c>
      <c r="AN158" s="7" t="str">
        <f>VLOOKUP(G158,'[4]2.第一轮公示反馈'!$G:$AM,33,0)</f>
        <v>急诊科</v>
      </c>
      <c r="AO158" s="52">
        <f>SUMPRODUCT(($AN$4:$AN$1113=AN158)*($AM$4:$AM$1113&gt;AM158))+1</f>
        <v>1</v>
      </c>
      <c r="AP158" s="53">
        <f>COUNTIF(AN:AN,AN158)</f>
        <v>19</v>
      </c>
      <c r="AQ158" s="54">
        <f>AO158/AP158</f>
        <v>0.0526315789473684</v>
      </c>
      <c r="AR158" s="53">
        <f>IF(AQ158&lt;=10%,1.5,(IF(AQ158&lt;=40%,1.25,IF(AQ158&lt;=60%,1,IF(AQ158&lt;90%,0.75,0.5)))))</f>
        <v>1.5</v>
      </c>
      <c r="AS158" s="55">
        <v>1200</v>
      </c>
      <c r="AT158" s="6">
        <f>VLOOKUP(E158,[6]教育处数据!B:Q,16,0)</f>
        <v>20</v>
      </c>
      <c r="AU158" s="56">
        <f>AS158*AR158*(AT158/AW158)</f>
        <v>1800</v>
      </c>
      <c r="AV158" s="57">
        <f>ROUND(AU158,0)</f>
        <v>1800</v>
      </c>
      <c r="AW158" s="6">
        <v>20</v>
      </c>
    </row>
    <row r="159" spans="1:49">
      <c r="A159" s="6"/>
      <c r="B159" s="7" t="s">
        <v>241</v>
      </c>
      <c r="C159" s="8">
        <v>154</v>
      </c>
      <c r="D159" s="11" t="s">
        <v>278</v>
      </c>
      <c r="E159" s="8" t="str">
        <f>VLOOKUP(D159,'[1]9月学员绩效名单'!$A:$C,3,0)</f>
        <v>7AM238</v>
      </c>
      <c r="F159" s="8" t="str">
        <f>VLOOKUP(E159,'[2]住培学员 在培学员排班表（所有人）请假等数据已更新到23.6'!$F$1:$X$65536,19,0)</f>
        <v>规培研究生</v>
      </c>
      <c r="G159" s="8" t="str">
        <f>VLOOKUP(E159,'[2]住培学员 在培学员排班表（所有人）请假等数据已更新到23.6'!$F$1:$P$65536,11,0)</f>
        <v>急诊科</v>
      </c>
      <c r="H159" s="8" t="str">
        <f>VLOOKUP(E159,'[2]住培学员 在培学员排班表（所有人）请假等数据已更新到23.6'!$F$1:$S$65536,14,0)</f>
        <v>2021年</v>
      </c>
      <c r="I159" s="8" t="s">
        <v>99</v>
      </c>
      <c r="J159" s="24">
        <v>0</v>
      </c>
      <c r="K159" s="24">
        <v>0</v>
      </c>
      <c r="L159" s="24">
        <v>0</v>
      </c>
      <c r="M159" s="24">
        <v>160</v>
      </c>
      <c r="N159" s="25">
        <v>0</v>
      </c>
      <c r="O159" s="25">
        <v>5</v>
      </c>
      <c r="P159" s="25">
        <v>3</v>
      </c>
      <c r="Q159" s="25">
        <v>3</v>
      </c>
      <c r="R159" s="25">
        <v>1</v>
      </c>
      <c r="S159" s="36">
        <v>260</v>
      </c>
      <c r="T159" s="24">
        <v>100</v>
      </c>
      <c r="U159" s="24">
        <v>10</v>
      </c>
      <c r="V159" s="24">
        <v>60</v>
      </c>
      <c r="W159" s="24">
        <v>30</v>
      </c>
      <c r="X159" s="24">
        <v>60</v>
      </c>
      <c r="Y159" s="48">
        <v>40</v>
      </c>
      <c r="Z159" s="48">
        <v>0</v>
      </c>
      <c r="AA159" s="48">
        <f>VLOOKUP(E159,[6]教育处数据!B:G,6,0)</f>
        <v>0</v>
      </c>
      <c r="AB159" s="43">
        <f>VLOOKUP(E159,[6]教育处数据!B:H,7,0)</f>
        <v>100</v>
      </c>
      <c r="AC159" s="43">
        <f>VLOOKUP(E159,[6]教育处数据!B:J,9,0)</f>
        <v>150</v>
      </c>
      <c r="AD159" s="43">
        <f>VLOOKUP(E159,[6]教育处数据!B:L,11,0)</f>
        <v>100</v>
      </c>
      <c r="AE159" s="43">
        <v>0</v>
      </c>
      <c r="AF159" s="43">
        <v>0</v>
      </c>
      <c r="AG159" s="43">
        <f>VLOOKUP(E159,[6]教育处数据!B:N,13,0)</f>
        <v>0</v>
      </c>
      <c r="AH159" s="43">
        <v>0</v>
      </c>
      <c r="AI159" s="43">
        <v>0</v>
      </c>
      <c r="AJ159" s="43">
        <v>0</v>
      </c>
      <c r="AK159" s="43">
        <v>0</v>
      </c>
      <c r="AL159" s="43">
        <v>0</v>
      </c>
      <c r="AM159" s="26">
        <f>SUM(J159:M159,S159:AJ159)</f>
        <v>1070</v>
      </c>
      <c r="AN159" s="7" t="str">
        <f>VLOOKUP(G159,'[4]2.第一轮公示反馈'!$G:$AM,33,0)</f>
        <v>急诊科</v>
      </c>
      <c r="AO159" s="52">
        <f>SUMPRODUCT(($AN$4:$AN$1113=AN159)*($AM$4:$AM$1113&gt;AM159))+1</f>
        <v>2</v>
      </c>
      <c r="AP159" s="53">
        <f>COUNTIF(AN:AN,AN159)</f>
        <v>19</v>
      </c>
      <c r="AQ159" s="54">
        <f>AO159/AP159</f>
        <v>0.105263157894737</v>
      </c>
      <c r="AR159" s="53">
        <f>IF(AQ159&lt;=10%,1.5,(IF(AQ159&lt;=40%,1.25,IF(AQ159&lt;=60%,1,IF(AQ159&lt;90%,0.75,0.5)))))</f>
        <v>1.25</v>
      </c>
      <c r="AS159" s="55">
        <v>1200</v>
      </c>
      <c r="AT159" s="6">
        <f>VLOOKUP(E159,[6]教育处数据!B:Q,16,0)</f>
        <v>20</v>
      </c>
      <c r="AU159" s="56">
        <f>AS159*AR159*(AT159/AW159)</f>
        <v>1500</v>
      </c>
      <c r="AV159" s="57">
        <f>ROUND(AU159,0)</f>
        <v>1500</v>
      </c>
      <c r="AW159" s="6">
        <v>20</v>
      </c>
    </row>
    <row r="160" spans="1:49">
      <c r="A160" s="6"/>
      <c r="B160" s="7" t="s">
        <v>241</v>
      </c>
      <c r="C160" s="8">
        <v>155</v>
      </c>
      <c r="D160" s="11" t="s">
        <v>279</v>
      </c>
      <c r="E160" s="8" t="str">
        <f>VLOOKUP(D160,'[1]9月学员绩效名单'!$A:$C,3,0)</f>
        <v>7AM237</v>
      </c>
      <c r="F160" s="8" t="str">
        <f>VLOOKUP(E160,'[2]住培学员 在培学员排班表（所有人）请假等数据已更新到23.6'!$F$1:$X$65536,19,0)</f>
        <v>规培研究生</v>
      </c>
      <c r="G160" s="8" t="str">
        <f>VLOOKUP(E160,'[2]住培学员 在培学员排班表（所有人）请假等数据已更新到23.6'!$F$1:$P$65536,11,0)</f>
        <v>急诊科</v>
      </c>
      <c r="H160" s="8" t="str">
        <f>VLOOKUP(E160,'[2]住培学员 在培学员排班表（所有人）请假等数据已更新到23.6'!$F$1:$S$65536,14,0)</f>
        <v>2021年</v>
      </c>
      <c r="I160" s="8" t="s">
        <v>99</v>
      </c>
      <c r="J160" s="24">
        <v>0</v>
      </c>
      <c r="K160" s="24">
        <v>0</v>
      </c>
      <c r="L160" s="24">
        <v>0</v>
      </c>
      <c r="M160" s="24">
        <v>160</v>
      </c>
      <c r="N160" s="25">
        <v>0</v>
      </c>
      <c r="O160" s="25">
        <v>5</v>
      </c>
      <c r="P160" s="25">
        <v>2</v>
      </c>
      <c r="Q160" s="25">
        <v>3</v>
      </c>
      <c r="R160" s="25">
        <v>1</v>
      </c>
      <c r="S160" s="36">
        <v>240</v>
      </c>
      <c r="T160" s="24">
        <v>100</v>
      </c>
      <c r="U160" s="24">
        <v>0</v>
      </c>
      <c r="V160" s="24">
        <v>20</v>
      </c>
      <c r="W160" s="24">
        <v>60</v>
      </c>
      <c r="X160" s="24">
        <v>60</v>
      </c>
      <c r="Y160" s="48">
        <v>40</v>
      </c>
      <c r="Z160" s="48">
        <v>0</v>
      </c>
      <c r="AA160" s="48">
        <f>VLOOKUP(E160,[6]教育处数据!B:G,6,0)</f>
        <v>0</v>
      </c>
      <c r="AB160" s="43">
        <f>VLOOKUP(E160,[6]教育处数据!B:H,7,0)</f>
        <v>100</v>
      </c>
      <c r="AC160" s="43">
        <f>VLOOKUP(E160,[6]教育处数据!B:J,9,0)</f>
        <v>150</v>
      </c>
      <c r="AD160" s="43">
        <f>VLOOKUP(E160,[6]教育处数据!B:L,11,0)</f>
        <v>100</v>
      </c>
      <c r="AE160" s="43">
        <v>0</v>
      </c>
      <c r="AF160" s="43">
        <v>0</v>
      </c>
      <c r="AG160" s="43">
        <f>VLOOKUP(E160,[6]教育处数据!B:N,13,0)</f>
        <v>0</v>
      </c>
      <c r="AH160" s="43">
        <v>0</v>
      </c>
      <c r="AI160" s="43">
        <v>0</v>
      </c>
      <c r="AJ160" s="43">
        <v>0</v>
      </c>
      <c r="AK160" s="43">
        <v>0</v>
      </c>
      <c r="AL160" s="43">
        <v>0</v>
      </c>
      <c r="AM160" s="26">
        <f>SUM(J160:M160,S160:AJ160)</f>
        <v>1030</v>
      </c>
      <c r="AN160" s="7" t="str">
        <f>VLOOKUP(G160,'[4]2.第一轮公示反馈'!$G:$AM,33,0)</f>
        <v>急诊科</v>
      </c>
      <c r="AO160" s="52">
        <f>SUMPRODUCT(($AN$4:$AN$1113=AN160)*($AM$4:$AM$1113&gt;AM160))+1</f>
        <v>3</v>
      </c>
      <c r="AP160" s="53">
        <f>COUNTIF(AN:AN,AN160)</f>
        <v>19</v>
      </c>
      <c r="AQ160" s="54">
        <f>AO160/AP160</f>
        <v>0.157894736842105</v>
      </c>
      <c r="AR160" s="53">
        <f>IF(AQ160&lt;=10%,1.5,(IF(AQ160&lt;=40%,1.25,IF(AQ160&lt;=60%,1,IF(AQ160&lt;90%,0.75,0.5)))))</f>
        <v>1.25</v>
      </c>
      <c r="AS160" s="55">
        <v>1200</v>
      </c>
      <c r="AT160" s="6">
        <f>VLOOKUP(E160,[6]教育处数据!B:Q,16,0)</f>
        <v>20</v>
      </c>
      <c r="AU160" s="56">
        <f>AS160*AR160*(AT160/AW160)</f>
        <v>1500</v>
      </c>
      <c r="AV160" s="57">
        <f>ROUND(AU160,0)</f>
        <v>1500</v>
      </c>
      <c r="AW160" s="6">
        <v>20</v>
      </c>
    </row>
    <row r="161" spans="1:49">
      <c r="A161" s="6"/>
      <c r="B161" s="7" t="s">
        <v>241</v>
      </c>
      <c r="C161" s="8">
        <v>156</v>
      </c>
      <c r="D161" s="11" t="s">
        <v>280</v>
      </c>
      <c r="E161" s="8" t="str">
        <f>VLOOKUP(D161,'[1]9月学员绩效名单'!$A:$C,3,0)</f>
        <v>7AM239</v>
      </c>
      <c r="F161" s="8" t="str">
        <f>VLOOKUP(E161,'[2]住培学员 在培学员排班表（所有人）请假等数据已更新到23.6'!$F$1:$X$65536,19,0)</f>
        <v>规培研究生</v>
      </c>
      <c r="G161" s="8" t="str">
        <f>VLOOKUP(E161,'[2]住培学员 在培学员排班表（所有人）请假等数据已更新到23.6'!$F$1:$P$65536,11,0)</f>
        <v>急诊科</v>
      </c>
      <c r="H161" s="8" t="str">
        <f>VLOOKUP(E161,'[2]住培学员 在培学员排班表（所有人）请假等数据已更新到23.6'!$F$1:$S$65536,14,0)</f>
        <v>2021年</v>
      </c>
      <c r="I161" s="8" t="s">
        <v>99</v>
      </c>
      <c r="J161" s="24">
        <v>0</v>
      </c>
      <c r="K161" s="24">
        <v>0</v>
      </c>
      <c r="L161" s="24">
        <v>0</v>
      </c>
      <c r="M161" s="24">
        <v>160</v>
      </c>
      <c r="N161" s="25">
        <v>0</v>
      </c>
      <c r="O161" s="25">
        <v>4</v>
      </c>
      <c r="P161" s="25">
        <v>6</v>
      </c>
      <c r="Q161" s="25">
        <v>3</v>
      </c>
      <c r="R161" s="25">
        <v>1</v>
      </c>
      <c r="S161" s="36">
        <v>300</v>
      </c>
      <c r="T161" s="24">
        <v>100</v>
      </c>
      <c r="U161" s="24">
        <v>0</v>
      </c>
      <c r="V161" s="24">
        <v>0</v>
      </c>
      <c r="W161" s="24">
        <v>60</v>
      </c>
      <c r="X161" s="24">
        <v>60</v>
      </c>
      <c r="Y161" s="48">
        <v>0</v>
      </c>
      <c r="Z161" s="48">
        <v>0</v>
      </c>
      <c r="AA161" s="48">
        <f>VLOOKUP(E161,[6]教育处数据!B:G,6,0)</f>
        <v>0</v>
      </c>
      <c r="AB161" s="43">
        <f>VLOOKUP(E161,[6]教育处数据!B:H,7,0)</f>
        <v>100</v>
      </c>
      <c r="AC161" s="43">
        <f>VLOOKUP(E161,[6]教育处数据!B:J,9,0)</f>
        <v>150</v>
      </c>
      <c r="AD161" s="43">
        <f>VLOOKUP(E161,[6]教育处数据!B:L,11,0)</f>
        <v>100</v>
      </c>
      <c r="AE161" s="43">
        <v>0</v>
      </c>
      <c r="AF161" s="43">
        <v>0</v>
      </c>
      <c r="AG161" s="43">
        <f>VLOOKUP(E161,[6]教育处数据!B:N,13,0)</f>
        <v>0</v>
      </c>
      <c r="AH161" s="43">
        <v>0</v>
      </c>
      <c r="AI161" s="43">
        <v>0</v>
      </c>
      <c r="AJ161" s="43">
        <v>0</v>
      </c>
      <c r="AK161" s="43">
        <v>0</v>
      </c>
      <c r="AL161" s="43">
        <v>0</v>
      </c>
      <c r="AM161" s="26">
        <f>SUM(J161:M161,S161:AJ161)</f>
        <v>1030</v>
      </c>
      <c r="AN161" s="7" t="str">
        <f>VLOOKUP(G161,'[4]2.第一轮公示反馈'!$G:$AM,33,0)</f>
        <v>急诊科</v>
      </c>
      <c r="AO161" s="52">
        <f>SUMPRODUCT(($AN$4:$AN$1113=AN161)*($AM$4:$AM$1113&gt;AM161))+1</f>
        <v>3</v>
      </c>
      <c r="AP161" s="53">
        <f>COUNTIF(AN:AN,AN161)</f>
        <v>19</v>
      </c>
      <c r="AQ161" s="54">
        <f>AO161/AP161</f>
        <v>0.157894736842105</v>
      </c>
      <c r="AR161" s="53">
        <f>IF(AQ161&lt;=10%,1.5,(IF(AQ161&lt;=40%,1.25,IF(AQ161&lt;=60%,1,IF(AQ161&lt;90%,0.75,0.5)))))</f>
        <v>1.25</v>
      </c>
      <c r="AS161" s="55">
        <v>1200</v>
      </c>
      <c r="AT161" s="6">
        <f>VLOOKUP(E161,[6]教育处数据!B:Q,16,0)</f>
        <v>20</v>
      </c>
      <c r="AU161" s="56">
        <f>AS161*AR161*(AT161/AW161)</f>
        <v>1500</v>
      </c>
      <c r="AV161" s="57">
        <f>ROUND(AU161,0)</f>
        <v>1500</v>
      </c>
      <c r="AW161" s="6">
        <v>20</v>
      </c>
    </row>
    <row r="162" spans="1:49">
      <c r="A162" s="6"/>
      <c r="B162" s="7" t="s">
        <v>281</v>
      </c>
      <c r="C162" s="8">
        <v>157</v>
      </c>
      <c r="D162" s="9" t="s">
        <v>282</v>
      </c>
      <c r="E162" s="8" t="str">
        <f>VLOOKUP(D162,'[1]9月学员绩效名单'!$A:$C,3,0)</f>
        <v>727L93</v>
      </c>
      <c r="F162" s="8" t="str">
        <f>VLOOKUP(E162,'[2]住培学员 在培学员排班表（所有人）请假等数据已更新到23.6'!$F$1:$X$65536,19,0)</f>
        <v>住院医师-外院</v>
      </c>
      <c r="G162" s="8" t="str">
        <f>VLOOKUP(E162,'[2]住培学员 在培学员排班表（所有人）请假等数据已更新到23.6'!$F$1:$P$65536,11,0)</f>
        <v>急诊科</v>
      </c>
      <c r="H162" s="8" t="str">
        <f>VLOOKUP(E162,'[2]住培学员 在培学员排班表（所有人）请假等数据已更新到23.6'!$F$1:$S$65536,14,0)</f>
        <v>2021年</v>
      </c>
      <c r="I162" s="8" t="s">
        <v>99</v>
      </c>
      <c r="J162" s="24">
        <v>0</v>
      </c>
      <c r="K162" s="24">
        <v>0</v>
      </c>
      <c r="L162" s="24">
        <v>0</v>
      </c>
      <c r="M162" s="24">
        <v>160</v>
      </c>
      <c r="N162" s="25" t="s">
        <v>283</v>
      </c>
      <c r="O162" s="25" t="s">
        <v>283</v>
      </c>
      <c r="P162" s="25" t="s">
        <v>283</v>
      </c>
      <c r="Q162" s="25" t="s">
        <v>283</v>
      </c>
      <c r="R162" s="25" t="s">
        <v>283</v>
      </c>
      <c r="S162" s="36">
        <v>102.5</v>
      </c>
      <c r="T162" s="24">
        <v>100</v>
      </c>
      <c r="U162" s="24">
        <v>10</v>
      </c>
      <c r="V162" s="24">
        <v>80</v>
      </c>
      <c r="W162" s="24">
        <v>30</v>
      </c>
      <c r="X162" s="24">
        <v>60</v>
      </c>
      <c r="Y162" s="48">
        <v>20</v>
      </c>
      <c r="Z162" s="48">
        <v>0</v>
      </c>
      <c r="AA162" s="48">
        <f>VLOOKUP(E162,[6]教育处数据!B:G,6,0)</f>
        <v>0</v>
      </c>
      <c r="AB162" s="43">
        <f>VLOOKUP(E162,[6]教育处数据!B:H,7,0)</f>
        <v>100</v>
      </c>
      <c r="AC162" s="43">
        <f>VLOOKUP(E162,[6]教育处数据!B:J,9,0)</f>
        <v>150</v>
      </c>
      <c r="AD162" s="43">
        <f>VLOOKUP(E162,[6]教育处数据!B:L,11,0)</f>
        <v>100</v>
      </c>
      <c r="AE162" s="43">
        <v>0</v>
      </c>
      <c r="AF162" s="43">
        <v>0</v>
      </c>
      <c r="AG162" s="43">
        <f>VLOOKUP(E162,[6]教育处数据!B:N,13,0)</f>
        <v>0</v>
      </c>
      <c r="AH162" s="43">
        <v>0</v>
      </c>
      <c r="AI162" s="43">
        <v>0</v>
      </c>
      <c r="AJ162" s="43">
        <v>0</v>
      </c>
      <c r="AK162" s="43">
        <v>0</v>
      </c>
      <c r="AL162" s="43">
        <v>0</v>
      </c>
      <c r="AM162" s="26">
        <f>SUM(J162:M162,S162:AJ162)</f>
        <v>912.5</v>
      </c>
      <c r="AN162" s="7" t="str">
        <f>VLOOKUP(G162,'[4]2.第一轮公示反馈'!$G:$AM,33,0)</f>
        <v>急诊科</v>
      </c>
      <c r="AO162" s="52">
        <f>SUMPRODUCT(($AN$4:$AN$1113=AN162)*($AM$4:$AM$1113&gt;AM162))+1</f>
        <v>5</v>
      </c>
      <c r="AP162" s="53">
        <f>COUNTIF(AN:AN,AN162)</f>
        <v>19</v>
      </c>
      <c r="AQ162" s="54">
        <f>AO162/AP162</f>
        <v>0.263157894736842</v>
      </c>
      <c r="AR162" s="53">
        <f>IF(AQ162&lt;=10%,1.5,(IF(AQ162&lt;=40%,1.25,IF(AQ162&lt;=60%,1,IF(AQ162&lt;90%,0.75,0.5)))))</f>
        <v>1.25</v>
      </c>
      <c r="AS162" s="55">
        <v>1200</v>
      </c>
      <c r="AT162" s="6">
        <f>VLOOKUP(E162,[6]教育处数据!B:Q,16,0)</f>
        <v>20</v>
      </c>
      <c r="AU162" s="56">
        <f>AS162*AR162*(AT162/AW162)</f>
        <v>1500</v>
      </c>
      <c r="AV162" s="57">
        <f>ROUND(AU162,0)</f>
        <v>1500</v>
      </c>
      <c r="AW162" s="6">
        <v>20</v>
      </c>
    </row>
    <row r="163" spans="1:49">
      <c r="A163" s="6"/>
      <c r="B163" s="7" t="s">
        <v>259</v>
      </c>
      <c r="C163" s="8">
        <v>158</v>
      </c>
      <c r="D163" s="8" t="s">
        <v>284</v>
      </c>
      <c r="E163" s="8" t="str">
        <f>VLOOKUP(D163,'[1]9月学员绩效名单'!$A:$C,3,0)</f>
        <v>7AM240</v>
      </c>
      <c r="F163" s="8" t="str">
        <f>VLOOKUP(E163,'[2]住培学员 在培学员排班表（所有人）请假等数据已更新到23.6'!$F$1:$X$65536,19,0)</f>
        <v>规培研究生</v>
      </c>
      <c r="G163" s="8" t="str">
        <f>VLOOKUP(E163,'[2]住培学员 在培学员排班表（所有人）请假等数据已更新到23.6'!$F$1:$P$65536,11,0)</f>
        <v>急诊科</v>
      </c>
      <c r="H163" s="8" t="str">
        <f>VLOOKUP(E163,'[2]住培学员 在培学员排班表（所有人）请假等数据已更新到23.6'!$F$1:$S$65536,14,0)</f>
        <v>2021年</v>
      </c>
      <c r="I163" s="8" t="s">
        <v>99</v>
      </c>
      <c r="J163" s="24">
        <v>0</v>
      </c>
      <c r="K163" s="43">
        <v>0</v>
      </c>
      <c r="L163" s="43">
        <v>0</v>
      </c>
      <c r="M163" s="24">
        <v>160</v>
      </c>
      <c r="N163" s="25">
        <v>0</v>
      </c>
      <c r="O163" s="25">
        <v>5</v>
      </c>
      <c r="P163" s="25">
        <v>1</v>
      </c>
      <c r="Q163" s="25">
        <v>1</v>
      </c>
      <c r="R163" s="25">
        <v>1</v>
      </c>
      <c r="S163" s="36">
        <v>170</v>
      </c>
      <c r="T163" s="24">
        <v>100</v>
      </c>
      <c r="U163" s="24">
        <v>10</v>
      </c>
      <c r="V163" s="24">
        <v>20</v>
      </c>
      <c r="W163" s="24">
        <v>30</v>
      </c>
      <c r="X163" s="24">
        <v>30</v>
      </c>
      <c r="Y163" s="48">
        <v>0</v>
      </c>
      <c r="Z163" s="48">
        <v>0</v>
      </c>
      <c r="AA163" s="48">
        <f>VLOOKUP(E163,[6]教育处数据!B:G,6,0)</f>
        <v>0</v>
      </c>
      <c r="AB163" s="43">
        <f>VLOOKUP(E163,[6]教育处数据!B:H,7,0)</f>
        <v>100</v>
      </c>
      <c r="AC163" s="43">
        <f>VLOOKUP(E163,[6]教育处数据!B:J,9,0)</f>
        <v>150</v>
      </c>
      <c r="AD163" s="43">
        <f>VLOOKUP(E163,[6]教育处数据!B:L,11,0)</f>
        <v>100</v>
      </c>
      <c r="AE163" s="43">
        <v>0</v>
      </c>
      <c r="AF163" s="43">
        <v>0</v>
      </c>
      <c r="AG163" s="43">
        <f>VLOOKUP(E163,[6]教育处数据!B:N,13,0)</f>
        <v>0</v>
      </c>
      <c r="AH163" s="43">
        <v>0</v>
      </c>
      <c r="AI163" s="43">
        <v>0</v>
      </c>
      <c r="AJ163" s="43">
        <v>0</v>
      </c>
      <c r="AK163" s="43">
        <v>0</v>
      </c>
      <c r="AL163" s="43">
        <v>0</v>
      </c>
      <c r="AM163" s="26">
        <f>SUM(J163:M163,S163:AJ163)</f>
        <v>870</v>
      </c>
      <c r="AN163" s="7" t="str">
        <f>VLOOKUP(G163,'[4]2.第一轮公示反馈'!$G:$AM,33,0)</f>
        <v>急诊科</v>
      </c>
      <c r="AO163" s="52">
        <f>SUMPRODUCT(($AN$4:$AN$1113=AN163)*($AM$4:$AM$1113&gt;AM163))+1</f>
        <v>6</v>
      </c>
      <c r="AP163" s="53">
        <f>COUNTIF(AN:AN,AN163)</f>
        <v>19</v>
      </c>
      <c r="AQ163" s="54">
        <f>AO163/AP163</f>
        <v>0.315789473684211</v>
      </c>
      <c r="AR163" s="53">
        <f>IF(AQ163&lt;=10%,1.5,(IF(AQ163&lt;=40%,1.25,IF(AQ163&lt;=60%,1,IF(AQ163&lt;90%,0.75,0.5)))))</f>
        <v>1.25</v>
      </c>
      <c r="AS163" s="55">
        <v>1200</v>
      </c>
      <c r="AT163" s="6">
        <f>VLOOKUP(E163,[6]教育处数据!B:Q,16,0)</f>
        <v>20</v>
      </c>
      <c r="AU163" s="56">
        <f>AS163*AR163*(AT163/AW163)</f>
        <v>1500</v>
      </c>
      <c r="AV163" s="57">
        <f>ROUND(AU163,0)</f>
        <v>1500</v>
      </c>
      <c r="AW163" s="6">
        <v>20</v>
      </c>
    </row>
    <row r="164" spans="1:49">
      <c r="A164" s="6"/>
      <c r="B164" s="7" t="s">
        <v>241</v>
      </c>
      <c r="C164" s="8">
        <v>159</v>
      </c>
      <c r="D164" s="13" t="s">
        <v>285</v>
      </c>
      <c r="E164" s="8" t="str">
        <f>VLOOKUP(D164,'[1]9月学员绩效名单'!$A:$C,3,0)</f>
        <v>7AO285</v>
      </c>
      <c r="F164" s="8" t="str">
        <f>VLOOKUP(E164,'[2]住培学员 在培学员排班表（所有人）请假等数据已更新到23.6'!$F$1:$X$65536,19,0)</f>
        <v>规培研究生</v>
      </c>
      <c r="G164" s="8" t="str">
        <f>VLOOKUP(E164,'[2]住培学员 在培学员排班表（所有人）请假等数据已更新到23.6'!$F$1:$P$65536,11,0)</f>
        <v>急诊科</v>
      </c>
      <c r="H164" s="8" t="str">
        <f>VLOOKUP(E164,'[2]住培学员 在培学员排班表（所有人）请假等数据已更新到23.6'!$F$1:$S$65536,14,0)</f>
        <v>2022年</v>
      </c>
      <c r="I164" s="8" t="s">
        <v>99</v>
      </c>
      <c r="J164" s="24">
        <v>0</v>
      </c>
      <c r="K164" s="24">
        <v>0</v>
      </c>
      <c r="L164" s="24">
        <v>0</v>
      </c>
      <c r="M164" s="24">
        <v>160</v>
      </c>
      <c r="N164" s="25">
        <v>0</v>
      </c>
      <c r="O164" s="25">
        <v>5</v>
      </c>
      <c r="P164" s="25">
        <v>5</v>
      </c>
      <c r="Q164" s="25">
        <v>3</v>
      </c>
      <c r="R164" s="25">
        <v>1</v>
      </c>
      <c r="S164" s="36">
        <v>300</v>
      </c>
      <c r="T164" s="24">
        <v>100</v>
      </c>
      <c r="U164" s="24">
        <v>0</v>
      </c>
      <c r="V164" s="24">
        <v>60</v>
      </c>
      <c r="W164" s="24">
        <v>30</v>
      </c>
      <c r="X164" s="24">
        <v>60</v>
      </c>
      <c r="Y164" s="48">
        <v>20</v>
      </c>
      <c r="Z164" s="48">
        <v>0</v>
      </c>
      <c r="AA164" s="48">
        <f>VLOOKUP(E164,[6]教育处数据!B:G,6,0)</f>
        <v>0</v>
      </c>
      <c r="AB164" s="43">
        <f>VLOOKUP(E164,[6]教育处数据!B:H,7,0)</f>
        <v>0</v>
      </c>
      <c r="AC164" s="43">
        <f>VLOOKUP(E164,[6]教育处数据!B:J,9,0)</f>
        <v>0</v>
      </c>
      <c r="AD164" s="43">
        <f>VLOOKUP(E164,[6]教育处数据!B:L,11,0)</f>
        <v>0</v>
      </c>
      <c r="AE164" s="43">
        <v>0</v>
      </c>
      <c r="AF164" s="43">
        <v>0</v>
      </c>
      <c r="AG164" s="43">
        <f>VLOOKUP(E164,[6]教育处数据!B:N,13,0)</f>
        <v>0</v>
      </c>
      <c r="AH164" s="43">
        <v>0</v>
      </c>
      <c r="AI164" s="43">
        <v>0</v>
      </c>
      <c r="AJ164" s="43">
        <v>0</v>
      </c>
      <c r="AK164" s="43">
        <v>0</v>
      </c>
      <c r="AL164" s="43">
        <v>0</v>
      </c>
      <c r="AM164" s="26">
        <f>SUM(J164:M164,S164:AJ164)</f>
        <v>730</v>
      </c>
      <c r="AN164" s="7" t="str">
        <f>VLOOKUP(G164,'[4]2.第一轮公示反馈'!$G:$AM,33,0)</f>
        <v>急诊科</v>
      </c>
      <c r="AO164" s="52">
        <f>SUMPRODUCT(($AN$4:$AN$1113=AN164)*($AM$4:$AM$1113&gt;AM164))+1</f>
        <v>7</v>
      </c>
      <c r="AP164" s="53">
        <f>COUNTIF(AN:AN,AN164)</f>
        <v>19</v>
      </c>
      <c r="AQ164" s="54">
        <f>AO164/AP164</f>
        <v>0.368421052631579</v>
      </c>
      <c r="AR164" s="53">
        <f>IF(AQ164&lt;=10%,1.5,(IF(AQ164&lt;=40%,1.25,IF(AQ164&lt;=60%,1,IF(AQ164&lt;90%,0.75,0.5)))))</f>
        <v>1.25</v>
      </c>
      <c r="AS164" s="55">
        <v>1200</v>
      </c>
      <c r="AT164" s="6">
        <f>VLOOKUP(E164,[6]教育处数据!B:Q,16,0)</f>
        <v>20</v>
      </c>
      <c r="AU164" s="56">
        <f>AS164*AR164*(AT164/AW164)</f>
        <v>1500</v>
      </c>
      <c r="AV164" s="57">
        <f>ROUND(AU164,0)</f>
        <v>1500</v>
      </c>
      <c r="AW164" s="6">
        <v>20</v>
      </c>
    </row>
    <row r="165" spans="1:49">
      <c r="A165" s="6"/>
      <c r="B165" s="7" t="s">
        <v>241</v>
      </c>
      <c r="C165" s="8">
        <v>160</v>
      </c>
      <c r="D165" s="11" t="s">
        <v>286</v>
      </c>
      <c r="E165" s="8" t="str">
        <f>VLOOKUP(D165,'[1]9月学员绩效名单'!$A:$C,3,0)</f>
        <v>7AM241</v>
      </c>
      <c r="F165" s="8" t="str">
        <f>VLOOKUP(E165,'[2]住培学员 在培学员排班表（所有人）请假等数据已更新到23.6'!$F$1:$X$65536,19,0)</f>
        <v>规培研究生</v>
      </c>
      <c r="G165" s="8" t="str">
        <f>VLOOKUP(E165,'[2]住培学员 在培学员排班表（所有人）请假等数据已更新到23.6'!$F$1:$P$65536,11,0)</f>
        <v>急诊科</v>
      </c>
      <c r="H165" s="8" t="str">
        <f>VLOOKUP(E165,'[2]住培学员 在培学员排班表（所有人）请假等数据已更新到23.6'!$F$1:$S$65536,14,0)</f>
        <v>2021年</v>
      </c>
      <c r="I165" s="8" t="s">
        <v>99</v>
      </c>
      <c r="J165" s="24">
        <v>0</v>
      </c>
      <c r="K165" s="24">
        <v>0</v>
      </c>
      <c r="L165" s="24">
        <v>0</v>
      </c>
      <c r="M165" s="24">
        <v>160</v>
      </c>
      <c r="N165" s="25">
        <v>0</v>
      </c>
      <c r="O165" s="25">
        <v>5</v>
      </c>
      <c r="P165" s="25">
        <v>3</v>
      </c>
      <c r="Q165" s="25">
        <v>2</v>
      </c>
      <c r="R165" s="25">
        <v>2</v>
      </c>
      <c r="S165" s="36">
        <v>260</v>
      </c>
      <c r="T165" s="24">
        <v>100</v>
      </c>
      <c r="U165" s="24">
        <v>0</v>
      </c>
      <c r="V165" s="24">
        <v>0</v>
      </c>
      <c r="W165" s="24">
        <v>0</v>
      </c>
      <c r="X165" s="24">
        <v>0</v>
      </c>
      <c r="Y165" s="48">
        <v>40</v>
      </c>
      <c r="Z165" s="48">
        <v>0</v>
      </c>
      <c r="AA165" s="48">
        <f>VLOOKUP(E165,[6]教育处数据!B:G,6,0)</f>
        <v>0</v>
      </c>
      <c r="AB165" s="43">
        <f>VLOOKUP(E165,[6]教育处数据!B:H,7,0)</f>
        <v>100</v>
      </c>
      <c r="AC165" s="43">
        <f>VLOOKUP(E165,[6]教育处数据!B:J,9,0)</f>
        <v>0</v>
      </c>
      <c r="AD165" s="43">
        <f>VLOOKUP(E165,[6]教育处数据!B:L,11,0)</f>
        <v>0</v>
      </c>
      <c r="AE165" s="43">
        <v>0</v>
      </c>
      <c r="AF165" s="43">
        <v>0</v>
      </c>
      <c r="AG165" s="43">
        <f>VLOOKUP(E165,[6]教育处数据!B:N,13,0)</f>
        <v>0</v>
      </c>
      <c r="AH165" s="43">
        <v>0</v>
      </c>
      <c r="AI165" s="43">
        <v>0</v>
      </c>
      <c r="AJ165" s="43">
        <v>0</v>
      </c>
      <c r="AK165" s="43">
        <v>0</v>
      </c>
      <c r="AL165" s="43">
        <v>0</v>
      </c>
      <c r="AM165" s="26">
        <f>SUM(J165:M165,S165:AJ165)</f>
        <v>660</v>
      </c>
      <c r="AN165" s="7" t="str">
        <f>VLOOKUP(G165,'[4]2.第一轮公示反馈'!$G:$AM,33,0)</f>
        <v>急诊科</v>
      </c>
      <c r="AO165" s="52">
        <f>SUMPRODUCT(($AN$4:$AN$1113=AN165)*($AM$4:$AM$1113&gt;AM165))+1</f>
        <v>8</v>
      </c>
      <c r="AP165" s="53">
        <f>COUNTIF(AN:AN,AN165)</f>
        <v>19</v>
      </c>
      <c r="AQ165" s="54">
        <f>AO165/AP165</f>
        <v>0.421052631578947</v>
      </c>
      <c r="AR165" s="53">
        <f>IF(AQ165&lt;=10%,1.5,(IF(AQ165&lt;=40%,1.25,IF(AQ165&lt;=60%,1,IF(AQ165&lt;90%,0.75,0.5)))))</f>
        <v>1</v>
      </c>
      <c r="AS165" s="55">
        <v>1200</v>
      </c>
      <c r="AT165" s="6">
        <f>VLOOKUP(E165,[6]教育处数据!B:Q,16,0)</f>
        <v>20</v>
      </c>
      <c r="AU165" s="56">
        <f>AS165*AR165*(AT165/AW165)</f>
        <v>1200</v>
      </c>
      <c r="AV165" s="57">
        <f>ROUND(AU165,0)</f>
        <v>1200</v>
      </c>
      <c r="AW165" s="6">
        <v>20</v>
      </c>
    </row>
    <row r="166" spans="1:49">
      <c r="A166" s="6"/>
      <c r="B166" s="7" t="s">
        <v>287</v>
      </c>
      <c r="C166" s="8">
        <v>161</v>
      </c>
      <c r="D166" s="59" t="s">
        <v>288</v>
      </c>
      <c r="E166" s="8" t="str">
        <f>VLOOKUP(D166,'[1]9月学员绩效名单'!$A:$C,3,0)</f>
        <v>733L34</v>
      </c>
      <c r="F166" s="8" t="str">
        <f>VLOOKUP(E166,'[2]住培学员 在培学员排班表（所有人）请假等数据已更新到23.6'!$F$1:$X$65536,19,0)</f>
        <v>住院医师-外院</v>
      </c>
      <c r="G166" s="8" t="str">
        <f>VLOOKUP(E166,'[2]住培学员 在培学员排班表（所有人）请假等数据已更新到23.6'!$F$1:$P$65536,11,0)</f>
        <v>急诊科</v>
      </c>
      <c r="H166" s="8" t="str">
        <f>VLOOKUP(E166,'[2]住培学员 在培学员排班表（所有人）请假等数据已更新到23.6'!$F$1:$S$65536,14,0)</f>
        <v>2023年</v>
      </c>
      <c r="I166" s="63" t="s">
        <v>99</v>
      </c>
      <c r="J166" s="43">
        <v>0</v>
      </c>
      <c r="K166" s="43">
        <v>0</v>
      </c>
      <c r="L166" s="43">
        <v>0</v>
      </c>
      <c r="M166" s="43">
        <v>160</v>
      </c>
      <c r="N166" s="25" t="s">
        <v>283</v>
      </c>
      <c r="O166" s="25" t="s">
        <v>283</v>
      </c>
      <c r="P166" s="25" t="s">
        <v>283</v>
      </c>
      <c r="Q166" s="25" t="s">
        <v>283</v>
      </c>
      <c r="R166" s="25" t="s">
        <v>283</v>
      </c>
      <c r="S166" s="64">
        <v>80</v>
      </c>
      <c r="T166" s="43">
        <v>100</v>
      </c>
      <c r="U166" s="24">
        <v>10</v>
      </c>
      <c r="V166" s="43">
        <v>40</v>
      </c>
      <c r="W166" s="43">
        <v>60</v>
      </c>
      <c r="X166" s="40">
        <v>60</v>
      </c>
      <c r="Y166" s="40">
        <v>20</v>
      </c>
      <c r="Z166" s="48">
        <v>0</v>
      </c>
      <c r="AA166" s="48">
        <f>VLOOKUP(E166,[6]教育处数据!B:G,6,0)</f>
        <v>0</v>
      </c>
      <c r="AB166" s="43">
        <f>VLOOKUP(E166,[6]教育处数据!B:H,7,0)</f>
        <v>100</v>
      </c>
      <c r="AC166" s="43">
        <f>VLOOKUP(E166,[6]教育处数据!B:J,9,0)</f>
        <v>0</v>
      </c>
      <c r="AD166" s="43">
        <f>VLOOKUP(E166,[6]教育处数据!B:L,11,0)</f>
        <v>0</v>
      </c>
      <c r="AE166" s="43">
        <v>0</v>
      </c>
      <c r="AF166" s="43">
        <v>0</v>
      </c>
      <c r="AG166" s="43">
        <f>VLOOKUP(E166,[6]教育处数据!B:N,13,0)</f>
        <v>0</v>
      </c>
      <c r="AH166" s="43">
        <v>0</v>
      </c>
      <c r="AI166" s="43">
        <v>0</v>
      </c>
      <c r="AJ166" s="43">
        <v>0</v>
      </c>
      <c r="AK166" s="43">
        <v>0</v>
      </c>
      <c r="AL166" s="43">
        <v>0</v>
      </c>
      <c r="AM166" s="26">
        <f>SUM(J166:M166,S166:AJ166)</f>
        <v>630</v>
      </c>
      <c r="AN166" s="7" t="str">
        <f>VLOOKUP(G166,'[4]2.第一轮公示反馈'!$G:$AM,33,0)</f>
        <v>急诊科</v>
      </c>
      <c r="AO166" s="52">
        <f>SUMPRODUCT(($AN$4:$AN$1113=AN166)*($AM$4:$AM$1113&gt;AM166))+1</f>
        <v>9</v>
      </c>
      <c r="AP166" s="53">
        <f>COUNTIF(AN:AN,AN166)</f>
        <v>19</v>
      </c>
      <c r="AQ166" s="54">
        <f>AO166/AP166</f>
        <v>0.473684210526316</v>
      </c>
      <c r="AR166" s="53">
        <f>IF(AQ166&lt;=10%,1.5,(IF(AQ166&lt;=40%,1.25,IF(AQ166&lt;=60%,1,IF(AQ166&lt;90%,0.75,0.5)))))</f>
        <v>1</v>
      </c>
      <c r="AS166" s="55">
        <v>1200</v>
      </c>
      <c r="AT166" s="6">
        <f>VLOOKUP(E166,[6]教育处数据!B:Q,16,0)</f>
        <v>20</v>
      </c>
      <c r="AU166" s="56">
        <f>AS166*AR166*(AT166/AW166)</f>
        <v>1200</v>
      </c>
      <c r="AV166" s="57">
        <f>ROUND(AU166,0)</f>
        <v>1200</v>
      </c>
      <c r="AW166" s="6">
        <v>20</v>
      </c>
    </row>
    <row r="167" spans="1:49">
      <c r="A167" s="6"/>
      <c r="B167" s="7" t="s">
        <v>259</v>
      </c>
      <c r="C167" s="8">
        <v>162</v>
      </c>
      <c r="D167" s="8" t="s">
        <v>289</v>
      </c>
      <c r="E167" s="8" t="str">
        <f>VLOOKUP(D167,'[1]9月学员绩效名单'!$A:$C,3,0)</f>
        <v>732L48</v>
      </c>
      <c r="F167" s="8" t="str">
        <f>VLOOKUP(E167,'[2]住培学员 在培学员排班表（所有人）请假等数据已更新到23.6'!$F$1:$X$65536,19,0)</f>
        <v>住院医师-外院</v>
      </c>
      <c r="G167" s="8" t="str">
        <f>VLOOKUP(E167,'[2]住培学员 在培学员排班表（所有人）请假等数据已更新到23.6'!$F$1:$P$65536,11,0)</f>
        <v>急诊科</v>
      </c>
      <c r="H167" s="8" t="str">
        <f>VLOOKUP(E167,'[2]住培学员 在培学员排班表（所有人）请假等数据已更新到23.6'!$F$1:$S$65536,14,0)</f>
        <v>2023年</v>
      </c>
      <c r="I167" s="8" t="s">
        <v>99</v>
      </c>
      <c r="J167" s="24">
        <v>0</v>
      </c>
      <c r="K167" s="43">
        <v>0</v>
      </c>
      <c r="L167" s="43">
        <v>0</v>
      </c>
      <c r="M167" s="24">
        <v>160</v>
      </c>
      <c r="N167" s="25">
        <v>0</v>
      </c>
      <c r="O167" s="25">
        <v>5</v>
      </c>
      <c r="P167" s="25">
        <v>1</v>
      </c>
      <c r="Q167" s="25">
        <v>1</v>
      </c>
      <c r="R167" s="25">
        <v>1</v>
      </c>
      <c r="S167" s="36">
        <v>170</v>
      </c>
      <c r="T167" s="24">
        <v>100</v>
      </c>
      <c r="U167" s="24">
        <v>10</v>
      </c>
      <c r="V167" s="24">
        <v>40</v>
      </c>
      <c r="W167" s="24">
        <v>60</v>
      </c>
      <c r="X167" s="24">
        <v>60</v>
      </c>
      <c r="Y167" s="48">
        <v>0</v>
      </c>
      <c r="Z167" s="48">
        <v>0</v>
      </c>
      <c r="AA167" s="48">
        <f>VLOOKUP(E167,[6]教育处数据!B:G,6,0)</f>
        <v>0</v>
      </c>
      <c r="AB167" s="43">
        <f>VLOOKUP(E167,[6]教育处数据!B:H,7,0)</f>
        <v>0</v>
      </c>
      <c r="AC167" s="43">
        <f>VLOOKUP(E167,[6]教育处数据!B:J,9,0)</f>
        <v>0</v>
      </c>
      <c r="AD167" s="43">
        <f>VLOOKUP(E167,[6]教育处数据!B:L,11,0)</f>
        <v>0</v>
      </c>
      <c r="AE167" s="43">
        <v>0</v>
      </c>
      <c r="AF167" s="43">
        <v>0</v>
      </c>
      <c r="AG167" s="43">
        <f>VLOOKUP(E167,[6]教育处数据!B:N,13,0)</f>
        <v>0</v>
      </c>
      <c r="AH167" s="43">
        <v>0</v>
      </c>
      <c r="AI167" s="43">
        <v>0</v>
      </c>
      <c r="AJ167" s="43">
        <v>0</v>
      </c>
      <c r="AK167" s="43">
        <v>0</v>
      </c>
      <c r="AL167" s="43">
        <v>0</v>
      </c>
      <c r="AM167" s="26">
        <f>SUM(J167:M167,S167:AJ167)</f>
        <v>600</v>
      </c>
      <c r="AN167" s="7" t="str">
        <f>VLOOKUP(G167,'[4]2.第一轮公示反馈'!$G:$AM,33,0)</f>
        <v>急诊科</v>
      </c>
      <c r="AO167" s="52">
        <f>SUMPRODUCT(($AN$4:$AN$1113=AN167)*($AM$4:$AM$1113&gt;AM167))+1</f>
        <v>10</v>
      </c>
      <c r="AP167" s="53">
        <f>COUNTIF(AN:AN,AN167)</f>
        <v>19</v>
      </c>
      <c r="AQ167" s="54">
        <f>AO167/AP167</f>
        <v>0.526315789473684</v>
      </c>
      <c r="AR167" s="53">
        <f>IF(AQ167&lt;=10%,1.5,(IF(AQ167&lt;=40%,1.25,IF(AQ167&lt;=60%,1,IF(AQ167&lt;90%,0.75,0.5)))))</f>
        <v>1</v>
      </c>
      <c r="AS167" s="55">
        <v>1200</v>
      </c>
      <c r="AT167" s="6">
        <f>VLOOKUP(E167,[6]教育处数据!B:Q,16,0)</f>
        <v>20</v>
      </c>
      <c r="AU167" s="56">
        <f>AS167*AR167*(AT167/AW167)</f>
        <v>1200</v>
      </c>
      <c r="AV167" s="57">
        <f>ROUND(AU167,0)</f>
        <v>1200</v>
      </c>
      <c r="AW167" s="6">
        <v>20</v>
      </c>
    </row>
    <row r="168" spans="1:49">
      <c r="A168" s="6"/>
      <c r="B168" s="7" t="s">
        <v>241</v>
      </c>
      <c r="C168" s="8">
        <v>163</v>
      </c>
      <c r="D168" s="9" t="s">
        <v>290</v>
      </c>
      <c r="E168" s="8" t="str">
        <f>VLOOKUP(D168,'[1]9月学员绩效名单'!$A:$C,3,0)</f>
        <v>730L05</v>
      </c>
      <c r="F168" s="8" t="str">
        <f>VLOOKUP(E168,'[2]住培学员 在培学员排班表（所有人）请假等数据已更新到23.6'!$F$1:$X$65536,19,0)</f>
        <v>住院医师-外院</v>
      </c>
      <c r="G168" s="8" t="str">
        <f>VLOOKUP(E168,'[2]住培学员 在培学员排班表（所有人）请假等数据已更新到23.6'!$F$1:$P$65536,11,0)</f>
        <v>急诊科</v>
      </c>
      <c r="H168" s="8" t="str">
        <f>VLOOKUP(E168,'[2]住培学员 在培学员排班表（所有人）请假等数据已更新到23.6'!$F$1:$S$65536,14,0)</f>
        <v>2022年</v>
      </c>
      <c r="I168" s="8" t="s">
        <v>99</v>
      </c>
      <c r="J168" s="24">
        <v>0</v>
      </c>
      <c r="K168" s="24">
        <v>0</v>
      </c>
      <c r="L168" s="24">
        <v>0</v>
      </c>
      <c r="M168" s="24">
        <v>160</v>
      </c>
      <c r="N168" s="25">
        <v>0</v>
      </c>
      <c r="O168" s="25">
        <v>5</v>
      </c>
      <c r="P168" s="25">
        <v>3</v>
      </c>
      <c r="Q168" s="25">
        <v>3</v>
      </c>
      <c r="R168" s="25">
        <v>1</v>
      </c>
      <c r="S168" s="36">
        <v>260</v>
      </c>
      <c r="T168" s="24">
        <v>100</v>
      </c>
      <c r="U168" s="24">
        <v>0</v>
      </c>
      <c r="V168" s="24">
        <v>20</v>
      </c>
      <c r="W168" s="24">
        <v>0</v>
      </c>
      <c r="X168" s="24">
        <v>30</v>
      </c>
      <c r="Y168" s="48">
        <v>20</v>
      </c>
      <c r="Z168" s="48">
        <v>0</v>
      </c>
      <c r="AA168" s="48">
        <f>VLOOKUP(E168,[6]教育处数据!B:G,6,0)</f>
        <v>0</v>
      </c>
      <c r="AB168" s="43">
        <f>VLOOKUP(E168,[6]教育处数据!B:H,7,0)</f>
        <v>0</v>
      </c>
      <c r="AC168" s="43">
        <f>VLOOKUP(E168,[6]教育处数据!B:J,9,0)</f>
        <v>0</v>
      </c>
      <c r="AD168" s="43">
        <f>VLOOKUP(E168,[6]教育处数据!B:L,11,0)</f>
        <v>0</v>
      </c>
      <c r="AE168" s="43">
        <v>0</v>
      </c>
      <c r="AF168" s="43">
        <v>0</v>
      </c>
      <c r="AG168" s="43">
        <f>VLOOKUP(E168,[6]教育处数据!B:N,13,0)</f>
        <v>0</v>
      </c>
      <c r="AH168" s="43">
        <v>0</v>
      </c>
      <c r="AI168" s="43">
        <v>0</v>
      </c>
      <c r="AJ168" s="43">
        <v>0</v>
      </c>
      <c r="AK168" s="43">
        <v>0</v>
      </c>
      <c r="AL168" s="43">
        <v>0</v>
      </c>
      <c r="AM168" s="26">
        <f>SUM(J168:M168,S168:AJ168)</f>
        <v>590</v>
      </c>
      <c r="AN168" s="7" t="str">
        <f>VLOOKUP(G168,'[4]2.第一轮公示反馈'!$G:$AM,33,0)</f>
        <v>急诊科</v>
      </c>
      <c r="AO168" s="52">
        <f>SUMPRODUCT(($AN$4:$AN$1113=AN168)*($AM$4:$AM$1113&gt;AM168))+1</f>
        <v>11</v>
      </c>
      <c r="AP168" s="53">
        <f>COUNTIF(AN:AN,AN168)</f>
        <v>19</v>
      </c>
      <c r="AQ168" s="54">
        <f>AO168/AP168</f>
        <v>0.578947368421053</v>
      </c>
      <c r="AR168" s="53">
        <f>IF(AQ168&lt;=10%,1.5,(IF(AQ168&lt;=40%,1.25,IF(AQ168&lt;=60%,1,IF(AQ168&lt;90%,0.75,0.5)))))</f>
        <v>1</v>
      </c>
      <c r="AS168" s="55">
        <v>1200</v>
      </c>
      <c r="AT168" s="6">
        <f>VLOOKUP(E168,[6]教育处数据!B:Q,16,0)</f>
        <v>20</v>
      </c>
      <c r="AU168" s="56">
        <f>AS168*AR168*(AT168/AW168)</f>
        <v>1200</v>
      </c>
      <c r="AV168" s="57">
        <f>ROUND(AU168,0)</f>
        <v>1200</v>
      </c>
      <c r="AW168" s="6">
        <v>20</v>
      </c>
    </row>
    <row r="169" spans="1:49">
      <c r="A169" s="6"/>
      <c r="B169" s="7" t="s">
        <v>291</v>
      </c>
      <c r="C169" s="8">
        <v>164</v>
      </c>
      <c r="D169" s="14" t="s">
        <v>292</v>
      </c>
      <c r="E169" s="8" t="str">
        <f>VLOOKUP(D169,'[1]9月学员绩效名单'!$A:$C,3,0)</f>
        <v>7AM235</v>
      </c>
      <c r="F169" s="8" t="str">
        <f>VLOOKUP(E169,'[2]住培学员 在培学员排班表（所有人）请假等数据已更新到23.6'!$F$1:$X$65536,19,0)</f>
        <v>规培研究生</v>
      </c>
      <c r="G169" s="8" t="str">
        <f>VLOOKUP(E169,'[2]住培学员 在培学员排班表（所有人）请假等数据已更新到23.6'!$F$1:$P$65536,11,0)</f>
        <v>急诊科</v>
      </c>
      <c r="H169" s="8" t="str">
        <f>VLOOKUP(E169,'[2]住培学员 在培学员排班表（所有人）请假等数据已更新到23.6'!$F$1:$S$65536,14,0)</f>
        <v>2021年</v>
      </c>
      <c r="I169" s="8" t="s">
        <v>99</v>
      </c>
      <c r="J169" s="43">
        <v>0</v>
      </c>
      <c r="K169" s="43">
        <v>0</v>
      </c>
      <c r="L169" s="24">
        <v>-50</v>
      </c>
      <c r="M169" s="24">
        <v>120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36">
        <v>0</v>
      </c>
      <c r="T169" s="24">
        <v>100</v>
      </c>
      <c r="U169" s="24">
        <v>10</v>
      </c>
      <c r="V169" s="24">
        <v>40</v>
      </c>
      <c r="W169" s="24">
        <v>0</v>
      </c>
      <c r="X169" s="24">
        <v>0</v>
      </c>
      <c r="Y169" s="48">
        <v>0</v>
      </c>
      <c r="Z169" s="48">
        <v>0</v>
      </c>
      <c r="AA169" s="48">
        <f>VLOOKUP(E169,[6]教育处数据!B:G,6,0)</f>
        <v>0</v>
      </c>
      <c r="AB169" s="43">
        <f>VLOOKUP(E169,[6]教育处数据!B:H,7,0)</f>
        <v>100</v>
      </c>
      <c r="AC169" s="43">
        <f>VLOOKUP(E169,[6]教育处数据!B:J,9,0)</f>
        <v>150</v>
      </c>
      <c r="AD169" s="43">
        <f>VLOOKUP(E169,[6]教育处数据!B:L,11,0)</f>
        <v>100</v>
      </c>
      <c r="AE169" s="43">
        <v>0</v>
      </c>
      <c r="AF169" s="43">
        <v>0</v>
      </c>
      <c r="AG169" s="43">
        <f>VLOOKUP(E169,[6]教育处数据!B:N,13,0)</f>
        <v>0</v>
      </c>
      <c r="AH169" s="43">
        <v>0</v>
      </c>
      <c r="AI169" s="43">
        <v>0</v>
      </c>
      <c r="AJ169" s="43">
        <v>0</v>
      </c>
      <c r="AK169" s="43">
        <v>0</v>
      </c>
      <c r="AL169" s="43">
        <v>0</v>
      </c>
      <c r="AM169" s="26">
        <f>SUM(J169:M169,S169:AJ169)</f>
        <v>570</v>
      </c>
      <c r="AN169" s="7" t="str">
        <f>VLOOKUP(G169,'[4]2.第一轮公示反馈'!$G:$AM,33,0)</f>
        <v>急诊科</v>
      </c>
      <c r="AO169" s="52">
        <f>SUMPRODUCT(($AN$4:$AN$1113=AN169)*($AM$4:$AM$1113&gt;AM169))+1</f>
        <v>12</v>
      </c>
      <c r="AP169" s="53">
        <f>COUNTIF(AN:AN,AN169)</f>
        <v>19</v>
      </c>
      <c r="AQ169" s="54">
        <f>AO169/AP169</f>
        <v>0.631578947368421</v>
      </c>
      <c r="AR169" s="53">
        <f>IF(AQ169&lt;=10%,1.5,(IF(AQ169&lt;=40%,1.25,IF(AQ169&lt;=60%,1,IF(AQ169&lt;90%,0.75,0.5)))))</f>
        <v>0.75</v>
      </c>
      <c r="AS169" s="55">
        <v>1200</v>
      </c>
      <c r="AT169" s="6">
        <f>VLOOKUP(E169,[6]教育处数据!B:Q,16,0)</f>
        <v>20</v>
      </c>
      <c r="AU169" s="56">
        <f>AS169*AR169*(AT169/AW169)</f>
        <v>900</v>
      </c>
      <c r="AV169" s="57">
        <f>ROUND(AU169,0)</f>
        <v>900</v>
      </c>
      <c r="AW169" s="6">
        <v>20</v>
      </c>
    </row>
    <row r="170" spans="1:49">
      <c r="A170" s="6"/>
      <c r="B170" s="7" t="s">
        <v>185</v>
      </c>
      <c r="C170" s="8">
        <v>165</v>
      </c>
      <c r="D170" s="13" t="s">
        <v>293</v>
      </c>
      <c r="E170" s="8" t="str">
        <f>VLOOKUP(D170,'[1]9月学员绩效名单'!$A:$C,3,0)</f>
        <v>7AO283</v>
      </c>
      <c r="F170" s="8" t="str">
        <f>VLOOKUP(E170,'[2]住培学员 在培学员排班表（所有人）请假等数据已更新到23.6'!$F$1:$X$65536,19,0)</f>
        <v>规培研究生</v>
      </c>
      <c r="G170" s="8" t="str">
        <f>VLOOKUP(E170,'[2]住培学员 在培学员排班表（所有人）请假等数据已更新到23.6'!$F$1:$P$65536,11,0)</f>
        <v>急诊科</v>
      </c>
      <c r="H170" s="8" t="str">
        <f>VLOOKUP(E170,'[2]住培学员 在培学员排班表（所有人）请假等数据已更新到23.6'!$F$1:$S$65536,14,0)</f>
        <v>2022年</v>
      </c>
      <c r="I170" s="8" t="s">
        <v>99</v>
      </c>
      <c r="J170" s="24">
        <v>0</v>
      </c>
      <c r="K170" s="24">
        <v>0</v>
      </c>
      <c r="L170" s="24">
        <v>0</v>
      </c>
      <c r="M170" s="24">
        <v>160</v>
      </c>
      <c r="N170" s="25">
        <v>0</v>
      </c>
      <c r="O170" s="25">
        <v>4</v>
      </c>
      <c r="P170" s="25">
        <v>1</v>
      </c>
      <c r="Q170" s="25">
        <v>1</v>
      </c>
      <c r="R170" s="25">
        <v>1</v>
      </c>
      <c r="S170" s="36">
        <v>150</v>
      </c>
      <c r="T170" s="24">
        <v>100</v>
      </c>
      <c r="U170" s="41">
        <v>10</v>
      </c>
      <c r="V170" s="41">
        <v>20</v>
      </c>
      <c r="W170" s="41">
        <v>30</v>
      </c>
      <c r="X170" s="41">
        <v>60</v>
      </c>
      <c r="Y170" s="41">
        <v>20</v>
      </c>
      <c r="Z170" s="48">
        <v>0</v>
      </c>
      <c r="AA170" s="48">
        <f>VLOOKUP(E170,[6]教育处数据!B:G,6,0)</f>
        <v>0</v>
      </c>
      <c r="AB170" s="43">
        <f>VLOOKUP(E170,[6]教育处数据!B:H,7,0)</f>
        <v>0</v>
      </c>
      <c r="AC170" s="43">
        <f>VLOOKUP(E170,[6]教育处数据!B:J,9,0)</f>
        <v>0</v>
      </c>
      <c r="AD170" s="43">
        <f>VLOOKUP(E170,[6]教育处数据!B:L,11,0)</f>
        <v>0</v>
      </c>
      <c r="AE170" s="43">
        <v>0</v>
      </c>
      <c r="AF170" s="43">
        <v>0</v>
      </c>
      <c r="AG170" s="43">
        <f>VLOOKUP(E170,[6]教育处数据!B:N,13,0)</f>
        <v>0</v>
      </c>
      <c r="AH170" s="43">
        <v>0</v>
      </c>
      <c r="AI170" s="43">
        <v>0</v>
      </c>
      <c r="AJ170" s="43">
        <v>0</v>
      </c>
      <c r="AK170" s="43">
        <v>0</v>
      </c>
      <c r="AL170" s="43">
        <v>0</v>
      </c>
      <c r="AM170" s="26">
        <f>SUM(J170:M170,S170:AJ170)</f>
        <v>550</v>
      </c>
      <c r="AN170" s="7" t="str">
        <f>VLOOKUP(G170,'[4]2.第一轮公示反馈'!$G:$AM,33,0)</f>
        <v>急诊科</v>
      </c>
      <c r="AO170" s="52">
        <f>SUMPRODUCT(($AN$4:$AN$1113=AN170)*($AM$4:$AM$1113&gt;AM170))+1</f>
        <v>13</v>
      </c>
      <c r="AP170" s="53">
        <f>COUNTIF(AN:AN,AN170)</f>
        <v>19</v>
      </c>
      <c r="AQ170" s="54">
        <f>AO170/AP170</f>
        <v>0.684210526315789</v>
      </c>
      <c r="AR170" s="53">
        <f>IF(AQ170&lt;=10%,1.5,(IF(AQ170&lt;=40%,1.25,IF(AQ170&lt;=60%,1,IF(AQ170&lt;90%,0.75,0.5)))))</f>
        <v>0.75</v>
      </c>
      <c r="AS170" s="55">
        <v>1200</v>
      </c>
      <c r="AT170" s="6">
        <f>VLOOKUP(E170,[6]教育处数据!B:Q,16,0)</f>
        <v>20</v>
      </c>
      <c r="AU170" s="56">
        <f>AS170*AR170*(AT170/AW170)</f>
        <v>900</v>
      </c>
      <c r="AV170" s="57">
        <f>ROUND(AU170,0)</f>
        <v>900</v>
      </c>
      <c r="AW170" s="6">
        <v>20</v>
      </c>
    </row>
    <row r="171" spans="1:49">
      <c r="A171" s="6"/>
      <c r="B171" s="7" t="s">
        <v>241</v>
      </c>
      <c r="C171" s="8">
        <v>166</v>
      </c>
      <c r="D171" s="13" t="s">
        <v>294</v>
      </c>
      <c r="E171" s="8" t="str">
        <f>VLOOKUP(D171,'[1]9月学员绩效名单'!$A:$C,3,0)</f>
        <v>7AO280</v>
      </c>
      <c r="F171" s="8" t="str">
        <f>VLOOKUP(E171,'[2]住培学员 在培学员排班表（所有人）请假等数据已更新到23.6'!$F$1:$X$65536,19,0)</f>
        <v>规培研究生</v>
      </c>
      <c r="G171" s="8" t="str">
        <f>VLOOKUP(E171,'[2]住培学员 在培学员排班表（所有人）请假等数据已更新到23.6'!$F$1:$P$65536,11,0)</f>
        <v>急诊科</v>
      </c>
      <c r="H171" s="8" t="str">
        <f>VLOOKUP(E171,'[2]住培学员 在培学员排班表（所有人）请假等数据已更新到23.6'!$F$1:$S$65536,14,0)</f>
        <v>2022年</v>
      </c>
      <c r="I171" s="8" t="s">
        <v>99</v>
      </c>
      <c r="J171" s="24">
        <v>0</v>
      </c>
      <c r="K171" s="24">
        <v>0</v>
      </c>
      <c r="L171" s="24">
        <v>0</v>
      </c>
      <c r="M171" s="24">
        <v>160</v>
      </c>
      <c r="N171" s="25">
        <v>0</v>
      </c>
      <c r="O171" s="25">
        <v>6</v>
      </c>
      <c r="P171" s="25">
        <v>3</v>
      </c>
      <c r="Q171" s="25">
        <v>3</v>
      </c>
      <c r="R171" s="25">
        <v>1</v>
      </c>
      <c r="S171" s="36">
        <v>280</v>
      </c>
      <c r="T171" s="24">
        <v>100</v>
      </c>
      <c r="U171" s="24">
        <v>0</v>
      </c>
      <c r="V171" s="24">
        <v>0</v>
      </c>
      <c r="W171" s="24">
        <v>0</v>
      </c>
      <c r="X171" s="24">
        <v>0</v>
      </c>
      <c r="Y171" s="48">
        <v>0</v>
      </c>
      <c r="Z171" s="48">
        <v>0</v>
      </c>
      <c r="AA171" s="48">
        <f>VLOOKUP(E171,[6]教育处数据!B:G,6,0)</f>
        <v>0</v>
      </c>
      <c r="AB171" s="43">
        <f>VLOOKUP(E171,[6]教育处数据!B:H,7,0)</f>
        <v>0</v>
      </c>
      <c r="AC171" s="43">
        <f>VLOOKUP(E171,[6]教育处数据!B:J,9,0)</f>
        <v>0</v>
      </c>
      <c r="AD171" s="43">
        <f>VLOOKUP(E171,[6]教育处数据!B:L,11,0)</f>
        <v>0</v>
      </c>
      <c r="AE171" s="43">
        <v>0</v>
      </c>
      <c r="AF171" s="43">
        <v>0</v>
      </c>
      <c r="AG171" s="43">
        <f>VLOOKUP(E171,[6]教育处数据!B:N,13,0)</f>
        <v>0</v>
      </c>
      <c r="AH171" s="43">
        <v>0</v>
      </c>
      <c r="AI171" s="43">
        <v>0</v>
      </c>
      <c r="AJ171" s="43">
        <v>0</v>
      </c>
      <c r="AK171" s="43">
        <v>0</v>
      </c>
      <c r="AL171" s="43">
        <v>0</v>
      </c>
      <c r="AM171" s="26">
        <f>SUM(J171:M171,S171:AJ171)</f>
        <v>540</v>
      </c>
      <c r="AN171" s="7" t="str">
        <f>VLOOKUP(G171,'[4]2.第一轮公示反馈'!$G:$AM,33,0)</f>
        <v>急诊科</v>
      </c>
      <c r="AO171" s="52">
        <f>SUMPRODUCT(($AN$4:$AN$1113=AN171)*($AM$4:$AM$1113&gt;AM171))+1</f>
        <v>14</v>
      </c>
      <c r="AP171" s="53">
        <f>COUNTIF(AN:AN,AN171)</f>
        <v>19</v>
      </c>
      <c r="AQ171" s="54">
        <f>AO171/AP171</f>
        <v>0.736842105263158</v>
      </c>
      <c r="AR171" s="53">
        <f>IF(AQ171&lt;=10%,1.5,(IF(AQ171&lt;=40%,1.25,IF(AQ171&lt;=60%,1,IF(AQ171&lt;90%,0.75,0.5)))))</f>
        <v>0.75</v>
      </c>
      <c r="AS171" s="55">
        <v>1200</v>
      </c>
      <c r="AT171" s="6">
        <f>VLOOKUP(E171,[6]教育处数据!B:Q,16,0)</f>
        <v>20</v>
      </c>
      <c r="AU171" s="56">
        <f>AS171*AR171*(AT171/AW171)</f>
        <v>900</v>
      </c>
      <c r="AV171" s="57">
        <f>ROUND(AU171,0)</f>
        <v>900</v>
      </c>
      <c r="AW171" s="6">
        <v>20</v>
      </c>
    </row>
    <row r="172" spans="1:49">
      <c r="A172" s="6"/>
      <c r="B172" s="7" t="s">
        <v>241</v>
      </c>
      <c r="C172" s="8">
        <v>167</v>
      </c>
      <c r="D172" s="13" t="s">
        <v>295</v>
      </c>
      <c r="E172" s="8" t="str">
        <f>VLOOKUP(D172,'[1]9月学员绩效名单'!$A:$C,3,0)</f>
        <v>7AO284</v>
      </c>
      <c r="F172" s="8" t="str">
        <f>VLOOKUP(E172,'[2]住培学员 在培学员排班表（所有人）请假等数据已更新到23.6'!$F$1:$X$65536,19,0)</f>
        <v>规培研究生</v>
      </c>
      <c r="G172" s="8" t="str">
        <f>VLOOKUP(E172,'[2]住培学员 在培学员排班表（所有人）请假等数据已更新到23.6'!$F$1:$P$65536,11,0)</f>
        <v>急诊科</v>
      </c>
      <c r="H172" s="8" t="str">
        <f>VLOOKUP(E172,'[2]住培学员 在培学员排班表（所有人）请假等数据已更新到23.6'!$F$1:$S$65536,14,0)</f>
        <v>2022年</v>
      </c>
      <c r="I172" s="8" t="s">
        <v>99</v>
      </c>
      <c r="J172" s="24">
        <v>0</v>
      </c>
      <c r="K172" s="24">
        <v>0</v>
      </c>
      <c r="L172" s="24">
        <v>0</v>
      </c>
      <c r="M172" s="24">
        <v>160</v>
      </c>
      <c r="N172" s="25">
        <v>0</v>
      </c>
      <c r="O172" s="25">
        <v>6</v>
      </c>
      <c r="P172" s="25">
        <v>3</v>
      </c>
      <c r="Q172" s="25">
        <v>2</v>
      </c>
      <c r="R172" s="25">
        <v>1</v>
      </c>
      <c r="S172" s="36">
        <v>255</v>
      </c>
      <c r="T172" s="24">
        <v>100</v>
      </c>
      <c r="U172" s="24">
        <v>0</v>
      </c>
      <c r="V172" s="24">
        <v>0</v>
      </c>
      <c r="W172" s="24">
        <v>0</v>
      </c>
      <c r="X172" s="24">
        <v>0</v>
      </c>
      <c r="Y172" s="48">
        <v>0</v>
      </c>
      <c r="Z172" s="48">
        <v>0</v>
      </c>
      <c r="AA172" s="48">
        <f>VLOOKUP(E172,[6]教育处数据!B:G,6,0)</f>
        <v>0</v>
      </c>
      <c r="AB172" s="43">
        <f>VLOOKUP(E172,[6]教育处数据!B:H,7,0)</f>
        <v>0</v>
      </c>
      <c r="AC172" s="43">
        <f>VLOOKUP(E172,[6]教育处数据!B:J,9,0)</f>
        <v>0</v>
      </c>
      <c r="AD172" s="43">
        <f>VLOOKUP(E172,[6]教育处数据!B:L,11,0)</f>
        <v>0</v>
      </c>
      <c r="AE172" s="43">
        <v>0</v>
      </c>
      <c r="AF172" s="43">
        <v>0</v>
      </c>
      <c r="AG172" s="43">
        <f>VLOOKUP(E172,[6]教育处数据!B:N,13,0)</f>
        <v>0</v>
      </c>
      <c r="AH172" s="43">
        <v>0</v>
      </c>
      <c r="AI172" s="43">
        <v>0</v>
      </c>
      <c r="AJ172" s="43">
        <v>0</v>
      </c>
      <c r="AK172" s="43">
        <v>0</v>
      </c>
      <c r="AL172" s="43">
        <v>0</v>
      </c>
      <c r="AM172" s="26">
        <f>SUM(J172:M172,S172:AJ172)</f>
        <v>515</v>
      </c>
      <c r="AN172" s="7" t="str">
        <f>VLOOKUP(G172,'[4]2.第一轮公示反馈'!$G:$AM,33,0)</f>
        <v>急诊科</v>
      </c>
      <c r="AO172" s="52">
        <f>SUMPRODUCT(($AN$4:$AN$1113=AN172)*($AM$4:$AM$1113&gt;AM172))+1</f>
        <v>15</v>
      </c>
      <c r="AP172" s="53">
        <f>COUNTIF(AN:AN,AN172)</f>
        <v>19</v>
      </c>
      <c r="AQ172" s="54">
        <f>AO172/AP172</f>
        <v>0.789473684210526</v>
      </c>
      <c r="AR172" s="53">
        <f>IF(AQ172&lt;=10%,1.5,(IF(AQ172&lt;=40%,1.25,IF(AQ172&lt;=60%,1,IF(AQ172&lt;90%,0.75,0.5)))))</f>
        <v>0.75</v>
      </c>
      <c r="AS172" s="55">
        <v>1200</v>
      </c>
      <c r="AT172" s="6">
        <f>VLOOKUP(E172,[6]教育处数据!B:Q,16,0)</f>
        <v>20</v>
      </c>
      <c r="AU172" s="56">
        <f>AS172*AR172*(AT172/AW172)</f>
        <v>900</v>
      </c>
      <c r="AV172" s="57">
        <f>ROUND(AU172,0)</f>
        <v>900</v>
      </c>
      <c r="AW172" s="6">
        <v>20</v>
      </c>
    </row>
    <row r="173" spans="1:49">
      <c r="A173" s="6"/>
      <c r="B173" s="7" t="s">
        <v>185</v>
      </c>
      <c r="C173" s="8">
        <v>168</v>
      </c>
      <c r="D173" s="13" t="s">
        <v>296</v>
      </c>
      <c r="E173" s="8" t="str">
        <f>VLOOKUP(D173,'[1]9月学员绩效名单'!$A:$C,3,0)</f>
        <v>7AO282</v>
      </c>
      <c r="F173" s="8" t="str">
        <f>VLOOKUP(E173,'[2]住培学员 在培学员排班表（所有人）请假等数据已更新到23.6'!$F$1:$X$65536,19,0)</f>
        <v>规培研究生</v>
      </c>
      <c r="G173" s="8" t="str">
        <f>VLOOKUP(E173,'[2]住培学员 在培学员排班表（所有人）请假等数据已更新到23.6'!$F$1:$P$65536,11,0)</f>
        <v>急诊科</v>
      </c>
      <c r="H173" s="8" t="str">
        <f>VLOOKUP(E173,'[2]住培学员 在培学员排班表（所有人）请假等数据已更新到23.6'!$F$1:$S$65536,14,0)</f>
        <v>2022年</v>
      </c>
      <c r="I173" s="8" t="s">
        <v>99</v>
      </c>
      <c r="J173" s="24">
        <v>0</v>
      </c>
      <c r="K173" s="24">
        <v>0</v>
      </c>
      <c r="L173" s="24">
        <v>0</v>
      </c>
      <c r="M173" s="24">
        <v>160</v>
      </c>
      <c r="N173" s="25">
        <v>0</v>
      </c>
      <c r="O173" s="25">
        <v>3</v>
      </c>
      <c r="P173" s="25">
        <v>2</v>
      </c>
      <c r="Q173" s="25">
        <v>0</v>
      </c>
      <c r="R173" s="25">
        <v>1</v>
      </c>
      <c r="S173" s="36">
        <v>125</v>
      </c>
      <c r="T173" s="24">
        <v>100</v>
      </c>
      <c r="U173" s="41">
        <v>10</v>
      </c>
      <c r="V173" s="41">
        <v>20</v>
      </c>
      <c r="W173" s="41">
        <v>60</v>
      </c>
      <c r="X173" s="41">
        <v>30</v>
      </c>
      <c r="Y173" s="41">
        <v>0</v>
      </c>
      <c r="Z173" s="48">
        <v>0</v>
      </c>
      <c r="AA173" s="48">
        <f>VLOOKUP(E173,[6]教育处数据!B:G,6,0)</f>
        <v>0</v>
      </c>
      <c r="AB173" s="43">
        <f>VLOOKUP(E173,[6]教育处数据!B:H,7,0)</f>
        <v>0</v>
      </c>
      <c r="AC173" s="43">
        <f>VLOOKUP(E173,[6]教育处数据!B:J,9,0)</f>
        <v>0</v>
      </c>
      <c r="AD173" s="43">
        <f>VLOOKUP(E173,[6]教育处数据!B:L,11,0)</f>
        <v>0</v>
      </c>
      <c r="AE173" s="43">
        <v>0</v>
      </c>
      <c r="AF173" s="43">
        <v>0</v>
      </c>
      <c r="AG173" s="43">
        <f>VLOOKUP(E173,[6]教育处数据!B:N,13,0)</f>
        <v>0</v>
      </c>
      <c r="AH173" s="43">
        <v>0</v>
      </c>
      <c r="AI173" s="43">
        <v>0</v>
      </c>
      <c r="AJ173" s="43">
        <v>0</v>
      </c>
      <c r="AK173" s="43">
        <v>0</v>
      </c>
      <c r="AL173" s="43">
        <v>0</v>
      </c>
      <c r="AM173" s="26">
        <f>SUM(J173:M173,S173:AJ173)</f>
        <v>505</v>
      </c>
      <c r="AN173" s="7" t="str">
        <f>VLOOKUP(G173,'[4]2.第一轮公示反馈'!$G:$AM,33,0)</f>
        <v>急诊科</v>
      </c>
      <c r="AO173" s="52">
        <f>SUMPRODUCT(($AN$4:$AN$1113=AN173)*($AM$4:$AM$1113&gt;AM173))+1</f>
        <v>16</v>
      </c>
      <c r="AP173" s="53">
        <f>COUNTIF(AN:AN,AN173)</f>
        <v>19</v>
      </c>
      <c r="AQ173" s="54">
        <f>AO173/AP173</f>
        <v>0.842105263157895</v>
      </c>
      <c r="AR173" s="53">
        <f>IF(AQ173&lt;=10%,1.5,(IF(AQ173&lt;=40%,1.25,IF(AQ173&lt;=60%,1,IF(AQ173&lt;90%,0.75,0.5)))))</f>
        <v>0.75</v>
      </c>
      <c r="AS173" s="55">
        <v>1200</v>
      </c>
      <c r="AT173" s="6">
        <f>VLOOKUP(E173,[6]教育处数据!B:Q,16,0)</f>
        <v>20</v>
      </c>
      <c r="AU173" s="56">
        <f>AS173*AR173*(AT173/AW173)</f>
        <v>900</v>
      </c>
      <c r="AV173" s="57">
        <f>ROUND(AU173,0)</f>
        <v>900</v>
      </c>
      <c r="AW173" s="6">
        <v>20</v>
      </c>
    </row>
    <row r="174" spans="1:49">
      <c r="A174" s="6"/>
      <c r="B174" s="7" t="s">
        <v>136</v>
      </c>
      <c r="C174" s="8">
        <v>169</v>
      </c>
      <c r="D174" s="8" t="s">
        <v>297</v>
      </c>
      <c r="E174" s="8">
        <f>VLOOKUP(D174,'[1]9月学员绩效名单'!$A:$C,3,0)</f>
        <v>123003</v>
      </c>
      <c r="F174" s="8" t="str">
        <f>VLOOKUP(E174,'[2]住培学员 在培学员排班表（所有人）请假等数据已更新到23.6'!$F$1:$X$65536,19,0)</f>
        <v>住院医师-本院</v>
      </c>
      <c r="G174" s="8" t="str">
        <f>VLOOKUP(E174,'[2]住培学员 在培学员排班表（所有人）请假等数据已更新到23.6'!$F$1:$P$65536,11,0)</f>
        <v>急诊科</v>
      </c>
      <c r="H174" s="8" t="str">
        <f>VLOOKUP(E174,'[2]住培学员 在培学员排班表（所有人）请假等数据已更新到23.6'!$F$1:$S$65536,14,0)</f>
        <v>2023年</v>
      </c>
      <c r="I174" s="8" t="s">
        <v>99</v>
      </c>
      <c r="J174" s="24">
        <v>0</v>
      </c>
      <c r="K174" s="24">
        <v>0</v>
      </c>
      <c r="L174" s="24">
        <v>0</v>
      </c>
      <c r="M174" s="24">
        <v>160</v>
      </c>
      <c r="N174" s="25">
        <v>0</v>
      </c>
      <c r="O174" s="25">
        <v>6</v>
      </c>
      <c r="P174" s="25">
        <v>0</v>
      </c>
      <c r="Q174" s="25">
        <v>0</v>
      </c>
      <c r="R174" s="25">
        <v>0</v>
      </c>
      <c r="S174" s="36">
        <v>120</v>
      </c>
      <c r="T174" s="24">
        <v>100</v>
      </c>
      <c r="U174" s="24">
        <v>0</v>
      </c>
      <c r="V174" s="24">
        <v>20</v>
      </c>
      <c r="W174" s="24">
        <v>0</v>
      </c>
      <c r="X174" s="24">
        <v>0</v>
      </c>
      <c r="Y174" s="48">
        <v>0</v>
      </c>
      <c r="Z174" s="48">
        <v>0</v>
      </c>
      <c r="AA174" s="48">
        <f>VLOOKUP(E174,[6]教育处数据!B:G,6,0)</f>
        <v>0</v>
      </c>
      <c r="AB174" s="43">
        <f>VLOOKUP(E174,[6]教育处数据!B:H,7,0)</f>
        <v>100</v>
      </c>
      <c r="AC174" s="43">
        <f>VLOOKUP(E174,[6]教育处数据!B:J,9,0)</f>
        <v>0</v>
      </c>
      <c r="AD174" s="43">
        <f>VLOOKUP(E174,[6]教育处数据!B:L,11,0)</f>
        <v>0</v>
      </c>
      <c r="AE174" s="43">
        <v>0</v>
      </c>
      <c r="AF174" s="43">
        <v>0</v>
      </c>
      <c r="AG174" s="43">
        <f>VLOOKUP(E174,[6]教育处数据!B:N,13,0)</f>
        <v>0</v>
      </c>
      <c r="AH174" s="43">
        <v>0</v>
      </c>
      <c r="AI174" s="43">
        <v>0</v>
      </c>
      <c r="AJ174" s="43">
        <v>0</v>
      </c>
      <c r="AK174" s="43">
        <v>0</v>
      </c>
      <c r="AL174" s="43">
        <v>0</v>
      </c>
      <c r="AM174" s="26">
        <f>SUM(J174:M174,S174:AJ174)</f>
        <v>500</v>
      </c>
      <c r="AN174" s="7" t="str">
        <f>VLOOKUP(G174,'[4]2.第一轮公示反馈'!$G:$AM,33,0)</f>
        <v>急诊科</v>
      </c>
      <c r="AO174" s="52">
        <f>SUMPRODUCT(($AN$4:$AN$1113=AN174)*($AM$4:$AM$1113&gt;AM174))+1</f>
        <v>17</v>
      </c>
      <c r="AP174" s="53">
        <f>COUNTIF(AN:AN,AN174)</f>
        <v>19</v>
      </c>
      <c r="AQ174" s="54">
        <f>AO174/AP174</f>
        <v>0.894736842105263</v>
      </c>
      <c r="AR174" s="53">
        <f>IF(AQ174&lt;=10%,1.5,(IF(AQ174&lt;=40%,1.25,IF(AQ174&lt;=60%,1,IF(AQ174&lt;90%,0.75,0.5)))))</f>
        <v>0.75</v>
      </c>
      <c r="AS174" s="55">
        <v>1200</v>
      </c>
      <c r="AT174" s="6">
        <f>VLOOKUP(E174,[6]教育处数据!B:Q,16,0)</f>
        <v>20</v>
      </c>
      <c r="AU174" s="56">
        <f>AS174*AR174*(AT174/AW174)</f>
        <v>900</v>
      </c>
      <c r="AV174" s="57">
        <f>ROUND(AU174,0)</f>
        <v>900</v>
      </c>
      <c r="AW174" s="6">
        <v>20</v>
      </c>
    </row>
    <row r="175" spans="1:49">
      <c r="A175" s="6"/>
      <c r="B175" s="7" t="s">
        <v>298</v>
      </c>
      <c r="C175" s="8">
        <v>170</v>
      </c>
      <c r="D175" s="13" t="s">
        <v>299</v>
      </c>
      <c r="E175" s="8" t="str">
        <f>VLOOKUP(D175,'[1]9月学员绩效名单'!$A:$C,3,0)</f>
        <v>7AO281</v>
      </c>
      <c r="F175" s="8" t="str">
        <f>VLOOKUP(E175,'[2]住培学员 在培学员排班表（所有人）请假等数据已更新到23.6'!$F$1:$X$65536,19,0)</f>
        <v>规培研究生</v>
      </c>
      <c r="G175" s="8" t="str">
        <f>VLOOKUP(E175,'[2]住培学员 在培学员排班表（所有人）请假等数据已更新到23.6'!$F$1:$P$65536,11,0)</f>
        <v>急诊科</v>
      </c>
      <c r="H175" s="8" t="str">
        <f>VLOOKUP(E175,'[2]住培学员 在培学员排班表（所有人）请假等数据已更新到23.6'!$F$1:$S$65536,14,0)</f>
        <v>2022年</v>
      </c>
      <c r="I175" s="8" t="s">
        <v>99</v>
      </c>
      <c r="J175" s="24">
        <v>0</v>
      </c>
      <c r="K175" s="24">
        <v>0</v>
      </c>
      <c r="L175" s="24">
        <v>0</v>
      </c>
      <c r="M175" s="24">
        <v>140</v>
      </c>
      <c r="N175" s="25">
        <v>0</v>
      </c>
      <c r="O175" s="25">
        <v>1</v>
      </c>
      <c r="P175" s="25">
        <v>0</v>
      </c>
      <c r="Q175" s="25">
        <v>0</v>
      </c>
      <c r="R175" s="25">
        <v>0</v>
      </c>
      <c r="S175" s="36">
        <v>20</v>
      </c>
      <c r="T175" s="24">
        <v>100</v>
      </c>
      <c r="U175" s="24">
        <v>10</v>
      </c>
      <c r="V175" s="24">
        <v>60</v>
      </c>
      <c r="W175" s="38">
        <v>60</v>
      </c>
      <c r="X175" s="38">
        <v>60</v>
      </c>
      <c r="Y175" s="48">
        <v>0</v>
      </c>
      <c r="Z175" s="48">
        <v>0</v>
      </c>
      <c r="AA175" s="48">
        <f>VLOOKUP(E175,[6]教育处数据!B:G,6,0)</f>
        <v>0</v>
      </c>
      <c r="AB175" s="43">
        <f>VLOOKUP(E175,[6]教育处数据!B:H,7,0)</f>
        <v>0</v>
      </c>
      <c r="AC175" s="43">
        <f>VLOOKUP(E175,[6]教育处数据!B:J,9,0)</f>
        <v>0</v>
      </c>
      <c r="AD175" s="43">
        <f>VLOOKUP(E175,[6]教育处数据!B:L,11,0)</f>
        <v>0</v>
      </c>
      <c r="AE175" s="43">
        <v>0</v>
      </c>
      <c r="AF175" s="43">
        <v>0</v>
      </c>
      <c r="AG175" s="43">
        <f>VLOOKUP(E175,[6]教育处数据!B:N,13,0)</f>
        <v>0</v>
      </c>
      <c r="AH175" s="43">
        <v>0</v>
      </c>
      <c r="AI175" s="43">
        <v>0</v>
      </c>
      <c r="AJ175" s="43">
        <v>0</v>
      </c>
      <c r="AK175" s="43">
        <v>0</v>
      </c>
      <c r="AL175" s="43">
        <v>0</v>
      </c>
      <c r="AM175" s="26">
        <f>SUM(J175:M175,S175:AJ175)</f>
        <v>450</v>
      </c>
      <c r="AN175" s="7" t="str">
        <f>VLOOKUP(G175,'[4]2.第一轮公示反馈'!$G:$AM,33,0)</f>
        <v>急诊科</v>
      </c>
      <c r="AO175" s="52">
        <f>SUMPRODUCT(($AN$4:$AN$1113=AN175)*($AM$4:$AM$1113&gt;AM175))+1</f>
        <v>18</v>
      </c>
      <c r="AP175" s="53">
        <f>COUNTIF(AN:AN,AN175)</f>
        <v>19</v>
      </c>
      <c r="AQ175" s="54">
        <f>AO175/AP175</f>
        <v>0.947368421052632</v>
      </c>
      <c r="AR175" s="53">
        <f>IF(AQ175&lt;=10%,1.5,(IF(AQ175&lt;=40%,1.25,IF(AQ175&lt;=60%,1,IF(AQ175&lt;90%,0.75,0.5)))))</f>
        <v>0.5</v>
      </c>
      <c r="AS175" s="55">
        <v>1200</v>
      </c>
      <c r="AT175" s="6">
        <f>VLOOKUP(E175,[6]教育处数据!B:Q,16,0)</f>
        <v>20</v>
      </c>
      <c r="AU175" s="56">
        <f>AS175*AR175*(AT175/AW175)</f>
        <v>600</v>
      </c>
      <c r="AV175" s="57">
        <f>ROUND(AU175,0)</f>
        <v>600</v>
      </c>
      <c r="AW175" s="6">
        <v>20</v>
      </c>
    </row>
    <row r="176" spans="1:49">
      <c r="A176" s="6"/>
      <c r="B176" s="7" t="s">
        <v>136</v>
      </c>
      <c r="C176" s="8">
        <v>171</v>
      </c>
      <c r="D176" s="8" t="s">
        <v>300</v>
      </c>
      <c r="E176" s="8" t="str">
        <f>VLOOKUP(D176,'[1]9月学员绩效名单'!$A:$C,3,0)</f>
        <v>732L33</v>
      </c>
      <c r="F176" s="8" t="str">
        <f>VLOOKUP(E176,'[2]住培学员 在培学员排班表（所有人）请假等数据已更新到23.6'!$F$1:$X$65536,19,0)</f>
        <v>住院医师-外院</v>
      </c>
      <c r="G176" s="8" t="str">
        <f>VLOOKUP(E176,'[2]住培学员 在培学员排班表（所有人）请假等数据已更新到23.6'!$F$1:$P$65536,11,0)</f>
        <v>急诊科</v>
      </c>
      <c r="H176" s="8" t="str">
        <f>VLOOKUP(E176,'[2]住培学员 在培学员排班表（所有人）请假等数据已更新到23.6'!$F$1:$S$65536,14,0)</f>
        <v>2023年</v>
      </c>
      <c r="I176" s="8" t="s">
        <v>99</v>
      </c>
      <c r="J176" s="24">
        <v>0</v>
      </c>
      <c r="K176" s="24">
        <v>0</v>
      </c>
      <c r="L176" s="24">
        <v>0</v>
      </c>
      <c r="M176" s="24">
        <v>160</v>
      </c>
      <c r="N176" s="25">
        <v>0</v>
      </c>
      <c r="O176" s="25">
        <v>5</v>
      </c>
      <c r="P176" s="25">
        <v>0</v>
      </c>
      <c r="Q176" s="25">
        <v>0</v>
      </c>
      <c r="R176" s="25">
        <v>0</v>
      </c>
      <c r="S176" s="36">
        <v>100</v>
      </c>
      <c r="T176" s="24">
        <v>100</v>
      </c>
      <c r="U176" s="24">
        <v>0</v>
      </c>
      <c r="V176" s="24">
        <v>0</v>
      </c>
      <c r="W176" s="24">
        <v>0</v>
      </c>
      <c r="X176" s="24">
        <v>0</v>
      </c>
      <c r="Y176" s="48">
        <v>0</v>
      </c>
      <c r="Z176" s="48">
        <v>0</v>
      </c>
      <c r="AA176" s="48">
        <f>VLOOKUP(E176,[6]教育处数据!B:G,6,0)</f>
        <v>0</v>
      </c>
      <c r="AB176" s="43">
        <f>VLOOKUP(E176,[6]教育处数据!B:H,7,0)</f>
        <v>0</v>
      </c>
      <c r="AC176" s="43">
        <f>VLOOKUP(E176,[6]教育处数据!B:J,9,0)</f>
        <v>0</v>
      </c>
      <c r="AD176" s="43">
        <f>VLOOKUP(E176,[6]教育处数据!B:L,11,0)</f>
        <v>0</v>
      </c>
      <c r="AE176" s="43">
        <v>0</v>
      </c>
      <c r="AF176" s="43">
        <v>0</v>
      </c>
      <c r="AG176" s="43">
        <f>VLOOKUP(E176,[6]教育处数据!B:N,13,0)</f>
        <v>0</v>
      </c>
      <c r="AH176" s="43">
        <v>0</v>
      </c>
      <c r="AI176" s="43">
        <v>0</v>
      </c>
      <c r="AJ176" s="43">
        <v>0</v>
      </c>
      <c r="AK176" s="43">
        <v>0</v>
      </c>
      <c r="AL176" s="43">
        <v>0</v>
      </c>
      <c r="AM176" s="26">
        <f>SUM(J176:M176,S176:AJ176)</f>
        <v>360</v>
      </c>
      <c r="AN176" s="7" t="str">
        <f>VLOOKUP(G176,'[4]2.第一轮公示反馈'!$G:$AM,33,0)</f>
        <v>急诊科</v>
      </c>
      <c r="AO176" s="52">
        <f>SUMPRODUCT(($AN$4:$AN$1113=AN176)*($AM$4:$AM$1113&gt;AM176))+1</f>
        <v>19</v>
      </c>
      <c r="AP176" s="53">
        <f>COUNTIF(AN:AN,AN176)</f>
        <v>19</v>
      </c>
      <c r="AQ176" s="54">
        <f>AO176/AP176</f>
        <v>1</v>
      </c>
      <c r="AR176" s="53">
        <f>IF(AQ176&lt;=10%,1.5,(IF(AQ176&lt;=40%,1.25,IF(AQ176&lt;=60%,1,IF(AQ176&lt;90%,0.75,0.5)))))</f>
        <v>0.5</v>
      </c>
      <c r="AS176" s="55">
        <v>1200</v>
      </c>
      <c r="AT176" s="6">
        <f>VLOOKUP(E176,[6]教育处数据!B:Q,16,0)</f>
        <v>20</v>
      </c>
      <c r="AU176" s="56">
        <f>AS176*AR176*(AT176/AW176)</f>
        <v>600</v>
      </c>
      <c r="AV176" s="57">
        <f>ROUND(AU176,0)</f>
        <v>600</v>
      </c>
      <c r="AW176" s="6">
        <v>20</v>
      </c>
    </row>
    <row r="177" spans="1:49">
      <c r="A177" s="6" t="s">
        <v>183</v>
      </c>
      <c r="B177" s="7" t="s">
        <v>301</v>
      </c>
      <c r="C177" s="8">
        <v>173</v>
      </c>
      <c r="D177" s="8" t="s">
        <v>302</v>
      </c>
      <c r="E177" s="8" t="str">
        <f>VLOOKUP(D177,'[1]9月学员绩效名单'!$A:$C,3,0)</f>
        <v>7AM317</v>
      </c>
      <c r="F177" s="8" t="str">
        <f>VLOOKUP(E177,'[2]住培学员 在培学员排班表（所有人）请假等数据已更新到23.6'!$F$1:$X$65536,19,0)</f>
        <v>规培研究生</v>
      </c>
      <c r="G177" s="8" t="str">
        <f>VLOOKUP(E177,'[2]住培学员 在培学员排班表（所有人）请假等数据已更新到23.6'!$F$1:$P$65536,11,0)</f>
        <v>检验医学科</v>
      </c>
      <c r="H177" s="8" t="str">
        <f>VLOOKUP(E177,'[2]住培学员 在培学员排班表（所有人）请假等数据已更新到23.6'!$F$1:$S$65536,14,0)</f>
        <v>2021年</v>
      </c>
      <c r="I177" s="8" t="s">
        <v>99</v>
      </c>
      <c r="J177" s="62">
        <v>0</v>
      </c>
      <c r="K177" s="62">
        <v>0</v>
      </c>
      <c r="L177" s="62">
        <v>0</v>
      </c>
      <c r="M177" s="62">
        <v>160</v>
      </c>
      <c r="N177" s="25">
        <v>0</v>
      </c>
      <c r="O177" s="25">
        <v>0</v>
      </c>
      <c r="P177" s="61">
        <v>0</v>
      </c>
      <c r="Q177" s="61">
        <v>0</v>
      </c>
      <c r="R177" s="61">
        <v>0</v>
      </c>
      <c r="S177" s="64">
        <v>0</v>
      </c>
      <c r="T177" s="43">
        <v>100</v>
      </c>
      <c r="U177" s="62">
        <v>0</v>
      </c>
      <c r="V177" s="43">
        <v>80</v>
      </c>
      <c r="W177" s="43">
        <v>60</v>
      </c>
      <c r="X177" s="43">
        <v>120</v>
      </c>
      <c r="Y177" s="62">
        <v>0</v>
      </c>
      <c r="Z177" s="48">
        <f>VLOOKUP(E177,[5]有效!$C:$F,4,0)</f>
        <v>30</v>
      </c>
      <c r="AA177" s="48">
        <f>VLOOKUP(E177,[6]教育处数据!B:G,6,0)</f>
        <v>0</v>
      </c>
      <c r="AB177" s="43">
        <f>VLOOKUP(E177,[6]教育处数据!B:H,7,0)</f>
        <v>100</v>
      </c>
      <c r="AC177" s="43">
        <f>VLOOKUP(E177,[6]教育处数据!B:J,9,0)</f>
        <v>150</v>
      </c>
      <c r="AD177" s="43">
        <f>VLOOKUP(E177,[6]教育处数据!B:L,11,0)</f>
        <v>0</v>
      </c>
      <c r="AE177" s="43">
        <v>0</v>
      </c>
      <c r="AF177" s="43">
        <v>0</v>
      </c>
      <c r="AG177" s="43">
        <f>VLOOKUP(E177,[6]教育处数据!B:N,13,0)</f>
        <v>0</v>
      </c>
      <c r="AH177" s="43">
        <v>0</v>
      </c>
      <c r="AI177" s="43">
        <v>0</v>
      </c>
      <c r="AJ177" s="43">
        <v>0</v>
      </c>
      <c r="AK177" s="43">
        <v>0</v>
      </c>
      <c r="AL177" s="43">
        <v>0</v>
      </c>
      <c r="AM177" s="26">
        <f>SUM(J177:M177,S177:AJ177)</f>
        <v>800</v>
      </c>
      <c r="AN177" s="7" t="str">
        <f>VLOOKUP(G177,'[4]2.第一轮公示反馈'!$G:$AM,33,0)</f>
        <v>检验医学科</v>
      </c>
      <c r="AO177" s="52">
        <f>SUMPRODUCT(($AN$4:$AN$1113=AN177)*($AM$4:$AM$1113&gt;AM177))+1</f>
        <v>1</v>
      </c>
      <c r="AP177" s="53">
        <f>COUNTIF(AN:AN,AN177)</f>
        <v>18</v>
      </c>
      <c r="AQ177" s="54">
        <f>AO177/AP177</f>
        <v>0.0555555555555556</v>
      </c>
      <c r="AR177" s="53">
        <f>IF(AQ177&lt;=10%,1.5,(IF(AQ177&lt;=40%,1.25,IF(AQ177&lt;=60%,1,IF(AQ177&lt;90%,0.75,0.5)))))</f>
        <v>1.5</v>
      </c>
      <c r="AS177" s="55">
        <v>1200</v>
      </c>
      <c r="AT177" s="6">
        <f>VLOOKUP(E177,[6]教育处数据!B:Q,16,0)</f>
        <v>20</v>
      </c>
      <c r="AU177" s="56">
        <f>AS177*AR177*(AT177/AW177)</f>
        <v>1800</v>
      </c>
      <c r="AV177" s="57">
        <f>ROUND(AU177,0)</f>
        <v>1800</v>
      </c>
      <c r="AW177" s="6">
        <v>20</v>
      </c>
    </row>
    <row r="178" spans="1:49">
      <c r="A178" s="6"/>
      <c r="B178" s="7" t="s">
        <v>301</v>
      </c>
      <c r="C178" s="8">
        <v>172</v>
      </c>
      <c r="D178" s="8" t="s">
        <v>303</v>
      </c>
      <c r="E178" s="8" t="str">
        <f>VLOOKUP(D178,'[1]9月学员绩效名单'!$A:$C,3,0)</f>
        <v>7AM321</v>
      </c>
      <c r="F178" s="8" t="str">
        <f>VLOOKUP(E178,'[2]住培学员 在培学员排班表（所有人）请假等数据已更新到23.6'!$F$1:$X$65536,19,0)</f>
        <v>规培研究生</v>
      </c>
      <c r="G178" s="8" t="str">
        <f>VLOOKUP(E178,'[2]住培学员 在培学员排班表（所有人）请假等数据已更新到23.6'!$F$1:$P$65536,11,0)</f>
        <v>检验医学科</v>
      </c>
      <c r="H178" s="8" t="str">
        <f>VLOOKUP(E178,'[2]住培学员 在培学员排班表（所有人）请假等数据已更新到23.6'!$F$1:$S$65536,14,0)</f>
        <v>2021年</v>
      </c>
      <c r="I178" s="8" t="s">
        <v>99</v>
      </c>
      <c r="J178" s="62">
        <v>0</v>
      </c>
      <c r="K178" s="62">
        <v>0</v>
      </c>
      <c r="L178" s="62">
        <v>0</v>
      </c>
      <c r="M178" s="62">
        <v>160</v>
      </c>
      <c r="N178" s="25">
        <v>0</v>
      </c>
      <c r="O178" s="25">
        <v>0</v>
      </c>
      <c r="P178" s="61">
        <v>0</v>
      </c>
      <c r="Q178" s="61">
        <v>0</v>
      </c>
      <c r="R178" s="61">
        <v>0</v>
      </c>
      <c r="S178" s="64">
        <v>0</v>
      </c>
      <c r="T178" s="43">
        <v>100</v>
      </c>
      <c r="U178" s="62">
        <v>0</v>
      </c>
      <c r="V178" s="43">
        <v>80</v>
      </c>
      <c r="W178" s="43">
        <v>60</v>
      </c>
      <c r="X178" s="43">
        <v>120</v>
      </c>
      <c r="Y178" s="62">
        <v>0</v>
      </c>
      <c r="Z178" s="48">
        <v>0</v>
      </c>
      <c r="AA178" s="48">
        <f>VLOOKUP(E178,[6]教育处数据!B:G,6,0)</f>
        <v>0</v>
      </c>
      <c r="AB178" s="43">
        <f>VLOOKUP(E178,[6]教育处数据!B:H,7,0)</f>
        <v>100</v>
      </c>
      <c r="AC178" s="43">
        <f>VLOOKUP(E178,[6]教育处数据!B:J,9,0)</f>
        <v>150</v>
      </c>
      <c r="AD178" s="43">
        <f>VLOOKUP(E178,[6]教育处数据!B:L,11,0)</f>
        <v>0</v>
      </c>
      <c r="AE178" s="43">
        <v>0</v>
      </c>
      <c r="AF178" s="43">
        <v>0</v>
      </c>
      <c r="AG178" s="43">
        <f>VLOOKUP(E178,[6]教育处数据!B:N,13,0)</f>
        <v>0</v>
      </c>
      <c r="AH178" s="43">
        <v>0</v>
      </c>
      <c r="AI178" s="43">
        <v>0</v>
      </c>
      <c r="AJ178" s="43">
        <v>0</v>
      </c>
      <c r="AK178" s="43">
        <v>0</v>
      </c>
      <c r="AL178" s="43">
        <v>0</v>
      </c>
      <c r="AM178" s="26">
        <f>SUM(J178:M178,S178:AJ178)</f>
        <v>770</v>
      </c>
      <c r="AN178" s="7" t="str">
        <f>VLOOKUP(G178,'[4]2.第一轮公示反馈'!$G:$AM,33,0)</f>
        <v>检验医学科</v>
      </c>
      <c r="AO178" s="52">
        <f>SUMPRODUCT(($AN$4:$AN$1113=AN178)*($AM$4:$AM$1113&gt;AM178))+1</f>
        <v>3</v>
      </c>
      <c r="AP178" s="53">
        <f>COUNTIF(AN:AN,AN178)</f>
        <v>18</v>
      </c>
      <c r="AQ178" s="54">
        <f>AO178/AP178</f>
        <v>0.166666666666667</v>
      </c>
      <c r="AR178" s="53">
        <f>IF(AQ178&lt;=10%,1.5,(IF(AQ178&lt;=40%,1.25,IF(AQ178&lt;=60%,1,IF(AQ178&lt;90%,0.75,0.5)))))</f>
        <v>1.25</v>
      </c>
      <c r="AS178" s="55">
        <v>1200</v>
      </c>
      <c r="AT178" s="6">
        <f>VLOOKUP(E178,[6]教育处数据!B:Q,16,0)</f>
        <v>20</v>
      </c>
      <c r="AU178" s="56">
        <f>AS178*AR178*(AT178/AW178)</f>
        <v>1500</v>
      </c>
      <c r="AV178" s="57">
        <f>ROUND(AU178,0)</f>
        <v>1500</v>
      </c>
      <c r="AW178" s="6">
        <v>20</v>
      </c>
    </row>
    <row r="179" spans="1:49">
      <c r="A179" s="6"/>
      <c r="B179" s="7" t="s">
        <v>301</v>
      </c>
      <c r="C179" s="8">
        <v>174</v>
      </c>
      <c r="D179" s="8" t="s">
        <v>304</v>
      </c>
      <c r="E179" s="8" t="str">
        <f>VLOOKUP(D179,'[1]9月学员绩效名单'!$A:$C,3,0)</f>
        <v>7AM315</v>
      </c>
      <c r="F179" s="8" t="str">
        <f>VLOOKUP(E179,'[2]住培学员 在培学员排班表（所有人）请假等数据已更新到23.6'!$F$1:$X$65536,19,0)</f>
        <v>规培研究生</v>
      </c>
      <c r="G179" s="8" t="str">
        <f>VLOOKUP(E179,'[2]住培学员 在培学员排班表（所有人）请假等数据已更新到23.6'!$F$1:$P$65536,11,0)</f>
        <v>检验医学科</v>
      </c>
      <c r="H179" s="8" t="str">
        <f>VLOOKUP(E179,'[2]住培学员 在培学员排班表（所有人）请假等数据已更新到23.6'!$F$1:$S$65536,14,0)</f>
        <v>2021年</v>
      </c>
      <c r="I179" s="8" t="s">
        <v>99</v>
      </c>
      <c r="J179" s="62">
        <v>0</v>
      </c>
      <c r="K179" s="62">
        <v>0</v>
      </c>
      <c r="L179" s="62">
        <v>0</v>
      </c>
      <c r="M179" s="62">
        <v>160</v>
      </c>
      <c r="N179" s="25">
        <v>0</v>
      </c>
      <c r="O179" s="25">
        <v>0</v>
      </c>
      <c r="P179" s="61">
        <v>0</v>
      </c>
      <c r="Q179" s="61">
        <v>0</v>
      </c>
      <c r="R179" s="61">
        <v>0</v>
      </c>
      <c r="S179" s="64">
        <v>0</v>
      </c>
      <c r="T179" s="43">
        <v>100</v>
      </c>
      <c r="U179" s="62">
        <v>0</v>
      </c>
      <c r="V179" s="43">
        <v>80</v>
      </c>
      <c r="W179" s="43">
        <v>60</v>
      </c>
      <c r="X179" s="43">
        <v>120</v>
      </c>
      <c r="Y179" s="62">
        <v>0</v>
      </c>
      <c r="Z179" s="48">
        <v>0</v>
      </c>
      <c r="AA179" s="48">
        <f>VLOOKUP(E179,[6]教育处数据!B:G,6,0)</f>
        <v>0</v>
      </c>
      <c r="AB179" s="43">
        <f>VLOOKUP(E179,[6]教育处数据!B:H,7,0)</f>
        <v>100</v>
      </c>
      <c r="AC179" s="43">
        <f>VLOOKUP(E179,[6]教育处数据!B:J,9,0)</f>
        <v>150</v>
      </c>
      <c r="AD179" s="43">
        <f>VLOOKUP(E179,[6]教育处数据!B:L,11,0)</f>
        <v>0</v>
      </c>
      <c r="AE179" s="43">
        <v>0</v>
      </c>
      <c r="AF179" s="43">
        <v>0</v>
      </c>
      <c r="AG179" s="43">
        <f>VLOOKUP(E179,[6]教育处数据!B:N,13,0)</f>
        <v>0</v>
      </c>
      <c r="AH179" s="43">
        <v>0</v>
      </c>
      <c r="AI179" s="43">
        <v>0</v>
      </c>
      <c r="AJ179" s="43">
        <v>0</v>
      </c>
      <c r="AK179" s="43">
        <v>0</v>
      </c>
      <c r="AL179" s="43">
        <v>0</v>
      </c>
      <c r="AM179" s="26">
        <f>SUM(J179:M179,S179:AJ179)</f>
        <v>770</v>
      </c>
      <c r="AN179" s="7" t="str">
        <f>VLOOKUP(G179,'[4]2.第一轮公示反馈'!$G:$AM,33,0)</f>
        <v>检验医学科</v>
      </c>
      <c r="AO179" s="52">
        <f>SUMPRODUCT(($AN$4:$AN$1113=AN179)*($AM$4:$AM$1113&gt;AM179))+1</f>
        <v>3</v>
      </c>
      <c r="AP179" s="53">
        <f>COUNTIF(AN:AN,AN179)</f>
        <v>18</v>
      </c>
      <c r="AQ179" s="54">
        <f>AO179/AP179</f>
        <v>0.166666666666667</v>
      </c>
      <c r="AR179" s="53">
        <f>IF(AQ179&lt;=10%,1.5,(IF(AQ179&lt;=40%,1.25,IF(AQ179&lt;=60%,1,IF(AQ179&lt;90%,0.75,0.5)))))</f>
        <v>1.25</v>
      </c>
      <c r="AS179" s="55">
        <v>1200</v>
      </c>
      <c r="AT179" s="6">
        <f>VLOOKUP(E179,[6]教育处数据!B:Q,16,0)</f>
        <v>20</v>
      </c>
      <c r="AU179" s="56">
        <f>AS179*AR179*(AT179/AW179)</f>
        <v>1500</v>
      </c>
      <c r="AV179" s="57">
        <f>ROUND(AU179,0)</f>
        <v>1500</v>
      </c>
      <c r="AW179" s="6">
        <v>20</v>
      </c>
    </row>
    <row r="180" spans="1:49">
      <c r="A180" s="6"/>
      <c r="B180" s="7" t="s">
        <v>301</v>
      </c>
      <c r="C180" s="8">
        <v>175</v>
      </c>
      <c r="D180" s="8" t="s">
        <v>305</v>
      </c>
      <c r="E180" s="8" t="str">
        <f>VLOOKUP(D180,'[1]9月学员绩效名单'!$A:$C,3,0)</f>
        <v>7AM319</v>
      </c>
      <c r="F180" s="8" t="str">
        <f>VLOOKUP(E180,'[2]住培学员 在培学员排班表（所有人）请假等数据已更新到23.6'!$F$1:$X$65536,19,0)</f>
        <v>规培研究生</v>
      </c>
      <c r="G180" s="8" t="str">
        <f>VLOOKUP(E180,'[2]住培学员 在培学员排班表（所有人）请假等数据已更新到23.6'!$F$1:$P$65536,11,0)</f>
        <v>检验医学科</v>
      </c>
      <c r="H180" s="8" t="str">
        <f>VLOOKUP(E180,'[2]住培学员 在培学员排班表（所有人）请假等数据已更新到23.6'!$F$1:$S$65536,14,0)</f>
        <v>2021年</v>
      </c>
      <c r="I180" s="8" t="s">
        <v>99</v>
      </c>
      <c r="J180" s="62">
        <v>0</v>
      </c>
      <c r="K180" s="62">
        <v>0</v>
      </c>
      <c r="L180" s="62">
        <v>0</v>
      </c>
      <c r="M180" s="62">
        <v>160</v>
      </c>
      <c r="N180" s="25">
        <v>0</v>
      </c>
      <c r="O180" s="25">
        <v>0</v>
      </c>
      <c r="P180" s="61">
        <v>0</v>
      </c>
      <c r="Q180" s="61">
        <v>0</v>
      </c>
      <c r="R180" s="61">
        <v>0</v>
      </c>
      <c r="S180" s="64">
        <v>0</v>
      </c>
      <c r="T180" s="43">
        <v>100</v>
      </c>
      <c r="U180" s="62">
        <v>0</v>
      </c>
      <c r="V180" s="43">
        <v>80</v>
      </c>
      <c r="W180" s="43">
        <v>60</v>
      </c>
      <c r="X180" s="43">
        <v>120</v>
      </c>
      <c r="Y180" s="62">
        <v>0</v>
      </c>
      <c r="Z180" s="48">
        <v>0</v>
      </c>
      <c r="AA180" s="48">
        <f>VLOOKUP(E180,[6]教育处数据!B:G,6,0)</f>
        <v>0</v>
      </c>
      <c r="AB180" s="43">
        <f>VLOOKUP(E180,[6]教育处数据!B:H,7,0)</f>
        <v>100</v>
      </c>
      <c r="AC180" s="43">
        <f>VLOOKUP(E180,[6]教育处数据!B:J,9,0)</f>
        <v>150</v>
      </c>
      <c r="AD180" s="43">
        <f>VLOOKUP(E180,[6]教育处数据!B:L,11,0)</f>
        <v>0</v>
      </c>
      <c r="AE180" s="43">
        <v>0</v>
      </c>
      <c r="AF180" s="43">
        <v>0</v>
      </c>
      <c r="AG180" s="43">
        <f>VLOOKUP(E180,[6]教育处数据!B:N,13,0)</f>
        <v>0</v>
      </c>
      <c r="AH180" s="43">
        <v>0</v>
      </c>
      <c r="AI180" s="43">
        <v>0</v>
      </c>
      <c r="AJ180" s="43">
        <v>0</v>
      </c>
      <c r="AK180" s="43">
        <v>0</v>
      </c>
      <c r="AL180" s="43">
        <v>0</v>
      </c>
      <c r="AM180" s="26">
        <f>SUM(J180:M180,S180:AJ180)</f>
        <v>770</v>
      </c>
      <c r="AN180" s="7" t="str">
        <f>VLOOKUP(G180,'[4]2.第一轮公示反馈'!$G:$AM,33,0)</f>
        <v>检验医学科</v>
      </c>
      <c r="AO180" s="52">
        <f>SUMPRODUCT(($AN$4:$AN$1113=AN180)*($AM$4:$AM$1113&gt;AM180))+1</f>
        <v>3</v>
      </c>
      <c r="AP180" s="53">
        <f>COUNTIF(AN:AN,AN180)</f>
        <v>18</v>
      </c>
      <c r="AQ180" s="54">
        <f>AO180/AP180</f>
        <v>0.166666666666667</v>
      </c>
      <c r="AR180" s="53">
        <f>IF(AQ180&lt;=10%,1.5,(IF(AQ180&lt;=40%,1.25,IF(AQ180&lt;=60%,1,IF(AQ180&lt;90%,0.75,0.5)))))</f>
        <v>1.25</v>
      </c>
      <c r="AS180" s="55">
        <v>1200</v>
      </c>
      <c r="AT180" s="6">
        <f>VLOOKUP(E180,[6]教育处数据!B:Q,16,0)</f>
        <v>20</v>
      </c>
      <c r="AU180" s="56">
        <f>AS180*AR180*(AT180/AW180)</f>
        <v>1500</v>
      </c>
      <c r="AV180" s="57">
        <f>ROUND(AU180,0)</f>
        <v>1500</v>
      </c>
      <c r="AW180" s="6">
        <v>20</v>
      </c>
    </row>
    <row r="181" spans="1:49">
      <c r="A181" s="6"/>
      <c r="B181" s="7" t="s">
        <v>301</v>
      </c>
      <c r="C181" s="8">
        <v>176</v>
      </c>
      <c r="D181" s="8" t="s">
        <v>306</v>
      </c>
      <c r="E181" s="8" t="str">
        <f>VLOOKUP(D181,'[1]9月学员绩效名单'!$A:$C,3,0)</f>
        <v>7AM316</v>
      </c>
      <c r="F181" s="8" t="str">
        <f>VLOOKUP(E181,'[2]住培学员 在培学员排班表（所有人）请假等数据已更新到23.6'!$F$1:$X$65536,19,0)</f>
        <v>规培研究生</v>
      </c>
      <c r="G181" s="8" t="str">
        <f>VLOOKUP(E181,'[2]住培学员 在培学员排班表（所有人）请假等数据已更新到23.6'!$F$1:$P$65536,11,0)</f>
        <v>检验医学科</v>
      </c>
      <c r="H181" s="8" t="str">
        <f>VLOOKUP(E181,'[2]住培学员 在培学员排班表（所有人）请假等数据已更新到23.6'!$F$1:$S$65536,14,0)</f>
        <v>2021年</v>
      </c>
      <c r="I181" s="8" t="s">
        <v>99</v>
      </c>
      <c r="J181" s="62">
        <v>0</v>
      </c>
      <c r="K181" s="62">
        <v>0</v>
      </c>
      <c r="L181" s="62">
        <v>0</v>
      </c>
      <c r="M181" s="62">
        <v>160</v>
      </c>
      <c r="N181" s="25">
        <v>0</v>
      </c>
      <c r="O181" s="25">
        <v>0</v>
      </c>
      <c r="P181" s="61">
        <v>0</v>
      </c>
      <c r="Q181" s="61">
        <v>0</v>
      </c>
      <c r="R181" s="61">
        <v>0</v>
      </c>
      <c r="S181" s="64">
        <v>0</v>
      </c>
      <c r="T181" s="43">
        <v>100</v>
      </c>
      <c r="U181" s="62">
        <v>0</v>
      </c>
      <c r="V181" s="43">
        <v>80</v>
      </c>
      <c r="W181" s="43">
        <v>60</v>
      </c>
      <c r="X181" s="43">
        <v>120</v>
      </c>
      <c r="Y181" s="62">
        <v>0</v>
      </c>
      <c r="Z181" s="48">
        <v>0</v>
      </c>
      <c r="AA181" s="48">
        <f>VLOOKUP(E181,[6]教育处数据!B:G,6,0)</f>
        <v>0</v>
      </c>
      <c r="AB181" s="43">
        <f>VLOOKUP(E181,[6]教育处数据!B:H,7,0)</f>
        <v>100</v>
      </c>
      <c r="AC181" s="43">
        <f>VLOOKUP(E181,[6]教育处数据!B:J,9,0)</f>
        <v>150</v>
      </c>
      <c r="AD181" s="43">
        <f>VLOOKUP(E181,[6]教育处数据!B:L,11,0)</f>
        <v>0</v>
      </c>
      <c r="AE181" s="43">
        <v>0</v>
      </c>
      <c r="AF181" s="43">
        <v>0</v>
      </c>
      <c r="AG181" s="43">
        <f>VLOOKUP(E181,[6]教育处数据!B:N,13,0)</f>
        <v>0</v>
      </c>
      <c r="AH181" s="43">
        <v>0</v>
      </c>
      <c r="AI181" s="43">
        <v>0</v>
      </c>
      <c r="AJ181" s="43">
        <v>0</v>
      </c>
      <c r="AK181" s="43">
        <v>0</v>
      </c>
      <c r="AL181" s="43">
        <v>0</v>
      </c>
      <c r="AM181" s="26">
        <f>SUM(J181:M181,S181:AJ181)</f>
        <v>770</v>
      </c>
      <c r="AN181" s="7" t="str">
        <f>VLOOKUP(G181,'[4]2.第一轮公示反馈'!$G:$AM,33,0)</f>
        <v>检验医学科</v>
      </c>
      <c r="AO181" s="52">
        <f>SUMPRODUCT(($AN$4:$AN$1113=AN181)*($AM$4:$AM$1113&gt;AM181))+1</f>
        <v>3</v>
      </c>
      <c r="AP181" s="53">
        <f>COUNTIF(AN:AN,AN181)</f>
        <v>18</v>
      </c>
      <c r="AQ181" s="54">
        <f>AO181/AP181</f>
        <v>0.166666666666667</v>
      </c>
      <c r="AR181" s="53">
        <f>IF(AQ181&lt;=10%,1.5,(IF(AQ181&lt;=40%,1.25,IF(AQ181&lt;=60%,1,IF(AQ181&lt;90%,0.75,0.5)))))</f>
        <v>1.25</v>
      </c>
      <c r="AS181" s="55">
        <v>1200</v>
      </c>
      <c r="AT181" s="6">
        <f>VLOOKUP(E181,[6]教育处数据!B:Q,16,0)</f>
        <v>20</v>
      </c>
      <c r="AU181" s="56">
        <f>AS181*AR181*(AT181/AW181)</f>
        <v>1500</v>
      </c>
      <c r="AV181" s="57">
        <f>ROUND(AU181,0)</f>
        <v>1500</v>
      </c>
      <c r="AW181" s="6">
        <v>20</v>
      </c>
    </row>
    <row r="182" spans="1:49">
      <c r="A182" s="6"/>
      <c r="B182" s="7" t="s">
        <v>301</v>
      </c>
      <c r="C182" s="8">
        <v>177</v>
      </c>
      <c r="D182" s="8" t="s">
        <v>307</v>
      </c>
      <c r="E182" s="8" t="str">
        <f>VLOOKUP(D182,'[1]9月学员绩效名单'!$A:$C,3,0)</f>
        <v>7AM314</v>
      </c>
      <c r="F182" s="8" t="str">
        <f>VLOOKUP(E182,'[2]住培学员 在培学员排班表（所有人）请假等数据已更新到23.6'!$F$1:$X$65536,19,0)</f>
        <v>规培研究生</v>
      </c>
      <c r="G182" s="8" t="str">
        <f>VLOOKUP(E182,'[2]住培学员 在培学员排班表（所有人）请假等数据已更新到23.6'!$F$1:$P$65536,11,0)</f>
        <v>检验医学科</v>
      </c>
      <c r="H182" s="8" t="str">
        <f>VLOOKUP(E182,'[2]住培学员 在培学员排班表（所有人）请假等数据已更新到23.6'!$F$1:$S$65536,14,0)</f>
        <v>2021年</v>
      </c>
      <c r="I182" s="8" t="s">
        <v>99</v>
      </c>
      <c r="J182" s="62">
        <v>0</v>
      </c>
      <c r="K182" s="62">
        <v>0</v>
      </c>
      <c r="L182" s="62">
        <v>0</v>
      </c>
      <c r="M182" s="62">
        <v>160</v>
      </c>
      <c r="N182" s="25">
        <v>0</v>
      </c>
      <c r="O182" s="25">
        <v>0</v>
      </c>
      <c r="P182" s="61">
        <v>0</v>
      </c>
      <c r="Q182" s="61">
        <v>0</v>
      </c>
      <c r="R182" s="61">
        <v>0</v>
      </c>
      <c r="S182" s="64">
        <v>0</v>
      </c>
      <c r="T182" s="43">
        <v>100</v>
      </c>
      <c r="U182" s="62">
        <v>0</v>
      </c>
      <c r="V182" s="43">
        <v>80</v>
      </c>
      <c r="W182" s="43">
        <v>60</v>
      </c>
      <c r="X182" s="43">
        <v>120</v>
      </c>
      <c r="Y182" s="62">
        <v>0</v>
      </c>
      <c r="Z182" s="48">
        <v>0</v>
      </c>
      <c r="AA182" s="48">
        <f>VLOOKUP(E182,[6]教育处数据!B:G,6,0)</f>
        <v>0</v>
      </c>
      <c r="AB182" s="43">
        <f>VLOOKUP(E182,[6]教育处数据!B:H,7,0)</f>
        <v>100</v>
      </c>
      <c r="AC182" s="43">
        <f>VLOOKUP(E182,[6]教育处数据!B:J,9,0)</f>
        <v>150</v>
      </c>
      <c r="AD182" s="43">
        <f>VLOOKUP(E182,[6]教育处数据!B:L,11,0)</f>
        <v>0</v>
      </c>
      <c r="AE182" s="43">
        <v>0</v>
      </c>
      <c r="AF182" s="43">
        <v>0</v>
      </c>
      <c r="AG182" s="43">
        <f>VLOOKUP(E182,[6]教育处数据!B:N,13,0)</f>
        <v>0</v>
      </c>
      <c r="AH182" s="43">
        <v>0</v>
      </c>
      <c r="AI182" s="43">
        <v>0</v>
      </c>
      <c r="AJ182" s="43">
        <v>0</v>
      </c>
      <c r="AK182" s="43">
        <v>0</v>
      </c>
      <c r="AL182" s="43">
        <v>0</v>
      </c>
      <c r="AM182" s="26">
        <f>SUM(J182:M182,S182:AJ182)</f>
        <v>770</v>
      </c>
      <c r="AN182" s="7" t="str">
        <f>VLOOKUP(G182,'[4]2.第一轮公示反馈'!$G:$AM,33,0)</f>
        <v>检验医学科</v>
      </c>
      <c r="AO182" s="52">
        <f>SUMPRODUCT(($AN$4:$AN$1113=AN182)*($AM$4:$AM$1113&gt;AM182))+1</f>
        <v>3</v>
      </c>
      <c r="AP182" s="53">
        <f>COUNTIF(AN:AN,AN182)</f>
        <v>18</v>
      </c>
      <c r="AQ182" s="54">
        <f>AO182/AP182</f>
        <v>0.166666666666667</v>
      </c>
      <c r="AR182" s="53">
        <f>IF(AQ182&lt;=10%,1.5,(IF(AQ182&lt;=40%,1.25,IF(AQ182&lt;=60%,1,IF(AQ182&lt;90%,0.75,0.5)))))</f>
        <v>1.25</v>
      </c>
      <c r="AS182" s="55">
        <v>1200</v>
      </c>
      <c r="AT182" s="6">
        <f>VLOOKUP(E182,[6]教育处数据!B:Q,16,0)</f>
        <v>20</v>
      </c>
      <c r="AU182" s="56">
        <f>AS182*AR182*(AT182/AW182)</f>
        <v>1500</v>
      </c>
      <c r="AV182" s="57">
        <f>ROUND(AU182,0)</f>
        <v>1500</v>
      </c>
      <c r="AW182" s="6">
        <v>20</v>
      </c>
    </row>
    <row r="183" spans="1:49">
      <c r="A183" s="6" t="s">
        <v>183</v>
      </c>
      <c r="B183" s="7" t="s">
        <v>301</v>
      </c>
      <c r="C183" s="8">
        <v>178</v>
      </c>
      <c r="D183" s="8" t="s">
        <v>308</v>
      </c>
      <c r="E183" s="8" t="str">
        <f>VLOOKUP(D183,'[1]9月学员绩效名单'!$A:$C,3,0)</f>
        <v>7AO378</v>
      </c>
      <c r="F183" s="8" t="str">
        <f>VLOOKUP(E183,'[2]住培学员 在培学员排班表（所有人）请假等数据已更新到23.6'!$F$1:$X$65536,19,0)</f>
        <v>规培研究生</v>
      </c>
      <c r="G183" s="8" t="str">
        <f>VLOOKUP(E183,'[2]住培学员 在培学员排班表（所有人）请假等数据已更新到23.6'!$F$1:$P$65536,11,0)</f>
        <v>检验医学科</v>
      </c>
      <c r="H183" s="8" t="str">
        <f>VLOOKUP(E183,'[2]住培学员 在培学员排班表（所有人）请假等数据已更新到23.6'!$F$1:$S$65536,14,0)</f>
        <v>2022年</v>
      </c>
      <c r="I183" s="8" t="s">
        <v>99</v>
      </c>
      <c r="J183" s="62">
        <v>0</v>
      </c>
      <c r="K183" s="62">
        <v>0</v>
      </c>
      <c r="L183" s="62">
        <v>0</v>
      </c>
      <c r="M183" s="62">
        <v>160</v>
      </c>
      <c r="N183" s="25">
        <v>0</v>
      </c>
      <c r="O183" s="25">
        <v>0</v>
      </c>
      <c r="P183" s="61">
        <v>0</v>
      </c>
      <c r="Q183" s="61">
        <v>0</v>
      </c>
      <c r="R183" s="61">
        <v>0</v>
      </c>
      <c r="S183" s="64">
        <v>0</v>
      </c>
      <c r="T183" s="43">
        <v>100</v>
      </c>
      <c r="U183" s="62">
        <v>0</v>
      </c>
      <c r="V183" s="43">
        <v>80</v>
      </c>
      <c r="W183" s="43">
        <v>60</v>
      </c>
      <c r="X183" s="43">
        <v>120</v>
      </c>
      <c r="Y183" s="62">
        <v>0</v>
      </c>
      <c r="Z183" s="48">
        <f>VLOOKUP(E183,[5]有效!$C:$F,4,0)</f>
        <v>20</v>
      </c>
      <c r="AA183" s="48">
        <f>VLOOKUP(E183,[6]教育处数据!B:G,6,0)</f>
        <v>0</v>
      </c>
      <c r="AB183" s="43">
        <f>VLOOKUP(E183,[6]教育处数据!B:H,7,0)</f>
        <v>100</v>
      </c>
      <c r="AC183" s="43">
        <f>VLOOKUP(E183,[6]教育处数据!B:J,9,0)</f>
        <v>150</v>
      </c>
      <c r="AD183" s="65">
        <v>0</v>
      </c>
      <c r="AE183" s="43">
        <v>0</v>
      </c>
      <c r="AF183" s="43">
        <v>0</v>
      </c>
      <c r="AG183" s="43">
        <f>VLOOKUP(E183,[6]教育处数据!B:N,13,0)</f>
        <v>0</v>
      </c>
      <c r="AH183" s="43">
        <v>0</v>
      </c>
      <c r="AI183" s="43">
        <v>0</v>
      </c>
      <c r="AJ183" s="43">
        <v>0</v>
      </c>
      <c r="AK183" s="43">
        <v>0</v>
      </c>
      <c r="AL183" s="43">
        <v>0</v>
      </c>
      <c r="AM183" s="26">
        <f>SUM(J183:M183,S183:AJ183)</f>
        <v>790</v>
      </c>
      <c r="AN183" s="7" t="str">
        <f>VLOOKUP(G183,'[4]2.第一轮公示反馈'!$G:$AM,33,0)</f>
        <v>检验医学科</v>
      </c>
      <c r="AO183" s="52">
        <f>SUMPRODUCT(($AN$4:$AN$1113=AN183)*($AM$4:$AM$1113&gt;AM183))+1</f>
        <v>2</v>
      </c>
      <c r="AP183" s="53">
        <f>COUNTIF(AN:AN,AN183)</f>
        <v>18</v>
      </c>
      <c r="AQ183" s="54">
        <f>AO183/AP183</f>
        <v>0.111111111111111</v>
      </c>
      <c r="AR183" s="53">
        <f>IF(AQ183&lt;=10%,1.5,(IF(AQ183&lt;=40%,1.25,IF(AQ183&lt;=60%,1,IF(AQ183&lt;90%,0.75,0.5)))))</f>
        <v>1.25</v>
      </c>
      <c r="AS183" s="55">
        <v>1200</v>
      </c>
      <c r="AT183" s="6">
        <f>VLOOKUP(E183,[6]教育处数据!B:Q,16,0)</f>
        <v>20</v>
      </c>
      <c r="AU183" s="56">
        <f>AS183*AR183*(AT183/AW183)</f>
        <v>1500</v>
      </c>
      <c r="AV183" s="57">
        <f>ROUND(AU183,0)</f>
        <v>1500</v>
      </c>
      <c r="AW183" s="6">
        <v>20</v>
      </c>
    </row>
    <row r="184" spans="1:49">
      <c r="A184" s="6"/>
      <c r="B184" s="7" t="s">
        <v>301</v>
      </c>
      <c r="C184" s="8">
        <v>179</v>
      </c>
      <c r="D184" s="8" t="s">
        <v>309</v>
      </c>
      <c r="E184" s="8" t="str">
        <f>VLOOKUP(D184,'[1]9月学员绩效名单'!$A:$C,3,0)</f>
        <v>7AM322</v>
      </c>
      <c r="F184" s="8" t="str">
        <f>VLOOKUP(E184,'[2]住培学员 在培学员排班表（所有人）请假等数据已更新到23.6'!$F$1:$X$65536,19,0)</f>
        <v>规培研究生</v>
      </c>
      <c r="G184" s="8" t="str">
        <f>VLOOKUP(E184,'[2]住培学员 在培学员排班表（所有人）请假等数据已更新到23.6'!$F$1:$P$65536,11,0)</f>
        <v>检验医学科</v>
      </c>
      <c r="H184" s="8" t="str">
        <f>VLOOKUP(E184,'[2]住培学员 在培学员排班表（所有人）请假等数据已更新到23.6'!$F$1:$S$65536,14,0)</f>
        <v>2021年</v>
      </c>
      <c r="I184" s="8" t="s">
        <v>99</v>
      </c>
      <c r="J184" s="62">
        <v>0</v>
      </c>
      <c r="K184" s="62">
        <v>0</v>
      </c>
      <c r="L184" s="62">
        <v>0</v>
      </c>
      <c r="M184" s="62">
        <v>160</v>
      </c>
      <c r="N184" s="25">
        <v>0</v>
      </c>
      <c r="O184" s="25">
        <v>0</v>
      </c>
      <c r="P184" s="61">
        <v>0</v>
      </c>
      <c r="Q184" s="61">
        <v>0</v>
      </c>
      <c r="R184" s="61">
        <v>0</v>
      </c>
      <c r="S184" s="64">
        <v>0</v>
      </c>
      <c r="T184" s="43">
        <v>100</v>
      </c>
      <c r="U184" s="62">
        <v>0</v>
      </c>
      <c r="V184" s="43">
        <v>80</v>
      </c>
      <c r="W184" s="43">
        <v>60</v>
      </c>
      <c r="X184" s="43">
        <v>120</v>
      </c>
      <c r="Y184" s="62">
        <v>0</v>
      </c>
      <c r="Z184" s="48">
        <v>0</v>
      </c>
      <c r="AA184" s="48">
        <f>VLOOKUP(E184,[6]教育处数据!B:G,6,0)</f>
        <v>0</v>
      </c>
      <c r="AB184" s="43">
        <f>VLOOKUP(E184,[6]教育处数据!B:H,7,0)</f>
        <v>100</v>
      </c>
      <c r="AC184" s="43">
        <f>VLOOKUP(E184,[6]教育处数据!B:J,9,0)</f>
        <v>150</v>
      </c>
      <c r="AD184" s="43">
        <f>VLOOKUP(E184,[6]教育处数据!B:L,11,0)</f>
        <v>0</v>
      </c>
      <c r="AE184" s="43">
        <v>0</v>
      </c>
      <c r="AF184" s="43">
        <v>0</v>
      </c>
      <c r="AG184" s="43">
        <f>VLOOKUP(E184,[6]教育处数据!B:N,13,0)</f>
        <v>0</v>
      </c>
      <c r="AH184" s="43">
        <v>0</v>
      </c>
      <c r="AI184" s="43">
        <v>0</v>
      </c>
      <c r="AJ184" s="43">
        <v>0</v>
      </c>
      <c r="AK184" s="43">
        <v>0</v>
      </c>
      <c r="AL184" s="43">
        <v>0</v>
      </c>
      <c r="AM184" s="26">
        <f>SUM(J184:M184,S184:AJ184)</f>
        <v>770</v>
      </c>
      <c r="AN184" s="7" t="str">
        <f>VLOOKUP(G184,'[4]2.第一轮公示反馈'!$G:$AM,33,0)</f>
        <v>检验医学科</v>
      </c>
      <c r="AO184" s="52">
        <f>SUMPRODUCT(($AN$4:$AN$1113=AN184)*($AM$4:$AM$1113&gt;AM184))+1</f>
        <v>3</v>
      </c>
      <c r="AP184" s="53">
        <f>COUNTIF(AN:AN,AN184)</f>
        <v>18</v>
      </c>
      <c r="AQ184" s="54">
        <f>AO184/AP184</f>
        <v>0.166666666666667</v>
      </c>
      <c r="AR184" s="53">
        <f>IF(AQ184&lt;=10%,1.5,(IF(AQ184&lt;=40%,1.25,IF(AQ184&lt;=60%,1,IF(AQ184&lt;90%,0.75,0.5)))))</f>
        <v>1.25</v>
      </c>
      <c r="AS184" s="55">
        <v>1200</v>
      </c>
      <c r="AT184" s="6">
        <f>VLOOKUP(E184,[6]教育处数据!B:Q,16,0)</f>
        <v>20</v>
      </c>
      <c r="AU184" s="56">
        <f>AS184*AR184*(AT184/AW184)</f>
        <v>1500</v>
      </c>
      <c r="AV184" s="57">
        <f>ROUND(AU184,0)</f>
        <v>1500</v>
      </c>
      <c r="AW184" s="6">
        <v>20</v>
      </c>
    </row>
    <row r="185" spans="1:49">
      <c r="A185" s="6"/>
      <c r="B185" s="7" t="s">
        <v>301</v>
      </c>
      <c r="C185" s="8">
        <v>180</v>
      </c>
      <c r="D185" s="8" t="s">
        <v>310</v>
      </c>
      <c r="E185" s="8" t="str">
        <f>VLOOKUP(D185,'[1]9月学员绩效名单'!$A:$C,3,0)</f>
        <v>7AM320</v>
      </c>
      <c r="F185" s="8" t="str">
        <f>VLOOKUP(E185,'[2]住培学员 在培学员排班表（所有人）请假等数据已更新到23.6'!$F$1:$X$65536,19,0)</f>
        <v>规培研究生</v>
      </c>
      <c r="G185" s="8" t="str">
        <f>VLOOKUP(E185,'[2]住培学员 在培学员排班表（所有人）请假等数据已更新到23.6'!$F$1:$P$65536,11,0)</f>
        <v>检验医学科</v>
      </c>
      <c r="H185" s="8" t="str">
        <f>VLOOKUP(E185,'[2]住培学员 在培学员排班表（所有人）请假等数据已更新到23.6'!$F$1:$S$65536,14,0)</f>
        <v>2021年</v>
      </c>
      <c r="I185" s="8" t="s">
        <v>99</v>
      </c>
      <c r="J185" s="62">
        <v>0</v>
      </c>
      <c r="K185" s="62">
        <v>0</v>
      </c>
      <c r="L185" s="62">
        <v>0</v>
      </c>
      <c r="M185" s="62">
        <v>120</v>
      </c>
      <c r="N185" s="25">
        <v>0</v>
      </c>
      <c r="O185" s="25">
        <v>0</v>
      </c>
      <c r="P185" s="61">
        <v>0</v>
      </c>
      <c r="Q185" s="61">
        <v>0</v>
      </c>
      <c r="R185" s="61">
        <v>0</v>
      </c>
      <c r="S185" s="64">
        <v>0</v>
      </c>
      <c r="T185" s="43">
        <v>100</v>
      </c>
      <c r="U185" s="62">
        <v>0</v>
      </c>
      <c r="V185" s="43">
        <v>80</v>
      </c>
      <c r="W185" s="43">
        <v>60</v>
      </c>
      <c r="X185" s="43">
        <v>120</v>
      </c>
      <c r="Y185" s="62">
        <v>0</v>
      </c>
      <c r="Z185" s="48">
        <v>0</v>
      </c>
      <c r="AA185" s="48">
        <f>VLOOKUP(E185,[6]教育处数据!B:G,6,0)</f>
        <v>0</v>
      </c>
      <c r="AB185" s="43">
        <f>VLOOKUP(E185,[6]教育处数据!B:H,7,0)</f>
        <v>100</v>
      </c>
      <c r="AC185" s="43">
        <f>VLOOKUP(E185,[6]教育处数据!B:J,9,0)</f>
        <v>150</v>
      </c>
      <c r="AD185" s="43">
        <f>VLOOKUP(E185,[6]教育处数据!B:L,11,0)</f>
        <v>0</v>
      </c>
      <c r="AE185" s="43">
        <v>0</v>
      </c>
      <c r="AF185" s="43">
        <v>0</v>
      </c>
      <c r="AG185" s="43">
        <f>VLOOKUP(E185,[6]教育处数据!B:N,13,0)</f>
        <v>0</v>
      </c>
      <c r="AH185" s="43">
        <v>0</v>
      </c>
      <c r="AI185" s="43">
        <v>0</v>
      </c>
      <c r="AJ185" s="43">
        <v>0</v>
      </c>
      <c r="AK185" s="43">
        <v>0</v>
      </c>
      <c r="AL185" s="43">
        <v>0</v>
      </c>
      <c r="AM185" s="26">
        <f>SUM(J185:M185,S185:AJ185)</f>
        <v>730</v>
      </c>
      <c r="AN185" s="7" t="str">
        <f>VLOOKUP(G185,'[4]2.第一轮公示反馈'!$G:$AM,33,0)</f>
        <v>检验医学科</v>
      </c>
      <c r="AO185" s="52">
        <f>SUMPRODUCT(($AN$4:$AN$1113=AN185)*($AM$4:$AM$1113&gt;AM185))+1</f>
        <v>9</v>
      </c>
      <c r="AP185" s="53">
        <f>COUNTIF(AN:AN,AN185)</f>
        <v>18</v>
      </c>
      <c r="AQ185" s="54">
        <f>AO185/AP185</f>
        <v>0.5</v>
      </c>
      <c r="AR185" s="53">
        <f>IF(AQ185&lt;=10%,1.5,(IF(AQ185&lt;=40%,1.25,IF(AQ185&lt;=60%,1,IF(AQ185&lt;90%,0.75,0.5)))))</f>
        <v>1</v>
      </c>
      <c r="AS185" s="55">
        <v>1200</v>
      </c>
      <c r="AT185" s="6">
        <f>VLOOKUP(E185,[6]教育处数据!B:Q,16,0)</f>
        <v>20</v>
      </c>
      <c r="AU185" s="56">
        <f>AS185*AR185*(AT185/AW185)</f>
        <v>1200</v>
      </c>
      <c r="AV185" s="57">
        <f>ROUND(AU185,0)</f>
        <v>1200</v>
      </c>
      <c r="AW185" s="6">
        <v>20</v>
      </c>
    </row>
    <row r="186" spans="1:49">
      <c r="A186" s="6"/>
      <c r="B186" s="7" t="s">
        <v>301</v>
      </c>
      <c r="C186" s="8">
        <v>181</v>
      </c>
      <c r="D186" s="8" t="s">
        <v>311</v>
      </c>
      <c r="E186" s="8" t="str">
        <f>VLOOKUP(D186,'[1]9月学员绩效名单'!$A:$C,3,0)</f>
        <v>7AM318</v>
      </c>
      <c r="F186" s="8" t="str">
        <f>VLOOKUP(E186,'[2]住培学员 在培学员排班表（所有人）请假等数据已更新到23.6'!$F$1:$X$65536,19,0)</f>
        <v>规培研究生</v>
      </c>
      <c r="G186" s="8" t="str">
        <f>VLOOKUP(E186,'[2]住培学员 在培学员排班表（所有人）请假等数据已更新到23.6'!$F$1:$P$65536,11,0)</f>
        <v>检验医学科</v>
      </c>
      <c r="H186" s="8" t="str">
        <f>VLOOKUP(E186,'[2]住培学员 在培学员排班表（所有人）请假等数据已更新到23.6'!$F$1:$S$65536,14,0)</f>
        <v>2021年</v>
      </c>
      <c r="I186" s="8" t="s">
        <v>99</v>
      </c>
      <c r="J186" s="62">
        <v>0</v>
      </c>
      <c r="K186" s="62">
        <v>0</v>
      </c>
      <c r="L186" s="62">
        <v>0</v>
      </c>
      <c r="M186" s="62">
        <v>120</v>
      </c>
      <c r="N186" s="25">
        <v>0</v>
      </c>
      <c r="O186" s="25">
        <v>0</v>
      </c>
      <c r="P186" s="61">
        <v>0</v>
      </c>
      <c r="Q186" s="61">
        <v>0</v>
      </c>
      <c r="R186" s="61">
        <v>0</v>
      </c>
      <c r="S186" s="64">
        <v>0</v>
      </c>
      <c r="T186" s="43">
        <v>100</v>
      </c>
      <c r="U186" s="62">
        <v>0</v>
      </c>
      <c r="V186" s="43">
        <v>80</v>
      </c>
      <c r="W186" s="43">
        <v>60</v>
      </c>
      <c r="X186" s="43">
        <v>120</v>
      </c>
      <c r="Y186" s="62">
        <v>0</v>
      </c>
      <c r="Z186" s="48">
        <v>0</v>
      </c>
      <c r="AA186" s="48">
        <f>VLOOKUP(E186,[6]教育处数据!B:G,6,0)</f>
        <v>0</v>
      </c>
      <c r="AB186" s="43">
        <f>VLOOKUP(E186,[6]教育处数据!B:H,7,0)</f>
        <v>100</v>
      </c>
      <c r="AC186" s="43">
        <f>VLOOKUP(E186,[6]教育处数据!B:J,9,0)</f>
        <v>150</v>
      </c>
      <c r="AD186" s="43">
        <f>VLOOKUP(E186,[6]教育处数据!B:L,11,0)</f>
        <v>0</v>
      </c>
      <c r="AE186" s="43">
        <v>0</v>
      </c>
      <c r="AF186" s="43">
        <v>0</v>
      </c>
      <c r="AG186" s="43">
        <f>VLOOKUP(E186,[6]教育处数据!B:N,13,0)</f>
        <v>0</v>
      </c>
      <c r="AH186" s="43">
        <v>0</v>
      </c>
      <c r="AI186" s="43">
        <v>0</v>
      </c>
      <c r="AJ186" s="43">
        <v>0</v>
      </c>
      <c r="AK186" s="43">
        <v>0</v>
      </c>
      <c r="AL186" s="43">
        <v>0</v>
      </c>
      <c r="AM186" s="26">
        <f>SUM(J186:M186,S186:AJ186)</f>
        <v>730</v>
      </c>
      <c r="AN186" s="7" t="str">
        <f>VLOOKUP(G186,'[4]2.第一轮公示反馈'!$G:$AM,33,0)</f>
        <v>检验医学科</v>
      </c>
      <c r="AO186" s="52">
        <f>SUMPRODUCT(($AN$4:$AN$1113=AN186)*($AM$4:$AM$1113&gt;AM186))+1</f>
        <v>9</v>
      </c>
      <c r="AP186" s="53">
        <f>COUNTIF(AN:AN,AN186)</f>
        <v>18</v>
      </c>
      <c r="AQ186" s="54">
        <f>AO186/AP186</f>
        <v>0.5</v>
      </c>
      <c r="AR186" s="53">
        <f>IF(AQ186&lt;=10%,1.5,(IF(AQ186&lt;=40%,1.25,IF(AQ186&lt;=60%,1,IF(AQ186&lt;90%,0.75,0.5)))))</f>
        <v>1</v>
      </c>
      <c r="AS186" s="55">
        <v>1200</v>
      </c>
      <c r="AT186" s="6">
        <f>VLOOKUP(E186,[6]教育处数据!B:Q,16,0)</f>
        <v>20</v>
      </c>
      <c r="AU186" s="56">
        <f>AS186*AR186*(AT186/AW186)</f>
        <v>1200</v>
      </c>
      <c r="AV186" s="57">
        <f>ROUND(AU186,0)</f>
        <v>1200</v>
      </c>
      <c r="AW186" s="6">
        <v>20</v>
      </c>
    </row>
    <row r="187" spans="1:49">
      <c r="A187" s="6"/>
      <c r="B187" s="7" t="s">
        <v>301</v>
      </c>
      <c r="C187" s="8">
        <v>182</v>
      </c>
      <c r="D187" s="8" t="s">
        <v>312</v>
      </c>
      <c r="E187" s="8" t="str">
        <f>VLOOKUP(D187,'[1]9月学员绩效名单'!$A:$C,3,0)</f>
        <v>7AO370</v>
      </c>
      <c r="F187" s="8" t="str">
        <f>VLOOKUP(E187,'[2]住培学员 在培学员排班表（所有人）请假等数据已更新到23.6'!$F$1:$X$65536,19,0)</f>
        <v>规培研究生</v>
      </c>
      <c r="G187" s="8" t="str">
        <f>VLOOKUP(E187,'[2]住培学员 在培学员排班表（所有人）请假等数据已更新到23.6'!$F$1:$P$65536,11,0)</f>
        <v>检验医学科</v>
      </c>
      <c r="H187" s="8" t="str">
        <f>VLOOKUP(E187,'[2]住培学员 在培学员排班表（所有人）请假等数据已更新到23.6'!$F$1:$S$65536,14,0)</f>
        <v>2022年</v>
      </c>
      <c r="I187" s="8" t="s">
        <v>99</v>
      </c>
      <c r="J187" s="62">
        <v>0</v>
      </c>
      <c r="K187" s="62">
        <v>0</v>
      </c>
      <c r="L187" s="62">
        <v>0</v>
      </c>
      <c r="M187" s="62">
        <v>160</v>
      </c>
      <c r="N187" s="25">
        <v>0</v>
      </c>
      <c r="O187" s="25">
        <v>0</v>
      </c>
      <c r="P187" s="61">
        <v>0</v>
      </c>
      <c r="Q187" s="61">
        <v>0</v>
      </c>
      <c r="R187" s="61">
        <v>0</v>
      </c>
      <c r="S187" s="64">
        <v>0</v>
      </c>
      <c r="T187" s="43">
        <v>100</v>
      </c>
      <c r="U187" s="62">
        <v>0</v>
      </c>
      <c r="V187" s="43">
        <v>80</v>
      </c>
      <c r="W187" s="43">
        <v>60</v>
      </c>
      <c r="X187" s="43">
        <v>120</v>
      </c>
      <c r="Y187" s="62">
        <v>0</v>
      </c>
      <c r="Z187" s="48">
        <v>0</v>
      </c>
      <c r="AA187" s="48">
        <f>VLOOKUP(E187,[6]教育处数据!B:G,6,0)</f>
        <v>0</v>
      </c>
      <c r="AB187" s="43">
        <f>VLOOKUP(E187,[6]教育处数据!B:H,7,0)</f>
        <v>0</v>
      </c>
      <c r="AC187" s="43">
        <f>VLOOKUP(E187,[6]教育处数据!B:J,9,0)</f>
        <v>0</v>
      </c>
      <c r="AD187" s="43">
        <f>VLOOKUP(E187,[6]教育处数据!B:L,11,0)</f>
        <v>0</v>
      </c>
      <c r="AE187" s="43">
        <v>0</v>
      </c>
      <c r="AF187" s="43">
        <v>0</v>
      </c>
      <c r="AG187" s="43">
        <f>VLOOKUP(E187,[6]教育处数据!B:N,13,0)</f>
        <v>0</v>
      </c>
      <c r="AH187" s="43">
        <v>0</v>
      </c>
      <c r="AI187" s="43">
        <v>0</v>
      </c>
      <c r="AJ187" s="43">
        <v>0</v>
      </c>
      <c r="AK187" s="43">
        <v>0</v>
      </c>
      <c r="AL187" s="43">
        <v>0</v>
      </c>
      <c r="AM187" s="26">
        <f>SUM(J187:M187,S187:AJ187)</f>
        <v>520</v>
      </c>
      <c r="AN187" s="7" t="str">
        <f>VLOOKUP(G187,'[4]2.第一轮公示反馈'!$G:$AM,33,0)</f>
        <v>检验医学科</v>
      </c>
      <c r="AO187" s="52">
        <f>SUMPRODUCT(($AN$4:$AN$1113=AN187)*($AM$4:$AM$1113&gt;AM187))+1</f>
        <v>11</v>
      </c>
      <c r="AP187" s="53">
        <f>COUNTIF(AN:AN,AN187)</f>
        <v>18</v>
      </c>
      <c r="AQ187" s="54">
        <f>AO187/AP187</f>
        <v>0.611111111111111</v>
      </c>
      <c r="AR187" s="53">
        <f>IF(AQ187&lt;=10%,1.5,(IF(AQ187&lt;=40%,1.25,IF(AQ187&lt;=60%,1,IF(AQ187&lt;90%,0.75,0.5)))))</f>
        <v>0.75</v>
      </c>
      <c r="AS187" s="55">
        <v>1200</v>
      </c>
      <c r="AT187" s="6">
        <f>VLOOKUP(E187,[6]教育处数据!B:Q,16,0)</f>
        <v>20</v>
      </c>
      <c r="AU187" s="56">
        <f>AS187*AR187*(AT187/AW187)</f>
        <v>900</v>
      </c>
      <c r="AV187" s="57">
        <f>ROUND(AU187,0)</f>
        <v>900</v>
      </c>
      <c r="AW187" s="6">
        <v>20</v>
      </c>
    </row>
    <row r="188" spans="1:49">
      <c r="A188" s="6"/>
      <c r="B188" s="7" t="s">
        <v>301</v>
      </c>
      <c r="C188" s="8">
        <v>183</v>
      </c>
      <c r="D188" s="8" t="s">
        <v>313</v>
      </c>
      <c r="E188" s="8" t="str">
        <f>VLOOKUP(D188,'[1]9月学员绩效名单'!$A:$C,3,0)</f>
        <v>7AO371</v>
      </c>
      <c r="F188" s="8" t="str">
        <f>VLOOKUP(E188,'[2]住培学员 在培学员排班表（所有人）请假等数据已更新到23.6'!$F$1:$X$65536,19,0)</f>
        <v>规培研究生</v>
      </c>
      <c r="G188" s="8" t="str">
        <f>VLOOKUP(E188,'[2]住培学员 在培学员排班表（所有人）请假等数据已更新到23.6'!$F$1:$P$65536,11,0)</f>
        <v>检验医学科</v>
      </c>
      <c r="H188" s="8" t="str">
        <f>VLOOKUP(E188,'[2]住培学员 在培学员排班表（所有人）请假等数据已更新到23.6'!$F$1:$S$65536,14,0)</f>
        <v>2022年</v>
      </c>
      <c r="I188" s="8" t="s">
        <v>99</v>
      </c>
      <c r="J188" s="62">
        <v>0</v>
      </c>
      <c r="K188" s="62">
        <v>0</v>
      </c>
      <c r="L188" s="62">
        <v>0</v>
      </c>
      <c r="M188" s="62">
        <v>160</v>
      </c>
      <c r="N188" s="25">
        <v>0</v>
      </c>
      <c r="O188" s="25">
        <v>0</v>
      </c>
      <c r="P188" s="61">
        <v>0</v>
      </c>
      <c r="Q188" s="61">
        <v>0</v>
      </c>
      <c r="R188" s="61">
        <v>0</v>
      </c>
      <c r="S188" s="64">
        <v>0</v>
      </c>
      <c r="T188" s="43">
        <v>100</v>
      </c>
      <c r="U188" s="62">
        <v>0</v>
      </c>
      <c r="V188" s="43">
        <v>80</v>
      </c>
      <c r="W188" s="43">
        <v>60</v>
      </c>
      <c r="X188" s="43">
        <v>120</v>
      </c>
      <c r="Y188" s="62">
        <v>0</v>
      </c>
      <c r="Z188" s="48">
        <v>0</v>
      </c>
      <c r="AA188" s="48">
        <f>VLOOKUP(E188,[6]教育处数据!B:G,6,0)</f>
        <v>0</v>
      </c>
      <c r="AB188" s="43">
        <f>VLOOKUP(E188,[6]教育处数据!B:H,7,0)</f>
        <v>0</v>
      </c>
      <c r="AC188" s="43">
        <f>VLOOKUP(E188,[6]教育处数据!B:J,9,0)</f>
        <v>0</v>
      </c>
      <c r="AD188" s="43">
        <f>VLOOKUP(E188,[6]教育处数据!B:L,11,0)</f>
        <v>0</v>
      </c>
      <c r="AE188" s="43">
        <v>0</v>
      </c>
      <c r="AF188" s="43">
        <v>0</v>
      </c>
      <c r="AG188" s="43">
        <f>VLOOKUP(E188,[6]教育处数据!B:N,13,0)</f>
        <v>0</v>
      </c>
      <c r="AH188" s="43">
        <v>0</v>
      </c>
      <c r="AI188" s="43">
        <v>0</v>
      </c>
      <c r="AJ188" s="43">
        <v>0</v>
      </c>
      <c r="AK188" s="43">
        <v>0</v>
      </c>
      <c r="AL188" s="43">
        <v>0</v>
      </c>
      <c r="AM188" s="26">
        <f>SUM(J188:M188,S188:AJ188)</f>
        <v>520</v>
      </c>
      <c r="AN188" s="7" t="str">
        <f>VLOOKUP(G188,'[4]2.第一轮公示反馈'!$G:$AM,33,0)</f>
        <v>检验医学科</v>
      </c>
      <c r="AO188" s="52">
        <f>SUMPRODUCT(($AN$4:$AN$1113=AN188)*($AM$4:$AM$1113&gt;AM188))+1</f>
        <v>11</v>
      </c>
      <c r="AP188" s="53">
        <f>COUNTIF(AN:AN,AN188)</f>
        <v>18</v>
      </c>
      <c r="AQ188" s="54">
        <f>AO188/AP188</f>
        <v>0.611111111111111</v>
      </c>
      <c r="AR188" s="53">
        <f>IF(AQ188&lt;=10%,1.5,(IF(AQ188&lt;=40%,1.25,IF(AQ188&lt;=60%,1,IF(AQ188&lt;90%,0.75,0.5)))))</f>
        <v>0.75</v>
      </c>
      <c r="AS188" s="55">
        <v>1200</v>
      </c>
      <c r="AT188" s="6">
        <f>VLOOKUP(E188,[6]教育处数据!B:Q,16,0)</f>
        <v>20</v>
      </c>
      <c r="AU188" s="56">
        <f>AS188*AR188*(AT188/AW188)</f>
        <v>900</v>
      </c>
      <c r="AV188" s="57">
        <f>ROUND(AU188,0)</f>
        <v>900</v>
      </c>
      <c r="AW188" s="6">
        <v>20</v>
      </c>
    </row>
    <row r="189" spans="1:49">
      <c r="A189" s="6"/>
      <c r="B189" s="7" t="s">
        <v>301</v>
      </c>
      <c r="C189" s="8">
        <v>184</v>
      </c>
      <c r="D189" s="8" t="s">
        <v>314</v>
      </c>
      <c r="E189" s="8" t="str">
        <f>VLOOKUP(D189,'[1]9月学员绩效名单'!$A:$C,3,0)</f>
        <v>7AO372</v>
      </c>
      <c r="F189" s="8" t="str">
        <f>VLOOKUP(E189,'[2]住培学员 在培学员排班表（所有人）请假等数据已更新到23.6'!$F$1:$X$65536,19,0)</f>
        <v>规培研究生</v>
      </c>
      <c r="G189" s="8" t="str">
        <f>VLOOKUP(E189,'[2]住培学员 在培学员排班表（所有人）请假等数据已更新到23.6'!$F$1:$P$65536,11,0)</f>
        <v>检验医学科</v>
      </c>
      <c r="H189" s="8" t="str">
        <f>VLOOKUP(E189,'[2]住培学员 在培学员排班表（所有人）请假等数据已更新到23.6'!$F$1:$S$65536,14,0)</f>
        <v>2022年</v>
      </c>
      <c r="I189" s="8" t="s">
        <v>99</v>
      </c>
      <c r="J189" s="62">
        <v>0</v>
      </c>
      <c r="K189" s="62">
        <v>0</v>
      </c>
      <c r="L189" s="62">
        <v>0</v>
      </c>
      <c r="M189" s="62">
        <v>160</v>
      </c>
      <c r="N189" s="25">
        <v>0</v>
      </c>
      <c r="O189" s="25">
        <v>0</v>
      </c>
      <c r="P189" s="61">
        <v>0</v>
      </c>
      <c r="Q189" s="61">
        <v>0</v>
      </c>
      <c r="R189" s="61">
        <v>0</v>
      </c>
      <c r="S189" s="64">
        <v>0</v>
      </c>
      <c r="T189" s="43">
        <v>100</v>
      </c>
      <c r="U189" s="62">
        <v>0</v>
      </c>
      <c r="V189" s="43">
        <v>80</v>
      </c>
      <c r="W189" s="43">
        <v>60</v>
      </c>
      <c r="X189" s="43">
        <v>120</v>
      </c>
      <c r="Y189" s="62">
        <v>0</v>
      </c>
      <c r="Z189" s="48">
        <v>0</v>
      </c>
      <c r="AA189" s="48">
        <f>VLOOKUP(E189,[6]教育处数据!B:G,6,0)</f>
        <v>0</v>
      </c>
      <c r="AB189" s="43">
        <f>VLOOKUP(E189,[6]教育处数据!B:H,7,0)</f>
        <v>0</v>
      </c>
      <c r="AC189" s="43">
        <f>VLOOKUP(E189,[6]教育处数据!B:J,9,0)</f>
        <v>0</v>
      </c>
      <c r="AD189" s="43">
        <f>VLOOKUP(E189,[6]教育处数据!B:L,11,0)</f>
        <v>0</v>
      </c>
      <c r="AE189" s="43">
        <v>0</v>
      </c>
      <c r="AF189" s="43">
        <v>0</v>
      </c>
      <c r="AG189" s="43">
        <f>VLOOKUP(E189,[6]教育处数据!B:N,13,0)</f>
        <v>0</v>
      </c>
      <c r="AH189" s="43">
        <v>0</v>
      </c>
      <c r="AI189" s="43">
        <v>0</v>
      </c>
      <c r="AJ189" s="43">
        <v>0</v>
      </c>
      <c r="AK189" s="43">
        <v>0</v>
      </c>
      <c r="AL189" s="43">
        <v>0</v>
      </c>
      <c r="AM189" s="26">
        <f>SUM(J189:M189,S189:AJ189)</f>
        <v>520</v>
      </c>
      <c r="AN189" s="7" t="str">
        <f>VLOOKUP(G189,'[4]2.第一轮公示反馈'!$G:$AM,33,0)</f>
        <v>检验医学科</v>
      </c>
      <c r="AO189" s="52">
        <f>SUMPRODUCT(($AN$4:$AN$1113=AN189)*($AM$4:$AM$1113&gt;AM189))+1</f>
        <v>11</v>
      </c>
      <c r="AP189" s="53">
        <f>COUNTIF(AN:AN,AN189)</f>
        <v>18</v>
      </c>
      <c r="AQ189" s="54">
        <f>AO189/AP189</f>
        <v>0.611111111111111</v>
      </c>
      <c r="AR189" s="53">
        <f>IF(AQ189&lt;=10%,1.5,(IF(AQ189&lt;=40%,1.25,IF(AQ189&lt;=60%,1,IF(AQ189&lt;90%,0.75,0.5)))))</f>
        <v>0.75</v>
      </c>
      <c r="AS189" s="55">
        <v>1200</v>
      </c>
      <c r="AT189" s="6">
        <f>VLOOKUP(E189,[6]教育处数据!B:Q,16,0)</f>
        <v>20</v>
      </c>
      <c r="AU189" s="56">
        <f>AS189*AR189*(AT189/AW189)</f>
        <v>900</v>
      </c>
      <c r="AV189" s="57">
        <f>ROUND(AU189,0)</f>
        <v>900</v>
      </c>
      <c r="AW189" s="6">
        <v>20</v>
      </c>
    </row>
    <row r="190" spans="1:49">
      <c r="A190" s="6"/>
      <c r="B190" s="7" t="s">
        <v>301</v>
      </c>
      <c r="C190" s="8">
        <v>185</v>
      </c>
      <c r="D190" s="8" t="s">
        <v>315</v>
      </c>
      <c r="E190" s="8" t="str">
        <f>VLOOKUP(D190,'[1]9月学员绩效名单'!$A:$C,3,0)</f>
        <v>7AO373</v>
      </c>
      <c r="F190" s="8" t="str">
        <f>VLOOKUP(E190,'[2]住培学员 在培学员排班表（所有人）请假等数据已更新到23.6'!$F$1:$X$65536,19,0)</f>
        <v>规培研究生</v>
      </c>
      <c r="G190" s="8" t="str">
        <f>VLOOKUP(E190,'[2]住培学员 在培学员排班表（所有人）请假等数据已更新到23.6'!$F$1:$P$65536,11,0)</f>
        <v>检验医学科</v>
      </c>
      <c r="H190" s="8" t="str">
        <f>VLOOKUP(E190,'[2]住培学员 在培学员排班表（所有人）请假等数据已更新到23.6'!$F$1:$S$65536,14,0)</f>
        <v>2022年</v>
      </c>
      <c r="I190" s="8" t="s">
        <v>99</v>
      </c>
      <c r="J190" s="62">
        <v>0</v>
      </c>
      <c r="K190" s="62">
        <v>0</v>
      </c>
      <c r="L190" s="62">
        <v>0</v>
      </c>
      <c r="M190" s="62">
        <v>160</v>
      </c>
      <c r="N190" s="25">
        <v>0</v>
      </c>
      <c r="O190" s="25">
        <v>0</v>
      </c>
      <c r="P190" s="61">
        <v>0</v>
      </c>
      <c r="Q190" s="61">
        <v>0</v>
      </c>
      <c r="R190" s="61">
        <v>0</v>
      </c>
      <c r="S190" s="64">
        <v>0</v>
      </c>
      <c r="T190" s="43">
        <v>100</v>
      </c>
      <c r="U190" s="62">
        <v>0</v>
      </c>
      <c r="V190" s="43">
        <v>80</v>
      </c>
      <c r="W190" s="43">
        <v>60</v>
      </c>
      <c r="X190" s="43">
        <v>120</v>
      </c>
      <c r="Y190" s="62">
        <v>0</v>
      </c>
      <c r="Z190" s="48">
        <v>0</v>
      </c>
      <c r="AA190" s="48">
        <f>VLOOKUP(E190,[6]教育处数据!B:G,6,0)</f>
        <v>0</v>
      </c>
      <c r="AB190" s="43">
        <f>VLOOKUP(E190,[6]教育处数据!B:H,7,0)</f>
        <v>0</v>
      </c>
      <c r="AC190" s="43">
        <f>VLOOKUP(E190,[6]教育处数据!B:J,9,0)</f>
        <v>0</v>
      </c>
      <c r="AD190" s="43">
        <f>VLOOKUP(E190,[6]教育处数据!B:L,11,0)</f>
        <v>0</v>
      </c>
      <c r="AE190" s="43">
        <v>0</v>
      </c>
      <c r="AF190" s="43">
        <v>0</v>
      </c>
      <c r="AG190" s="43">
        <f>VLOOKUP(E190,[6]教育处数据!B:N,13,0)</f>
        <v>0</v>
      </c>
      <c r="AH190" s="43">
        <v>0</v>
      </c>
      <c r="AI190" s="43">
        <v>0</v>
      </c>
      <c r="AJ190" s="43">
        <v>0</v>
      </c>
      <c r="AK190" s="43">
        <v>0</v>
      </c>
      <c r="AL190" s="43">
        <v>0</v>
      </c>
      <c r="AM190" s="26">
        <f>SUM(J190:M190,S190:AJ190)</f>
        <v>520</v>
      </c>
      <c r="AN190" s="7" t="str">
        <f>VLOOKUP(G190,'[4]2.第一轮公示反馈'!$G:$AM,33,0)</f>
        <v>检验医学科</v>
      </c>
      <c r="AO190" s="52">
        <f>SUMPRODUCT(($AN$4:$AN$1113=AN190)*($AM$4:$AM$1113&gt;AM190))+1</f>
        <v>11</v>
      </c>
      <c r="AP190" s="53">
        <f>COUNTIF(AN:AN,AN190)</f>
        <v>18</v>
      </c>
      <c r="AQ190" s="54">
        <f>AO190/AP190</f>
        <v>0.611111111111111</v>
      </c>
      <c r="AR190" s="53">
        <f>IF(AQ190&lt;=10%,1.5,(IF(AQ190&lt;=40%,1.25,IF(AQ190&lt;=60%,1,IF(AQ190&lt;90%,0.75,0.5)))))</f>
        <v>0.75</v>
      </c>
      <c r="AS190" s="55">
        <v>1200</v>
      </c>
      <c r="AT190" s="6">
        <f>VLOOKUP(E190,[6]教育处数据!B:Q,16,0)</f>
        <v>20</v>
      </c>
      <c r="AU190" s="56">
        <f>AS190*AR190*(AT190/AW190)</f>
        <v>900</v>
      </c>
      <c r="AV190" s="57">
        <f>ROUND(AU190,0)</f>
        <v>900</v>
      </c>
      <c r="AW190" s="6">
        <v>20</v>
      </c>
    </row>
    <row r="191" spans="1:49">
      <c r="A191" s="6"/>
      <c r="B191" s="7" t="s">
        <v>301</v>
      </c>
      <c r="C191" s="8">
        <v>186</v>
      </c>
      <c r="D191" s="8" t="s">
        <v>316</v>
      </c>
      <c r="E191" s="8" t="str">
        <f>VLOOKUP(D191,'[1]9月学员绩效名单'!$A:$C,3,0)</f>
        <v>7AO375</v>
      </c>
      <c r="F191" s="8" t="str">
        <f>VLOOKUP(E191,'[2]住培学员 在培学员排班表（所有人）请假等数据已更新到23.6'!$F$1:$X$65536,19,0)</f>
        <v>规培研究生</v>
      </c>
      <c r="G191" s="8" t="str">
        <f>VLOOKUP(E191,'[2]住培学员 在培学员排班表（所有人）请假等数据已更新到23.6'!$F$1:$P$65536,11,0)</f>
        <v>检验医学科</v>
      </c>
      <c r="H191" s="8" t="str">
        <f>VLOOKUP(E191,'[2]住培学员 在培学员排班表（所有人）请假等数据已更新到23.6'!$F$1:$S$65536,14,0)</f>
        <v>2022年</v>
      </c>
      <c r="I191" s="8" t="s">
        <v>99</v>
      </c>
      <c r="J191" s="62">
        <v>0</v>
      </c>
      <c r="K191" s="62">
        <v>0</v>
      </c>
      <c r="L191" s="62">
        <v>0</v>
      </c>
      <c r="M191" s="62">
        <v>160</v>
      </c>
      <c r="N191" s="25">
        <v>0</v>
      </c>
      <c r="O191" s="25">
        <v>0</v>
      </c>
      <c r="P191" s="61">
        <v>0</v>
      </c>
      <c r="Q191" s="61">
        <v>0</v>
      </c>
      <c r="R191" s="61">
        <v>0</v>
      </c>
      <c r="S191" s="64">
        <v>0</v>
      </c>
      <c r="T191" s="43">
        <v>100</v>
      </c>
      <c r="U191" s="62">
        <v>0</v>
      </c>
      <c r="V191" s="43">
        <v>80</v>
      </c>
      <c r="W191" s="43">
        <v>60</v>
      </c>
      <c r="X191" s="43">
        <v>120</v>
      </c>
      <c r="Y191" s="62">
        <v>0</v>
      </c>
      <c r="Z191" s="48">
        <v>0</v>
      </c>
      <c r="AA191" s="48">
        <f>VLOOKUP(E191,[6]教育处数据!B:G,6,0)</f>
        <v>0</v>
      </c>
      <c r="AB191" s="43">
        <f>VLOOKUP(E191,[6]教育处数据!B:H,7,0)</f>
        <v>0</v>
      </c>
      <c r="AC191" s="43">
        <f>VLOOKUP(E191,[6]教育处数据!B:J,9,0)</f>
        <v>0</v>
      </c>
      <c r="AD191" s="43">
        <f>VLOOKUP(E191,[6]教育处数据!B:L,11,0)</f>
        <v>0</v>
      </c>
      <c r="AE191" s="43">
        <v>0</v>
      </c>
      <c r="AF191" s="43">
        <v>0</v>
      </c>
      <c r="AG191" s="43">
        <f>VLOOKUP(E191,[6]教育处数据!B:N,13,0)</f>
        <v>0</v>
      </c>
      <c r="AH191" s="43">
        <v>0</v>
      </c>
      <c r="AI191" s="43">
        <v>0</v>
      </c>
      <c r="AJ191" s="43">
        <v>0</v>
      </c>
      <c r="AK191" s="43">
        <v>0</v>
      </c>
      <c r="AL191" s="43">
        <v>0</v>
      </c>
      <c r="AM191" s="26">
        <f>SUM(J191:M191,S191:AJ191)</f>
        <v>520</v>
      </c>
      <c r="AN191" s="7" t="str">
        <f>VLOOKUP(G191,'[4]2.第一轮公示反馈'!$G:$AM,33,0)</f>
        <v>检验医学科</v>
      </c>
      <c r="AO191" s="52">
        <f>SUMPRODUCT(($AN$4:$AN$1113=AN191)*($AM$4:$AM$1113&gt;AM191))+1</f>
        <v>11</v>
      </c>
      <c r="AP191" s="53">
        <f>COUNTIF(AN:AN,AN191)</f>
        <v>18</v>
      </c>
      <c r="AQ191" s="54">
        <f>AO191/AP191</f>
        <v>0.611111111111111</v>
      </c>
      <c r="AR191" s="53">
        <f>IF(AQ191&lt;=10%,1.5,(IF(AQ191&lt;=40%,1.25,IF(AQ191&lt;=60%,1,IF(AQ191&lt;90%,0.75,0.5)))))</f>
        <v>0.75</v>
      </c>
      <c r="AS191" s="55">
        <v>1200</v>
      </c>
      <c r="AT191" s="6">
        <f>VLOOKUP(E191,[6]教育处数据!B:Q,16,0)</f>
        <v>20</v>
      </c>
      <c r="AU191" s="56">
        <f>AS191*AR191*(AT191/AW191)</f>
        <v>900</v>
      </c>
      <c r="AV191" s="57">
        <f>ROUND(AU191,0)</f>
        <v>900</v>
      </c>
      <c r="AW191" s="6">
        <v>20</v>
      </c>
    </row>
    <row r="192" spans="1:49">
      <c r="A192" s="6"/>
      <c r="B192" s="7" t="s">
        <v>301</v>
      </c>
      <c r="C192" s="8">
        <v>187</v>
      </c>
      <c r="D192" s="8" t="s">
        <v>317</v>
      </c>
      <c r="E192" s="8" t="str">
        <f>VLOOKUP(D192,'[1]9月学员绩效名单'!$A:$C,3,0)</f>
        <v>7AO376</v>
      </c>
      <c r="F192" s="8" t="str">
        <f>VLOOKUP(E192,'[2]住培学员 在培学员排班表（所有人）请假等数据已更新到23.6'!$F$1:$X$65536,19,0)</f>
        <v>规培研究生</v>
      </c>
      <c r="G192" s="8" t="str">
        <f>VLOOKUP(E192,'[2]住培学员 在培学员排班表（所有人）请假等数据已更新到23.6'!$F$1:$P$65536,11,0)</f>
        <v>检验医学科</v>
      </c>
      <c r="H192" s="8" t="str">
        <f>VLOOKUP(E192,'[2]住培学员 在培学员排班表（所有人）请假等数据已更新到23.6'!$F$1:$S$65536,14,0)</f>
        <v>2022年</v>
      </c>
      <c r="I192" s="8" t="s">
        <v>99</v>
      </c>
      <c r="J192" s="62">
        <v>0</v>
      </c>
      <c r="K192" s="62">
        <v>0</v>
      </c>
      <c r="L192" s="62">
        <v>0</v>
      </c>
      <c r="M192" s="62">
        <v>160</v>
      </c>
      <c r="N192" s="25">
        <v>0</v>
      </c>
      <c r="O192" s="25">
        <v>0</v>
      </c>
      <c r="P192" s="61">
        <v>0</v>
      </c>
      <c r="Q192" s="61">
        <v>0</v>
      </c>
      <c r="R192" s="61">
        <v>0</v>
      </c>
      <c r="S192" s="64">
        <v>0</v>
      </c>
      <c r="T192" s="43">
        <v>100</v>
      </c>
      <c r="U192" s="62">
        <v>0</v>
      </c>
      <c r="V192" s="43">
        <v>80</v>
      </c>
      <c r="W192" s="43">
        <v>60</v>
      </c>
      <c r="X192" s="43">
        <v>120</v>
      </c>
      <c r="Y192" s="62">
        <v>0</v>
      </c>
      <c r="Z192" s="48">
        <v>0</v>
      </c>
      <c r="AA192" s="48">
        <f>VLOOKUP(E192,[6]教育处数据!B:G,6,0)</f>
        <v>0</v>
      </c>
      <c r="AB192" s="43">
        <f>VLOOKUP(E192,[6]教育处数据!B:H,7,0)</f>
        <v>0</v>
      </c>
      <c r="AC192" s="43">
        <f>VLOOKUP(E192,[6]教育处数据!B:J,9,0)</f>
        <v>0</v>
      </c>
      <c r="AD192" s="43">
        <f>VLOOKUP(E192,[6]教育处数据!B:L,11,0)</f>
        <v>0</v>
      </c>
      <c r="AE192" s="43">
        <v>0</v>
      </c>
      <c r="AF192" s="43">
        <v>0</v>
      </c>
      <c r="AG192" s="43">
        <f>VLOOKUP(E192,[6]教育处数据!B:N,13,0)</f>
        <v>0</v>
      </c>
      <c r="AH192" s="43">
        <v>0</v>
      </c>
      <c r="AI192" s="43">
        <v>0</v>
      </c>
      <c r="AJ192" s="43">
        <v>0</v>
      </c>
      <c r="AK192" s="43">
        <v>0</v>
      </c>
      <c r="AL192" s="43">
        <v>0</v>
      </c>
      <c r="AM192" s="26">
        <f>SUM(J192:M192,S192:AJ192)</f>
        <v>520</v>
      </c>
      <c r="AN192" s="7" t="str">
        <f>VLOOKUP(G192,'[4]2.第一轮公示反馈'!$G:$AM,33,0)</f>
        <v>检验医学科</v>
      </c>
      <c r="AO192" s="52">
        <f>SUMPRODUCT(($AN$4:$AN$1113=AN192)*($AM$4:$AM$1113&gt;AM192))+1</f>
        <v>11</v>
      </c>
      <c r="AP192" s="53">
        <f>COUNTIF(AN:AN,AN192)</f>
        <v>18</v>
      </c>
      <c r="AQ192" s="54">
        <f>AO192/AP192</f>
        <v>0.611111111111111</v>
      </c>
      <c r="AR192" s="53">
        <f>IF(AQ192&lt;=10%,1.5,(IF(AQ192&lt;=40%,1.25,IF(AQ192&lt;=60%,1,IF(AQ192&lt;90%,0.75,0.5)))))</f>
        <v>0.75</v>
      </c>
      <c r="AS192" s="55">
        <v>1200</v>
      </c>
      <c r="AT192" s="6">
        <f>VLOOKUP(E192,[6]教育处数据!B:Q,16,0)</f>
        <v>20</v>
      </c>
      <c r="AU192" s="56">
        <f>AS192*AR192*(AT192/AW192)</f>
        <v>900</v>
      </c>
      <c r="AV192" s="57">
        <f>ROUND(AU192,0)</f>
        <v>900</v>
      </c>
      <c r="AW192" s="6">
        <v>20</v>
      </c>
    </row>
    <row r="193" spans="1:49">
      <c r="A193" s="6"/>
      <c r="B193" s="7" t="s">
        <v>301</v>
      </c>
      <c r="C193" s="8">
        <v>188</v>
      </c>
      <c r="D193" s="8" t="s">
        <v>318</v>
      </c>
      <c r="E193" s="8" t="str">
        <f>VLOOKUP(D193,'[1]9月学员绩效名单'!$A:$C,3,0)</f>
        <v>7AO377</v>
      </c>
      <c r="F193" s="8" t="str">
        <f>VLOOKUP(E193,'[2]住培学员 在培学员排班表（所有人）请假等数据已更新到23.6'!$F$1:$X$65536,19,0)</f>
        <v>规培研究生</v>
      </c>
      <c r="G193" s="8" t="str">
        <f>VLOOKUP(E193,'[2]住培学员 在培学员排班表（所有人）请假等数据已更新到23.6'!$F$1:$P$65536,11,0)</f>
        <v>检验医学科</v>
      </c>
      <c r="H193" s="8" t="str">
        <f>VLOOKUP(E193,'[2]住培学员 在培学员排班表（所有人）请假等数据已更新到23.6'!$F$1:$S$65536,14,0)</f>
        <v>2022年</v>
      </c>
      <c r="I193" s="8" t="s">
        <v>99</v>
      </c>
      <c r="J193" s="62">
        <v>0</v>
      </c>
      <c r="K193" s="62">
        <v>0</v>
      </c>
      <c r="L193" s="62">
        <v>0</v>
      </c>
      <c r="M193" s="62">
        <v>160</v>
      </c>
      <c r="N193" s="25">
        <v>0</v>
      </c>
      <c r="O193" s="25">
        <v>0</v>
      </c>
      <c r="P193" s="61">
        <v>0</v>
      </c>
      <c r="Q193" s="61">
        <v>0</v>
      </c>
      <c r="R193" s="61">
        <v>0</v>
      </c>
      <c r="S193" s="64">
        <v>0</v>
      </c>
      <c r="T193" s="43">
        <v>100</v>
      </c>
      <c r="U193" s="62">
        <v>0</v>
      </c>
      <c r="V193" s="43">
        <v>80</v>
      </c>
      <c r="W193" s="43">
        <v>60</v>
      </c>
      <c r="X193" s="43">
        <v>120</v>
      </c>
      <c r="Y193" s="62">
        <v>0</v>
      </c>
      <c r="Z193" s="48">
        <v>0</v>
      </c>
      <c r="AA193" s="48">
        <f>VLOOKUP(E193,[6]教育处数据!B:G,6,0)</f>
        <v>0</v>
      </c>
      <c r="AB193" s="43">
        <f>VLOOKUP(E193,[6]教育处数据!B:H,7,0)</f>
        <v>0</v>
      </c>
      <c r="AC193" s="43">
        <f>VLOOKUP(E193,[6]教育处数据!B:J,9,0)</f>
        <v>0</v>
      </c>
      <c r="AD193" s="43">
        <f>VLOOKUP(E193,[6]教育处数据!B:L,11,0)</f>
        <v>0</v>
      </c>
      <c r="AE193" s="43">
        <v>0</v>
      </c>
      <c r="AF193" s="43">
        <v>0</v>
      </c>
      <c r="AG193" s="43">
        <f>VLOOKUP(E193,[6]教育处数据!B:N,13,0)</f>
        <v>0</v>
      </c>
      <c r="AH193" s="43">
        <v>0</v>
      </c>
      <c r="AI193" s="43">
        <v>0</v>
      </c>
      <c r="AJ193" s="43">
        <v>0</v>
      </c>
      <c r="AK193" s="43">
        <v>0</v>
      </c>
      <c r="AL193" s="43">
        <v>0</v>
      </c>
      <c r="AM193" s="26">
        <f>SUM(J193:M193,S193:AJ193)</f>
        <v>520</v>
      </c>
      <c r="AN193" s="7" t="str">
        <f>VLOOKUP(G193,'[4]2.第一轮公示反馈'!$G:$AM,33,0)</f>
        <v>检验医学科</v>
      </c>
      <c r="AO193" s="52">
        <f>SUMPRODUCT(($AN$4:$AN$1113=AN193)*($AM$4:$AM$1113&gt;AM193))+1</f>
        <v>11</v>
      </c>
      <c r="AP193" s="53">
        <f>COUNTIF(AN:AN,AN193)</f>
        <v>18</v>
      </c>
      <c r="AQ193" s="54">
        <f>AO193/AP193</f>
        <v>0.611111111111111</v>
      </c>
      <c r="AR193" s="53">
        <f>IF(AQ193&lt;=10%,1.5,(IF(AQ193&lt;=40%,1.25,IF(AQ193&lt;=60%,1,IF(AQ193&lt;90%,0.75,0.5)))))</f>
        <v>0.75</v>
      </c>
      <c r="AS193" s="55">
        <v>1200</v>
      </c>
      <c r="AT193" s="6">
        <f>VLOOKUP(E193,[6]教育处数据!B:Q,16,0)</f>
        <v>20</v>
      </c>
      <c r="AU193" s="56">
        <f>AS193*AR193*(AT193/AW193)</f>
        <v>900</v>
      </c>
      <c r="AV193" s="57">
        <f>ROUND(AU193,0)</f>
        <v>900</v>
      </c>
      <c r="AW193" s="6">
        <v>20</v>
      </c>
    </row>
    <row r="194" spans="1:49">
      <c r="A194" s="6"/>
      <c r="B194" s="7" t="s">
        <v>301</v>
      </c>
      <c r="C194" s="8">
        <v>189</v>
      </c>
      <c r="D194" s="8" t="s">
        <v>319</v>
      </c>
      <c r="E194" s="8" t="str">
        <f>VLOOKUP(D194,'[1]9月学员绩效名单'!$A:$C,3,0)</f>
        <v>7AO374</v>
      </c>
      <c r="F194" s="8" t="str">
        <f>VLOOKUP(E194,'[2]住培学员 在培学员排班表（所有人）请假等数据已更新到23.6'!$F$1:$X$65536,19,0)</f>
        <v>规培研究生</v>
      </c>
      <c r="G194" s="8" t="str">
        <f>VLOOKUP(E194,'[2]住培学员 在培学员排班表（所有人）请假等数据已更新到23.6'!$F$1:$P$65536,11,0)</f>
        <v>检验医学科</v>
      </c>
      <c r="H194" s="8" t="str">
        <f>VLOOKUP(E194,'[2]住培学员 在培学员排班表（所有人）请假等数据已更新到23.6'!$F$1:$S$65536,14,0)</f>
        <v>2022年</v>
      </c>
      <c r="I194" s="8" t="s">
        <v>99</v>
      </c>
      <c r="J194" s="62">
        <v>0</v>
      </c>
      <c r="K194" s="62">
        <v>0</v>
      </c>
      <c r="L194" s="62">
        <v>0</v>
      </c>
      <c r="M194" s="62">
        <v>160</v>
      </c>
      <c r="N194" s="25">
        <v>0</v>
      </c>
      <c r="O194" s="25">
        <v>0</v>
      </c>
      <c r="P194" s="61">
        <v>0</v>
      </c>
      <c r="Q194" s="61">
        <v>0</v>
      </c>
      <c r="R194" s="61">
        <v>0</v>
      </c>
      <c r="S194" s="64">
        <v>0</v>
      </c>
      <c r="T194" s="43">
        <v>80</v>
      </c>
      <c r="U194" s="62">
        <v>0</v>
      </c>
      <c r="V194" s="43">
        <v>80</v>
      </c>
      <c r="W194" s="43">
        <v>60</v>
      </c>
      <c r="X194" s="43">
        <v>120</v>
      </c>
      <c r="Y194" s="62">
        <v>0</v>
      </c>
      <c r="Z194" s="48">
        <v>0</v>
      </c>
      <c r="AA194" s="48">
        <f>VLOOKUP(E194,[6]教育处数据!B:G,6,0)</f>
        <v>0</v>
      </c>
      <c r="AB194" s="43">
        <f>VLOOKUP(E194,[6]教育处数据!B:H,7,0)</f>
        <v>0</v>
      </c>
      <c r="AC194" s="43">
        <f>VLOOKUP(E194,[6]教育处数据!B:J,9,0)</f>
        <v>0</v>
      </c>
      <c r="AD194" s="43">
        <f>VLOOKUP(E194,[6]教育处数据!B:L,11,0)</f>
        <v>0</v>
      </c>
      <c r="AE194" s="43">
        <v>0</v>
      </c>
      <c r="AF194" s="43">
        <v>0</v>
      </c>
      <c r="AG194" s="43">
        <f>VLOOKUP(E194,[6]教育处数据!B:N,13,0)</f>
        <v>0</v>
      </c>
      <c r="AH194" s="43">
        <v>0</v>
      </c>
      <c r="AI194" s="43">
        <v>0</v>
      </c>
      <c r="AJ194" s="43">
        <v>0</v>
      </c>
      <c r="AK194" s="43">
        <v>0</v>
      </c>
      <c r="AL194" s="43">
        <v>0</v>
      </c>
      <c r="AM194" s="26">
        <f>SUM(J194:M194,S194:AJ194)</f>
        <v>500</v>
      </c>
      <c r="AN194" s="7" t="str">
        <f>VLOOKUP(G194,'[4]2.第一轮公示反馈'!$G:$AM,33,0)</f>
        <v>检验医学科</v>
      </c>
      <c r="AO194" s="52">
        <f>SUMPRODUCT(($AN$4:$AN$1113=AN194)*($AM$4:$AM$1113&gt;AM194))+1</f>
        <v>18</v>
      </c>
      <c r="AP194" s="53">
        <f>COUNTIF(AN:AN,AN194)</f>
        <v>18</v>
      </c>
      <c r="AQ194" s="54">
        <f>AO194/AP194</f>
        <v>1</v>
      </c>
      <c r="AR194" s="53">
        <f>IF(AQ194&lt;=10%,1.5,(IF(AQ194&lt;=40%,1.25,IF(AQ194&lt;=60%,1,IF(AQ194&lt;90%,0.75,0.5)))))</f>
        <v>0.5</v>
      </c>
      <c r="AS194" s="55">
        <v>1200</v>
      </c>
      <c r="AT194" s="6">
        <f>VLOOKUP(E194,[6]教育处数据!B:Q,16,0)</f>
        <v>20</v>
      </c>
      <c r="AU194" s="56">
        <f>AS194*AR194*(AT194/AW194)</f>
        <v>600</v>
      </c>
      <c r="AV194" s="57">
        <f>ROUND(AU194,0)</f>
        <v>600</v>
      </c>
      <c r="AW194" s="6">
        <v>20</v>
      </c>
    </row>
    <row r="195" spans="1:49">
      <c r="A195" s="6"/>
      <c r="B195" s="7" t="s">
        <v>239</v>
      </c>
      <c r="C195" s="8">
        <v>190</v>
      </c>
      <c r="D195" s="8" t="s">
        <v>320</v>
      </c>
      <c r="E195" s="8" t="str">
        <f>VLOOKUP(D195,'[1]9月学员绩效名单'!$A:$C,3,0)</f>
        <v>727L63</v>
      </c>
      <c r="F195" s="8" t="str">
        <f>VLOOKUP(E195,'[2]住培学员 在培学员排班表（所有人）请假等数据已更新到23.6'!$F$1:$X$65536,19,0)</f>
        <v>住院医师-外院</v>
      </c>
      <c r="G195" s="8" t="str">
        <f>VLOOKUP(E195,'[2]住培学员 在培学员排班表（所有人）请假等数据已更新到23.6'!$F$1:$P$65536,11,0)</f>
        <v>精神科</v>
      </c>
      <c r="H195" s="8" t="str">
        <f>VLOOKUP(E195,'[2]住培学员 在培学员排班表（所有人）请假等数据已更新到23.6'!$F$1:$S$65536,14,0)</f>
        <v>2021年</v>
      </c>
      <c r="I195" s="8" t="s">
        <v>99</v>
      </c>
      <c r="J195" s="24">
        <v>0</v>
      </c>
      <c r="K195" s="24">
        <v>0</v>
      </c>
      <c r="L195" s="24">
        <v>0</v>
      </c>
      <c r="M195" s="24">
        <v>160</v>
      </c>
      <c r="N195" s="25">
        <v>0</v>
      </c>
      <c r="O195" s="25">
        <v>3</v>
      </c>
      <c r="P195" s="25">
        <v>3</v>
      </c>
      <c r="Q195" s="25">
        <v>4</v>
      </c>
      <c r="R195" s="25">
        <v>0</v>
      </c>
      <c r="S195" s="36">
        <v>220</v>
      </c>
      <c r="T195" s="24">
        <v>100</v>
      </c>
      <c r="U195" s="24">
        <v>10</v>
      </c>
      <c r="V195" s="24">
        <v>60</v>
      </c>
      <c r="W195" s="24">
        <v>60</v>
      </c>
      <c r="X195" s="24">
        <v>60</v>
      </c>
      <c r="Y195" s="48">
        <v>60</v>
      </c>
      <c r="Z195" s="48">
        <v>0</v>
      </c>
      <c r="AA195" s="48">
        <f>VLOOKUP(E195,[6]教育处数据!B:G,6,0)</f>
        <v>0</v>
      </c>
      <c r="AB195" s="43">
        <f>VLOOKUP(E195,[6]教育处数据!B:H,7,0)</f>
        <v>100</v>
      </c>
      <c r="AC195" s="43">
        <f>VLOOKUP(E195,[6]教育处数据!B:J,9,0)</f>
        <v>150</v>
      </c>
      <c r="AD195" s="43">
        <f>VLOOKUP(E195,[6]教育处数据!B:L,11,0)</f>
        <v>100</v>
      </c>
      <c r="AE195" s="43">
        <v>0</v>
      </c>
      <c r="AF195" s="43">
        <v>0</v>
      </c>
      <c r="AG195" s="43">
        <f>VLOOKUP(E195,[6]教育处数据!B:N,13,0)</f>
        <v>0</v>
      </c>
      <c r="AH195" s="43">
        <v>0</v>
      </c>
      <c r="AI195" s="43">
        <v>0</v>
      </c>
      <c r="AJ195" s="43">
        <v>0</v>
      </c>
      <c r="AK195" s="43">
        <v>0</v>
      </c>
      <c r="AL195" s="43">
        <v>0</v>
      </c>
      <c r="AM195" s="26">
        <f>SUM(J195:M195,S195:AJ195)</f>
        <v>1080</v>
      </c>
      <c r="AN195" s="7" t="str">
        <f>VLOOKUP(G195,'[4]2.第一轮公示反馈'!$G:$AM,33,0)</f>
        <v>精神科</v>
      </c>
      <c r="AO195" s="52">
        <f>SUMPRODUCT(($AN$4:$AN$1113=AN195)*($AM$4:$AM$1113&gt;AM195))+1</f>
        <v>1</v>
      </c>
      <c r="AP195" s="53">
        <f>COUNTIF(AN:AN,AN195)</f>
        <v>16</v>
      </c>
      <c r="AQ195" s="54">
        <f>AO195/AP195</f>
        <v>0.0625</v>
      </c>
      <c r="AR195" s="53">
        <f>IF(AQ195&lt;=10%,1.5,(IF(AQ195&lt;=40%,1.25,IF(AQ195&lt;=60%,1,IF(AQ195&lt;90%,0.75,0.5)))))</f>
        <v>1.5</v>
      </c>
      <c r="AS195" s="55">
        <v>1200</v>
      </c>
      <c r="AT195" s="6">
        <f>VLOOKUP(E195,[6]教育处数据!B:Q,16,0)</f>
        <v>20</v>
      </c>
      <c r="AU195" s="56">
        <f>AS195*AR195*(AT195/AW195)</f>
        <v>1800</v>
      </c>
      <c r="AV195" s="57">
        <f>ROUND(AU195,0)</f>
        <v>1800</v>
      </c>
      <c r="AW195" s="6">
        <v>20</v>
      </c>
    </row>
    <row r="196" spans="1:49">
      <c r="A196" s="6"/>
      <c r="B196" s="7" t="s">
        <v>321</v>
      </c>
      <c r="C196" s="8">
        <v>191</v>
      </c>
      <c r="D196" s="12" t="s">
        <v>322</v>
      </c>
      <c r="E196" s="8" t="str">
        <f>VLOOKUP(D196,'[1]9月学员绩效名单'!$A:$C,3,0)</f>
        <v>727L65</v>
      </c>
      <c r="F196" s="8" t="str">
        <f>VLOOKUP(E196,'[2]住培学员 在培学员排班表（所有人）请假等数据已更新到23.6'!$F$1:$X$65536,19,0)</f>
        <v>住院医师-外院</v>
      </c>
      <c r="G196" s="8" t="str">
        <f>VLOOKUP(E196,'[2]住培学员 在培学员排班表（所有人）请假等数据已更新到23.6'!$F$1:$P$65536,11,0)</f>
        <v>精神科</v>
      </c>
      <c r="H196" s="8" t="str">
        <f>VLOOKUP(E196,'[2]住培学员 在培学员排班表（所有人）请假等数据已更新到23.6'!$F$1:$S$65536,14,0)</f>
        <v>2021年</v>
      </c>
      <c r="I196" s="8" t="s">
        <v>99</v>
      </c>
      <c r="J196" s="43">
        <v>0</v>
      </c>
      <c r="K196" s="43">
        <v>0</v>
      </c>
      <c r="L196" s="43">
        <v>0</v>
      </c>
      <c r="M196" s="24">
        <v>160</v>
      </c>
      <c r="N196" s="25">
        <v>4</v>
      </c>
      <c r="O196" s="25">
        <v>0</v>
      </c>
      <c r="P196" s="25">
        <v>0</v>
      </c>
      <c r="Q196" s="25">
        <v>0</v>
      </c>
      <c r="R196" s="25">
        <v>0</v>
      </c>
      <c r="S196" s="36">
        <v>200</v>
      </c>
      <c r="T196" s="24">
        <v>100</v>
      </c>
      <c r="U196" s="24">
        <v>10</v>
      </c>
      <c r="V196" s="24">
        <v>80</v>
      </c>
      <c r="W196" s="24">
        <v>60</v>
      </c>
      <c r="X196" s="24">
        <v>120</v>
      </c>
      <c r="Y196" s="48">
        <v>0</v>
      </c>
      <c r="Z196" s="48">
        <v>0</v>
      </c>
      <c r="AA196" s="48">
        <f>VLOOKUP(E196,[6]教育处数据!B:G,6,0)</f>
        <v>0</v>
      </c>
      <c r="AB196" s="43">
        <f>VLOOKUP(E196,[6]教育处数据!B:H,7,0)</f>
        <v>100</v>
      </c>
      <c r="AC196" s="43">
        <f>VLOOKUP(E196,[6]教育处数据!B:J,9,0)</f>
        <v>150</v>
      </c>
      <c r="AD196" s="43">
        <f>VLOOKUP(E196,[6]教育处数据!B:L,11,0)</f>
        <v>100</v>
      </c>
      <c r="AE196" s="43">
        <v>0</v>
      </c>
      <c r="AF196" s="43">
        <v>0</v>
      </c>
      <c r="AG196" s="43">
        <f>VLOOKUP(E196,[6]教育处数据!B:N,13,0)</f>
        <v>0</v>
      </c>
      <c r="AH196" s="43">
        <v>0</v>
      </c>
      <c r="AI196" s="43">
        <v>0</v>
      </c>
      <c r="AJ196" s="43">
        <v>0</v>
      </c>
      <c r="AK196" s="43">
        <v>0</v>
      </c>
      <c r="AL196" s="43">
        <v>0</v>
      </c>
      <c r="AM196" s="26">
        <f>SUM(J196:M196,S196:AJ196)</f>
        <v>1080</v>
      </c>
      <c r="AN196" s="7" t="str">
        <f>VLOOKUP(G196,'[4]2.第一轮公示反馈'!$G:$AM,33,0)</f>
        <v>精神科</v>
      </c>
      <c r="AO196" s="52">
        <f>SUMPRODUCT(($AN$4:$AN$1113=AN196)*($AM$4:$AM$1113&gt;AM196))+1</f>
        <v>1</v>
      </c>
      <c r="AP196" s="53">
        <f>COUNTIF(AN:AN,AN196)</f>
        <v>16</v>
      </c>
      <c r="AQ196" s="54">
        <f>AO196/AP196</f>
        <v>0.0625</v>
      </c>
      <c r="AR196" s="53">
        <f>IF(AQ196&lt;=10%,1.5,(IF(AQ196&lt;=40%,1.25,IF(AQ196&lt;=60%,1,IF(AQ196&lt;90%,0.75,0.5)))))</f>
        <v>1.5</v>
      </c>
      <c r="AS196" s="55">
        <v>1200</v>
      </c>
      <c r="AT196" s="6">
        <f>VLOOKUP(E196,[6]教育处数据!B:Q,16,0)</f>
        <v>20</v>
      </c>
      <c r="AU196" s="56">
        <f>AS196*AR196*(AT196/AW196)</f>
        <v>1800</v>
      </c>
      <c r="AV196" s="57">
        <f>ROUND(AU196,0)</f>
        <v>1800</v>
      </c>
      <c r="AW196" s="6">
        <v>20</v>
      </c>
    </row>
    <row r="197" spans="1:49">
      <c r="A197" s="6"/>
      <c r="B197" s="7" t="s">
        <v>321</v>
      </c>
      <c r="C197" s="8">
        <v>192</v>
      </c>
      <c r="D197" s="12" t="s">
        <v>323</v>
      </c>
      <c r="E197" s="8" t="str">
        <f>VLOOKUP(D197,'[1]9月学员绩效名单'!$A:$C,3,0)</f>
        <v>727L69</v>
      </c>
      <c r="F197" s="8" t="str">
        <f>VLOOKUP(E197,'[2]住培学员 在培学员排班表（所有人）请假等数据已更新到23.6'!$F$1:$X$65536,19,0)</f>
        <v>住院医师-外院</v>
      </c>
      <c r="G197" s="8" t="str">
        <f>VLOOKUP(E197,'[2]住培学员 在培学员排班表（所有人）请假等数据已更新到23.6'!$F$1:$P$65536,11,0)</f>
        <v>精神科</v>
      </c>
      <c r="H197" s="8" t="str">
        <f>VLOOKUP(E197,'[2]住培学员 在培学员排班表（所有人）请假等数据已更新到23.6'!$F$1:$S$65536,14,0)</f>
        <v>2021年</v>
      </c>
      <c r="I197" s="8" t="s">
        <v>99</v>
      </c>
      <c r="J197" s="43">
        <v>0</v>
      </c>
      <c r="K197" s="43">
        <v>0</v>
      </c>
      <c r="L197" s="43">
        <v>0</v>
      </c>
      <c r="M197" s="24">
        <v>160</v>
      </c>
      <c r="N197" s="25">
        <v>0</v>
      </c>
      <c r="O197" s="25">
        <v>2</v>
      </c>
      <c r="P197" s="25">
        <v>0</v>
      </c>
      <c r="Q197" s="25">
        <v>1</v>
      </c>
      <c r="R197" s="25">
        <v>1</v>
      </c>
      <c r="S197" s="36">
        <v>90</v>
      </c>
      <c r="T197" s="24">
        <v>100</v>
      </c>
      <c r="U197" s="24">
        <v>10</v>
      </c>
      <c r="V197" s="24">
        <v>80</v>
      </c>
      <c r="W197" s="24">
        <v>30</v>
      </c>
      <c r="X197" s="24">
        <v>120</v>
      </c>
      <c r="Y197" s="48">
        <v>0</v>
      </c>
      <c r="Z197" s="48">
        <v>0</v>
      </c>
      <c r="AA197" s="48">
        <f>VLOOKUP(E197,[6]教育处数据!B:G,6,0)</f>
        <v>0</v>
      </c>
      <c r="AB197" s="43">
        <f>VLOOKUP(E197,[6]教育处数据!B:H,7,0)</f>
        <v>100</v>
      </c>
      <c r="AC197" s="43">
        <f>VLOOKUP(E197,[6]教育处数据!B:J,9,0)</f>
        <v>150</v>
      </c>
      <c r="AD197" s="43">
        <f>VLOOKUP(E197,[6]教育处数据!B:L,11,0)</f>
        <v>100</v>
      </c>
      <c r="AE197" s="43">
        <v>0</v>
      </c>
      <c r="AF197" s="43">
        <v>0</v>
      </c>
      <c r="AG197" s="43">
        <f>VLOOKUP(E197,[6]教育处数据!B:N,13,0)</f>
        <v>0</v>
      </c>
      <c r="AH197" s="43">
        <v>0</v>
      </c>
      <c r="AI197" s="43">
        <v>0</v>
      </c>
      <c r="AJ197" s="43">
        <v>0</v>
      </c>
      <c r="AK197" s="43">
        <v>0</v>
      </c>
      <c r="AL197" s="43">
        <v>0</v>
      </c>
      <c r="AM197" s="26">
        <f>SUM(J197:M197,S197:AJ197)</f>
        <v>940</v>
      </c>
      <c r="AN197" s="7" t="str">
        <f>VLOOKUP(G197,'[4]2.第一轮公示反馈'!$G:$AM,33,0)</f>
        <v>精神科</v>
      </c>
      <c r="AO197" s="52">
        <f>SUMPRODUCT(($AN$4:$AN$1113=AN197)*($AM$4:$AM$1113&gt;AM197))+1</f>
        <v>3</v>
      </c>
      <c r="AP197" s="53">
        <f>COUNTIF(AN:AN,AN197)</f>
        <v>16</v>
      </c>
      <c r="AQ197" s="54">
        <f>AO197/AP197</f>
        <v>0.1875</v>
      </c>
      <c r="AR197" s="53">
        <f>IF(AQ197&lt;=10%,1.5,(IF(AQ197&lt;=40%,1.25,IF(AQ197&lt;=60%,1,IF(AQ197&lt;90%,0.75,0.5)))))</f>
        <v>1.25</v>
      </c>
      <c r="AS197" s="55">
        <v>1200</v>
      </c>
      <c r="AT197" s="6">
        <f>VLOOKUP(E197,[6]教育处数据!B:Q,16,0)</f>
        <v>20</v>
      </c>
      <c r="AU197" s="56">
        <f>AS197*AR197*(AT197/AW197)</f>
        <v>1500</v>
      </c>
      <c r="AV197" s="57">
        <f>ROUND(AU197,0)</f>
        <v>1500</v>
      </c>
      <c r="AW197" s="6">
        <v>20</v>
      </c>
    </row>
    <row r="198" spans="1:49">
      <c r="A198" s="6"/>
      <c r="B198" s="7" t="s">
        <v>321</v>
      </c>
      <c r="C198" s="8">
        <v>193</v>
      </c>
      <c r="D198" s="13" t="s">
        <v>324</v>
      </c>
      <c r="E198" s="8" t="str">
        <f>VLOOKUP(D198,'[1]9月学员绩效名单'!$A:$C,3,0)</f>
        <v>7AM484</v>
      </c>
      <c r="F198" s="8" t="str">
        <f>VLOOKUP(E198,'[2]住培学员 在培学员排班表（所有人）请假等数据已更新到23.6'!$F$1:$X$65536,19,0)</f>
        <v>规培研究生</v>
      </c>
      <c r="G198" s="8" t="str">
        <f>VLOOKUP(E198,'[2]住培学员 在培学员排班表（所有人）请假等数据已更新到23.6'!$F$1:$P$65536,11,0)</f>
        <v>精神科</v>
      </c>
      <c r="H198" s="8" t="str">
        <f>VLOOKUP(E198,'[2]住培学员 在培学员排班表（所有人）请假等数据已更新到23.6'!$F$1:$S$65536,14,0)</f>
        <v>2021年</v>
      </c>
      <c r="I198" s="8" t="s">
        <v>99</v>
      </c>
      <c r="J198" s="43">
        <v>0</v>
      </c>
      <c r="K198" s="43">
        <v>0</v>
      </c>
      <c r="L198" s="43">
        <v>0</v>
      </c>
      <c r="M198" s="24">
        <v>160</v>
      </c>
      <c r="N198" s="25">
        <v>0</v>
      </c>
      <c r="O198" s="25">
        <v>2</v>
      </c>
      <c r="P198" s="25">
        <v>0</v>
      </c>
      <c r="Q198" s="25">
        <v>1</v>
      </c>
      <c r="R198" s="25">
        <v>1</v>
      </c>
      <c r="S198" s="36">
        <v>90</v>
      </c>
      <c r="T198" s="24">
        <v>100</v>
      </c>
      <c r="U198" s="24">
        <v>10</v>
      </c>
      <c r="V198" s="24">
        <v>80</v>
      </c>
      <c r="W198" s="24">
        <v>30</v>
      </c>
      <c r="X198" s="24">
        <v>120</v>
      </c>
      <c r="Y198" s="48">
        <v>0</v>
      </c>
      <c r="Z198" s="48">
        <v>0</v>
      </c>
      <c r="AA198" s="48">
        <f>VLOOKUP(E198,[6]教育处数据!B:G,6,0)</f>
        <v>0</v>
      </c>
      <c r="AB198" s="43">
        <f>VLOOKUP(E198,[6]教育处数据!B:H,7,0)</f>
        <v>100</v>
      </c>
      <c r="AC198" s="43">
        <f>VLOOKUP(E198,[6]教育处数据!B:J,9,0)</f>
        <v>150</v>
      </c>
      <c r="AD198" s="43">
        <f>VLOOKUP(E198,[6]教育处数据!B:L,11,0)</f>
        <v>100</v>
      </c>
      <c r="AE198" s="43">
        <v>0</v>
      </c>
      <c r="AF198" s="43">
        <v>0</v>
      </c>
      <c r="AG198" s="43">
        <f>VLOOKUP(E198,[6]教育处数据!B:N,13,0)</f>
        <v>0</v>
      </c>
      <c r="AH198" s="43">
        <v>0</v>
      </c>
      <c r="AI198" s="43">
        <v>0</v>
      </c>
      <c r="AJ198" s="43">
        <v>0</v>
      </c>
      <c r="AK198" s="43">
        <v>0</v>
      </c>
      <c r="AL198" s="43">
        <v>0</v>
      </c>
      <c r="AM198" s="26">
        <f>SUM(J198:M198,S198:AJ198)</f>
        <v>940</v>
      </c>
      <c r="AN198" s="7" t="str">
        <f>VLOOKUP(G198,'[4]2.第一轮公示反馈'!$G:$AM,33,0)</f>
        <v>精神科</v>
      </c>
      <c r="AO198" s="52">
        <f>SUMPRODUCT(($AN$4:$AN$1113=AN198)*($AM$4:$AM$1113&gt;AM198))+1</f>
        <v>3</v>
      </c>
      <c r="AP198" s="53">
        <f>COUNTIF(AN:AN,AN198)</f>
        <v>16</v>
      </c>
      <c r="AQ198" s="54">
        <f>AO198/AP198</f>
        <v>0.1875</v>
      </c>
      <c r="AR198" s="53">
        <f>IF(AQ198&lt;=10%,1.5,(IF(AQ198&lt;=40%,1.25,IF(AQ198&lt;=60%,1,IF(AQ198&lt;90%,0.75,0.5)))))</f>
        <v>1.25</v>
      </c>
      <c r="AS198" s="55">
        <v>1200</v>
      </c>
      <c r="AT198" s="6">
        <f>VLOOKUP(E198,[6]教育处数据!B:Q,16,0)</f>
        <v>20</v>
      </c>
      <c r="AU198" s="56">
        <f>AS198*AR198*(AT198/AW198)</f>
        <v>1500</v>
      </c>
      <c r="AV198" s="57">
        <f>ROUND(AU198,0)</f>
        <v>1500</v>
      </c>
      <c r="AW198" s="6">
        <v>20</v>
      </c>
    </row>
    <row r="199" spans="1:49">
      <c r="A199" s="6"/>
      <c r="B199" s="7" t="s">
        <v>321</v>
      </c>
      <c r="C199" s="8">
        <v>194</v>
      </c>
      <c r="D199" s="9" t="s">
        <v>325</v>
      </c>
      <c r="E199" s="8" t="str">
        <f>VLOOKUP(D199,'[1]9月学员绩效名单'!$A:$C,3,0)</f>
        <v>729L78</v>
      </c>
      <c r="F199" s="8" t="str">
        <f>VLOOKUP(E199,'[2]住培学员 在培学员排班表（所有人）请假等数据已更新到23.6'!$F$1:$X$65536,19,0)</f>
        <v>住院医师-外院</v>
      </c>
      <c r="G199" s="8" t="str">
        <f>VLOOKUP(E199,'[2]住培学员 在培学员排班表（所有人）请假等数据已更新到23.6'!$F$1:$P$65536,11,0)</f>
        <v>精神科</v>
      </c>
      <c r="H199" s="8" t="str">
        <f>VLOOKUP(E199,'[2]住培学员 在培学员排班表（所有人）请假等数据已更新到23.6'!$F$1:$S$65536,14,0)</f>
        <v>2022年</v>
      </c>
      <c r="I199" s="8" t="s">
        <v>99</v>
      </c>
      <c r="J199" s="43">
        <v>0</v>
      </c>
      <c r="K199" s="43">
        <v>0</v>
      </c>
      <c r="L199" s="43">
        <v>0</v>
      </c>
      <c r="M199" s="24">
        <v>160</v>
      </c>
      <c r="N199" s="25">
        <v>0</v>
      </c>
      <c r="O199" s="25">
        <v>1</v>
      </c>
      <c r="P199" s="25">
        <v>0</v>
      </c>
      <c r="Q199" s="25">
        <v>1</v>
      </c>
      <c r="R199" s="25">
        <v>1</v>
      </c>
      <c r="S199" s="36">
        <v>70</v>
      </c>
      <c r="T199" s="24">
        <v>100</v>
      </c>
      <c r="U199" s="24">
        <v>10</v>
      </c>
      <c r="V199" s="24">
        <v>60</v>
      </c>
      <c r="W199" s="24">
        <v>60</v>
      </c>
      <c r="X199" s="24">
        <v>120</v>
      </c>
      <c r="Y199" s="48">
        <v>0</v>
      </c>
      <c r="Z199" s="48">
        <v>0</v>
      </c>
      <c r="AA199" s="48">
        <f>VLOOKUP(E199,[6]教育处数据!B:G,6,0)</f>
        <v>0</v>
      </c>
      <c r="AB199" s="43">
        <f>VLOOKUP(E199,[6]教育处数据!B:H,7,0)</f>
        <v>100</v>
      </c>
      <c r="AC199" s="43">
        <f>VLOOKUP(E199,[6]教育处数据!B:J,9,0)</f>
        <v>150</v>
      </c>
      <c r="AD199" s="43">
        <f>VLOOKUP(E199,[6]教育处数据!B:L,11,0)</f>
        <v>100</v>
      </c>
      <c r="AE199" s="43">
        <v>0</v>
      </c>
      <c r="AF199" s="43">
        <v>0</v>
      </c>
      <c r="AG199" s="43">
        <v>-20</v>
      </c>
      <c r="AH199" s="43">
        <v>0</v>
      </c>
      <c r="AI199" s="43">
        <v>0</v>
      </c>
      <c r="AJ199" s="43">
        <v>0</v>
      </c>
      <c r="AK199" s="43">
        <v>0</v>
      </c>
      <c r="AL199" s="43">
        <v>0</v>
      </c>
      <c r="AM199" s="26">
        <f>SUM(J199:M199,S199:AJ199)</f>
        <v>910</v>
      </c>
      <c r="AN199" s="7" t="str">
        <f>VLOOKUP(G199,'[4]2.第一轮公示反馈'!$G:$AM,33,0)</f>
        <v>精神科</v>
      </c>
      <c r="AO199" s="52">
        <f>SUMPRODUCT(($AN$4:$AN$1113=AN199)*($AM$4:$AM$1113&gt;AM199))+1</f>
        <v>5</v>
      </c>
      <c r="AP199" s="53">
        <f>COUNTIF(AN:AN,AN199)</f>
        <v>16</v>
      </c>
      <c r="AQ199" s="54">
        <f>AO199/AP199</f>
        <v>0.3125</v>
      </c>
      <c r="AR199" s="53">
        <f>IF(AQ199&lt;=10%,1.5,(IF(AQ199&lt;=40%,1.25,IF(AQ199&lt;=60%,1,IF(AQ199&lt;90%,0.75,0.5)))))</f>
        <v>1.25</v>
      </c>
      <c r="AS199" s="55">
        <v>1200</v>
      </c>
      <c r="AT199" s="6">
        <f>VLOOKUP(E199,[6]教育处数据!B:Q,16,0)</f>
        <v>20</v>
      </c>
      <c r="AU199" s="56">
        <f>AS199*AR199*(AT199/AW199)</f>
        <v>1500</v>
      </c>
      <c r="AV199" s="57">
        <f>ROUND(AU199,0)</f>
        <v>1500</v>
      </c>
      <c r="AW199" s="6">
        <v>20</v>
      </c>
    </row>
    <row r="200" spans="1:49">
      <c r="A200" s="6"/>
      <c r="B200" s="7" t="s">
        <v>321</v>
      </c>
      <c r="C200" s="8">
        <v>195</v>
      </c>
      <c r="D200" s="13" t="s">
        <v>326</v>
      </c>
      <c r="E200" s="8" t="str">
        <f>VLOOKUP(D200,'[1]9月学员绩效名单'!$A:$C,3,0)</f>
        <v>7AM483</v>
      </c>
      <c r="F200" s="8" t="str">
        <f>VLOOKUP(E200,'[2]住培学员 在培学员排班表（所有人）请假等数据已更新到23.6'!$F$1:$X$65536,19,0)</f>
        <v>规培研究生</v>
      </c>
      <c r="G200" s="8" t="str">
        <f>VLOOKUP(E200,'[2]住培学员 在培学员排班表（所有人）请假等数据已更新到23.6'!$F$1:$P$65536,11,0)</f>
        <v>精神科</v>
      </c>
      <c r="H200" s="8" t="str">
        <f>VLOOKUP(E200,'[2]住培学员 在培学员排班表（所有人）请假等数据已更新到23.6'!$F$1:$S$65536,14,0)</f>
        <v>2021年</v>
      </c>
      <c r="I200" s="8" t="s">
        <v>99</v>
      </c>
      <c r="J200" s="43">
        <v>0</v>
      </c>
      <c r="K200" s="43">
        <v>0</v>
      </c>
      <c r="L200" s="43">
        <v>0</v>
      </c>
      <c r="M200" s="24">
        <v>160</v>
      </c>
      <c r="N200" s="25">
        <v>0</v>
      </c>
      <c r="O200" s="25">
        <v>2</v>
      </c>
      <c r="P200" s="25">
        <v>2</v>
      </c>
      <c r="Q200" s="25">
        <v>0</v>
      </c>
      <c r="R200" s="25">
        <v>0</v>
      </c>
      <c r="S200" s="36">
        <v>80</v>
      </c>
      <c r="T200" s="24">
        <v>100</v>
      </c>
      <c r="U200" s="24">
        <v>10</v>
      </c>
      <c r="V200" s="24">
        <v>80</v>
      </c>
      <c r="W200" s="24">
        <v>30</v>
      </c>
      <c r="X200" s="24">
        <v>120</v>
      </c>
      <c r="Y200" s="48">
        <v>0</v>
      </c>
      <c r="Z200" s="48">
        <v>0</v>
      </c>
      <c r="AA200" s="48">
        <f>VLOOKUP(E200,[6]教育处数据!B:G,6,0)</f>
        <v>0</v>
      </c>
      <c r="AB200" s="43">
        <f>VLOOKUP(E200,[6]教育处数据!B:H,7,0)</f>
        <v>100</v>
      </c>
      <c r="AC200" s="43">
        <f>VLOOKUP(E200,[6]教育处数据!B:J,9,0)</f>
        <v>150</v>
      </c>
      <c r="AD200" s="43">
        <f>VLOOKUP(E200,[6]教育处数据!B:L,11,0)</f>
        <v>100</v>
      </c>
      <c r="AE200" s="43">
        <v>0</v>
      </c>
      <c r="AF200" s="43">
        <v>0</v>
      </c>
      <c r="AG200" s="43">
        <v>-20</v>
      </c>
      <c r="AH200" s="43">
        <v>0</v>
      </c>
      <c r="AI200" s="43">
        <v>0</v>
      </c>
      <c r="AJ200" s="43">
        <v>0</v>
      </c>
      <c r="AK200" s="43">
        <v>0</v>
      </c>
      <c r="AL200" s="43">
        <v>0</v>
      </c>
      <c r="AM200" s="26">
        <f>SUM(J200:M200,S200:AJ200)</f>
        <v>910</v>
      </c>
      <c r="AN200" s="7" t="str">
        <f>VLOOKUP(G200,'[4]2.第一轮公示反馈'!$G:$AM,33,0)</f>
        <v>精神科</v>
      </c>
      <c r="AO200" s="52">
        <f>SUMPRODUCT(($AN$4:$AN$1113=AN200)*($AM$4:$AM$1113&gt;AM200))+1</f>
        <v>5</v>
      </c>
      <c r="AP200" s="53">
        <f>COUNTIF(AN:AN,AN200)</f>
        <v>16</v>
      </c>
      <c r="AQ200" s="54">
        <f>AO200/AP200</f>
        <v>0.3125</v>
      </c>
      <c r="AR200" s="53">
        <f>IF(AQ200&lt;=10%,1.5,(IF(AQ200&lt;=40%,1.25,IF(AQ200&lt;=60%,1,IF(AQ200&lt;90%,0.75,0.5)))))</f>
        <v>1.25</v>
      </c>
      <c r="AS200" s="55">
        <v>1200</v>
      </c>
      <c r="AT200" s="6">
        <f>VLOOKUP(E200,[6]教育处数据!B:Q,16,0)</f>
        <v>20</v>
      </c>
      <c r="AU200" s="56">
        <f>AS200*AR200*(AT200/AW200)</f>
        <v>1500</v>
      </c>
      <c r="AV200" s="57">
        <f>ROUND(AU200,0)</f>
        <v>1500</v>
      </c>
      <c r="AW200" s="6">
        <v>20</v>
      </c>
    </row>
    <row r="201" spans="1:49">
      <c r="A201" s="6"/>
      <c r="B201" s="7" t="s">
        <v>321</v>
      </c>
      <c r="C201" s="8">
        <v>196</v>
      </c>
      <c r="D201" s="12" t="s">
        <v>327</v>
      </c>
      <c r="E201" s="8" t="str">
        <f>VLOOKUP(D201,'[1]9月学员绩效名单'!$A:$C,3,0)</f>
        <v>727L67</v>
      </c>
      <c r="F201" s="8" t="str">
        <f>VLOOKUP(E201,'[2]住培学员 在培学员排班表（所有人）请假等数据已更新到23.6'!$F$1:$X$65536,19,0)</f>
        <v>住院医师-外院</v>
      </c>
      <c r="G201" s="8" t="str">
        <f>VLOOKUP(E201,'[2]住培学员 在培学员排班表（所有人）请假等数据已更新到23.6'!$F$1:$P$65536,11,0)</f>
        <v>精神科</v>
      </c>
      <c r="H201" s="8" t="str">
        <f>VLOOKUP(E201,'[2]住培学员 在培学员排班表（所有人）请假等数据已更新到23.6'!$F$1:$S$65536,14,0)</f>
        <v>2021年</v>
      </c>
      <c r="I201" s="8" t="s">
        <v>99</v>
      </c>
      <c r="J201" s="43">
        <v>0</v>
      </c>
      <c r="K201" s="43">
        <v>0</v>
      </c>
      <c r="L201" s="43">
        <v>0</v>
      </c>
      <c r="M201" s="24">
        <v>160</v>
      </c>
      <c r="N201" s="25">
        <v>0</v>
      </c>
      <c r="O201" s="25">
        <v>3</v>
      </c>
      <c r="P201" s="25">
        <v>1</v>
      </c>
      <c r="Q201" s="25">
        <v>0</v>
      </c>
      <c r="R201" s="25">
        <v>0</v>
      </c>
      <c r="S201" s="36">
        <v>80</v>
      </c>
      <c r="T201" s="24">
        <v>100</v>
      </c>
      <c r="U201" s="24">
        <v>10</v>
      </c>
      <c r="V201" s="24">
        <v>40</v>
      </c>
      <c r="W201" s="24">
        <v>60</v>
      </c>
      <c r="X201" s="24">
        <v>90</v>
      </c>
      <c r="Y201" s="48">
        <v>0</v>
      </c>
      <c r="Z201" s="48">
        <v>0</v>
      </c>
      <c r="AA201" s="48">
        <f>VLOOKUP(E201,[6]教育处数据!B:G,6,0)</f>
        <v>0</v>
      </c>
      <c r="AB201" s="43">
        <f>VLOOKUP(E201,[6]教育处数据!B:H,7,0)</f>
        <v>100</v>
      </c>
      <c r="AC201" s="43">
        <f>VLOOKUP(E201,[6]教育处数据!B:J,9,0)</f>
        <v>150</v>
      </c>
      <c r="AD201" s="43">
        <f>VLOOKUP(E201,[6]教育处数据!B:L,11,0)</f>
        <v>0</v>
      </c>
      <c r="AE201" s="43">
        <v>0</v>
      </c>
      <c r="AF201" s="43">
        <v>0</v>
      </c>
      <c r="AG201" s="43">
        <f>VLOOKUP(E201,[6]教育处数据!B:N,13,0)</f>
        <v>0</v>
      </c>
      <c r="AH201" s="43">
        <v>0</v>
      </c>
      <c r="AI201" s="43">
        <v>0</v>
      </c>
      <c r="AJ201" s="43">
        <v>0</v>
      </c>
      <c r="AK201" s="43">
        <v>0</v>
      </c>
      <c r="AL201" s="43">
        <v>0</v>
      </c>
      <c r="AM201" s="26">
        <f>SUM(J201:M201,S201:AJ201)</f>
        <v>790</v>
      </c>
      <c r="AN201" s="7" t="str">
        <f>VLOOKUP(G201,'[4]2.第一轮公示反馈'!$G:$AM,33,0)</f>
        <v>精神科</v>
      </c>
      <c r="AO201" s="52">
        <f>SUMPRODUCT(($AN$4:$AN$1113=AN201)*($AM$4:$AM$1113&gt;AM201))+1</f>
        <v>7</v>
      </c>
      <c r="AP201" s="53">
        <f>COUNTIF(AN:AN,AN201)</f>
        <v>16</v>
      </c>
      <c r="AQ201" s="54">
        <f>AO201/AP201</f>
        <v>0.4375</v>
      </c>
      <c r="AR201" s="53">
        <f>IF(AQ201&lt;=10%,1.5,(IF(AQ201&lt;=40%,1.25,IF(AQ201&lt;=60%,1,IF(AQ201&lt;90%,0.75,0.5)))))</f>
        <v>1</v>
      </c>
      <c r="AS201" s="55">
        <v>1200</v>
      </c>
      <c r="AT201" s="6">
        <f>VLOOKUP(E201,[6]教育处数据!B:Q,16,0)</f>
        <v>20</v>
      </c>
      <c r="AU201" s="56">
        <f>AS201*AR201*(AT201/AW201)</f>
        <v>1200</v>
      </c>
      <c r="AV201" s="57">
        <f>ROUND(AU201,0)</f>
        <v>1200</v>
      </c>
      <c r="AW201" s="6">
        <v>20</v>
      </c>
    </row>
    <row r="202" spans="1:49">
      <c r="A202" s="6"/>
      <c r="B202" s="7" t="s">
        <v>136</v>
      </c>
      <c r="C202" s="8">
        <v>197</v>
      </c>
      <c r="D202" s="8" t="s">
        <v>328</v>
      </c>
      <c r="E202" s="8" t="str">
        <f>VLOOKUP(D202,'[1]9月学员绩效名单'!$A:$C,3,0)</f>
        <v>733L46</v>
      </c>
      <c r="F202" s="8" t="str">
        <f>VLOOKUP(E202,'[2]住培学员 在培学员排班表（所有人）请假等数据已更新到23.6'!$F$1:$X$65536,19,0)</f>
        <v>住院医师-外院</v>
      </c>
      <c r="G202" s="8" t="str">
        <f>VLOOKUP(E202,'[2]住培学员 在培学员排班表（所有人）请假等数据已更新到23.6'!$F$1:$P$65536,11,0)</f>
        <v>精神科</v>
      </c>
      <c r="H202" s="8" t="str">
        <f>VLOOKUP(E202,'[2]住培学员 在培学员排班表（所有人）请假等数据已更新到23.6'!$F$1:$S$65536,14,0)</f>
        <v>2023年</v>
      </c>
      <c r="I202" s="8" t="s">
        <v>99</v>
      </c>
      <c r="J202" s="24">
        <v>0</v>
      </c>
      <c r="K202" s="24">
        <v>0</v>
      </c>
      <c r="L202" s="24">
        <v>0</v>
      </c>
      <c r="M202" s="24">
        <v>160</v>
      </c>
      <c r="N202" s="25">
        <v>0</v>
      </c>
      <c r="O202" s="25">
        <v>3</v>
      </c>
      <c r="P202" s="25">
        <v>2</v>
      </c>
      <c r="Q202" s="25">
        <v>2</v>
      </c>
      <c r="R202" s="25">
        <v>0</v>
      </c>
      <c r="S202" s="36">
        <v>150</v>
      </c>
      <c r="T202" s="24">
        <v>100</v>
      </c>
      <c r="U202" s="24">
        <v>10</v>
      </c>
      <c r="V202" s="24">
        <v>40</v>
      </c>
      <c r="W202" s="24">
        <v>60</v>
      </c>
      <c r="X202" s="24">
        <v>60</v>
      </c>
      <c r="Y202" s="48">
        <v>0</v>
      </c>
      <c r="Z202" s="48">
        <v>0</v>
      </c>
      <c r="AA202" s="48">
        <f>VLOOKUP(E202,[6]教育处数据!B:G,6,0)</f>
        <v>0</v>
      </c>
      <c r="AB202" s="43">
        <f>VLOOKUP(E202,[6]教育处数据!B:H,7,0)</f>
        <v>100</v>
      </c>
      <c r="AC202" s="43">
        <f>VLOOKUP(E202,[6]教育处数据!B:J,9,0)</f>
        <v>0</v>
      </c>
      <c r="AD202" s="43">
        <f>VLOOKUP(E202,[6]教育处数据!B:L,11,0)</f>
        <v>0</v>
      </c>
      <c r="AE202" s="43">
        <v>0</v>
      </c>
      <c r="AF202" s="43">
        <v>0</v>
      </c>
      <c r="AG202" s="43">
        <f>VLOOKUP(E202,[6]教育处数据!B:N,13,0)</f>
        <v>0</v>
      </c>
      <c r="AH202" s="43">
        <v>0</v>
      </c>
      <c r="AI202" s="43">
        <v>0</v>
      </c>
      <c r="AJ202" s="43">
        <v>0</v>
      </c>
      <c r="AK202" s="43">
        <v>0</v>
      </c>
      <c r="AL202" s="43">
        <v>0</v>
      </c>
      <c r="AM202" s="26">
        <f>SUM(J202:M202,S202:AJ202)</f>
        <v>680</v>
      </c>
      <c r="AN202" s="7" t="str">
        <f>VLOOKUP(G202,'[4]2.第一轮公示反馈'!$G:$AM,33,0)</f>
        <v>精神科</v>
      </c>
      <c r="AO202" s="52">
        <f>SUMPRODUCT(($AN$4:$AN$1113=AN202)*($AM$4:$AM$1113&gt;AM202))+1</f>
        <v>8</v>
      </c>
      <c r="AP202" s="53">
        <f>COUNTIF(AN:AN,AN202)</f>
        <v>16</v>
      </c>
      <c r="AQ202" s="54">
        <f>AO202/AP202</f>
        <v>0.5</v>
      </c>
      <c r="AR202" s="53">
        <f>IF(AQ202&lt;=10%,1.5,(IF(AQ202&lt;=40%,1.25,IF(AQ202&lt;=60%,1,IF(AQ202&lt;90%,0.75,0.5)))))</f>
        <v>1</v>
      </c>
      <c r="AS202" s="55">
        <v>1200</v>
      </c>
      <c r="AT202" s="6">
        <f>VLOOKUP(E202,[6]教育处数据!B:Q,16,0)</f>
        <v>20</v>
      </c>
      <c r="AU202" s="56">
        <f>AS202*AR202*(AT202/AW202)</f>
        <v>1200</v>
      </c>
      <c r="AV202" s="57">
        <f>ROUND(AU202,0)</f>
        <v>1200</v>
      </c>
      <c r="AW202" s="6">
        <v>20</v>
      </c>
    </row>
    <row r="203" spans="1:49">
      <c r="A203" s="6"/>
      <c r="B203" s="7" t="s">
        <v>136</v>
      </c>
      <c r="C203" s="8">
        <v>198</v>
      </c>
      <c r="D203" s="8" t="s">
        <v>329</v>
      </c>
      <c r="E203" s="8" t="str">
        <f>VLOOKUP(D203,'[1]9月学员绩效名单'!$A:$C,3,0)</f>
        <v>732L62</v>
      </c>
      <c r="F203" s="8" t="str">
        <f>VLOOKUP(E203,'[2]住培学员 在培学员排班表（所有人）请假等数据已更新到23.6'!$F$1:$X$65536,19,0)</f>
        <v>住院医师-外院</v>
      </c>
      <c r="G203" s="8" t="str">
        <f>VLOOKUP(E203,'[2]住培学员 在培学员排班表（所有人）请假等数据已更新到23.6'!$F$1:$P$65536,11,0)</f>
        <v>精神科</v>
      </c>
      <c r="H203" s="8" t="str">
        <f>VLOOKUP(E203,'[2]住培学员 在培学员排班表（所有人）请假等数据已更新到23.6'!$F$1:$S$65536,14,0)</f>
        <v>2023年</v>
      </c>
      <c r="I203" s="8" t="s">
        <v>99</v>
      </c>
      <c r="J203" s="24">
        <v>0</v>
      </c>
      <c r="K203" s="24">
        <v>0</v>
      </c>
      <c r="L203" s="24">
        <v>0</v>
      </c>
      <c r="M203" s="24">
        <v>160</v>
      </c>
      <c r="N203" s="25">
        <v>0</v>
      </c>
      <c r="O203" s="25">
        <v>3</v>
      </c>
      <c r="P203" s="25">
        <v>2</v>
      </c>
      <c r="Q203" s="25">
        <v>1</v>
      </c>
      <c r="R203" s="25">
        <v>1</v>
      </c>
      <c r="S203" s="36">
        <v>150</v>
      </c>
      <c r="T203" s="24">
        <v>100</v>
      </c>
      <c r="U203" s="24">
        <v>10</v>
      </c>
      <c r="V203" s="24">
        <v>20</v>
      </c>
      <c r="W203" s="24">
        <v>60</v>
      </c>
      <c r="X203" s="24">
        <v>60</v>
      </c>
      <c r="Y203" s="48">
        <v>0</v>
      </c>
      <c r="Z203" s="48">
        <v>0</v>
      </c>
      <c r="AA203" s="48">
        <f>VLOOKUP(E203,[6]教育处数据!B:G,6,0)</f>
        <v>0</v>
      </c>
      <c r="AB203" s="43">
        <f>VLOOKUP(E203,[6]教育处数据!B:H,7,0)</f>
        <v>100</v>
      </c>
      <c r="AC203" s="43">
        <f>VLOOKUP(E203,[6]教育处数据!B:J,9,0)</f>
        <v>0</v>
      </c>
      <c r="AD203" s="43">
        <f>VLOOKUP(E203,[6]教育处数据!B:L,11,0)</f>
        <v>0</v>
      </c>
      <c r="AE203" s="43">
        <v>0</v>
      </c>
      <c r="AF203" s="43">
        <v>0</v>
      </c>
      <c r="AG203" s="43">
        <f>VLOOKUP(E203,[6]教育处数据!B:N,13,0)</f>
        <v>0</v>
      </c>
      <c r="AH203" s="43">
        <v>0</v>
      </c>
      <c r="AI203" s="43">
        <v>0</v>
      </c>
      <c r="AJ203" s="43">
        <v>0</v>
      </c>
      <c r="AK203" s="43">
        <v>0</v>
      </c>
      <c r="AL203" s="43">
        <v>0</v>
      </c>
      <c r="AM203" s="26">
        <f>SUM(J203:M203,S203:AJ203)</f>
        <v>660</v>
      </c>
      <c r="AN203" s="7" t="str">
        <f>VLOOKUP(G203,'[4]2.第一轮公示反馈'!$G:$AM,33,0)</f>
        <v>精神科</v>
      </c>
      <c r="AO203" s="52">
        <f>SUMPRODUCT(($AN$4:$AN$1113=AN203)*($AM$4:$AM$1113&gt;AM203))+1</f>
        <v>9</v>
      </c>
      <c r="AP203" s="53">
        <f>COUNTIF(AN:AN,AN203)</f>
        <v>16</v>
      </c>
      <c r="AQ203" s="54">
        <f>AO203/AP203</f>
        <v>0.5625</v>
      </c>
      <c r="AR203" s="53">
        <f>IF(AQ203&lt;=10%,1.5,(IF(AQ203&lt;=40%,1.25,IF(AQ203&lt;=60%,1,IF(AQ203&lt;90%,0.75,0.5)))))</f>
        <v>1</v>
      </c>
      <c r="AS203" s="55">
        <v>1200</v>
      </c>
      <c r="AT203" s="6">
        <f>VLOOKUP(E203,[6]教育处数据!B:Q,16,0)</f>
        <v>20</v>
      </c>
      <c r="AU203" s="56">
        <f>AS203*AR203*(AT203/AW203)</f>
        <v>1200</v>
      </c>
      <c r="AV203" s="57">
        <f>ROUND(AU203,0)</f>
        <v>1200</v>
      </c>
      <c r="AW203" s="6">
        <v>20</v>
      </c>
    </row>
    <row r="204" spans="1:49">
      <c r="A204" s="6"/>
      <c r="B204" s="7" t="s">
        <v>321</v>
      </c>
      <c r="C204" s="8">
        <v>199</v>
      </c>
      <c r="D204" s="13" t="s">
        <v>330</v>
      </c>
      <c r="E204" s="8" t="str">
        <f>VLOOKUP(D204,'[1]9月学员绩效名单'!$A:$C,3,0)</f>
        <v>7AO448</v>
      </c>
      <c r="F204" s="8" t="str">
        <f>VLOOKUP(E204,'[2]住培学员 在培学员排班表（所有人）请假等数据已更新到23.6'!$F$1:$X$65536,19,0)</f>
        <v>规培研究生</v>
      </c>
      <c r="G204" s="8" t="str">
        <f>VLOOKUP(E204,'[2]住培学员 在培学员排班表（所有人）请假等数据已更新到23.6'!$F$1:$P$65536,11,0)</f>
        <v>精神科</v>
      </c>
      <c r="H204" s="8" t="str">
        <f>VLOOKUP(E204,'[2]住培学员 在培学员排班表（所有人）请假等数据已更新到23.6'!$F$1:$S$65536,14,0)</f>
        <v>2022年</v>
      </c>
      <c r="I204" s="8" t="s">
        <v>99</v>
      </c>
      <c r="J204" s="43">
        <v>0</v>
      </c>
      <c r="K204" s="43">
        <v>0</v>
      </c>
      <c r="L204" s="43">
        <v>0</v>
      </c>
      <c r="M204" s="24">
        <v>160</v>
      </c>
      <c r="N204" s="25">
        <v>0</v>
      </c>
      <c r="O204" s="25">
        <v>1</v>
      </c>
      <c r="P204" s="25">
        <v>1</v>
      </c>
      <c r="Q204" s="25">
        <v>1</v>
      </c>
      <c r="R204" s="25">
        <v>1</v>
      </c>
      <c r="S204" s="36">
        <v>90</v>
      </c>
      <c r="T204" s="24">
        <v>100</v>
      </c>
      <c r="U204" s="24">
        <v>10</v>
      </c>
      <c r="V204" s="24">
        <v>80</v>
      </c>
      <c r="W204" s="24">
        <v>60</v>
      </c>
      <c r="X204" s="24">
        <v>120</v>
      </c>
      <c r="Y204" s="48">
        <v>0</v>
      </c>
      <c r="Z204" s="48">
        <v>0</v>
      </c>
      <c r="AA204" s="48">
        <f>VLOOKUP(E204,[6]教育处数据!B:G,6,0)</f>
        <v>0</v>
      </c>
      <c r="AB204" s="43">
        <f>VLOOKUP(E204,[6]教育处数据!B:H,7,0)</f>
        <v>0</v>
      </c>
      <c r="AC204" s="43">
        <f>VLOOKUP(E204,[6]教育处数据!B:J,9,0)</f>
        <v>0</v>
      </c>
      <c r="AD204" s="43">
        <f>VLOOKUP(E204,[6]教育处数据!B:L,11,0)</f>
        <v>0</v>
      </c>
      <c r="AE204" s="43">
        <v>0</v>
      </c>
      <c r="AF204" s="43">
        <v>0</v>
      </c>
      <c r="AG204" s="43">
        <f>VLOOKUP(E204,[6]教育处数据!B:N,13,0)</f>
        <v>0</v>
      </c>
      <c r="AH204" s="43">
        <v>0</v>
      </c>
      <c r="AI204" s="43">
        <v>0</v>
      </c>
      <c r="AJ204" s="43">
        <v>0</v>
      </c>
      <c r="AK204" s="43">
        <v>0</v>
      </c>
      <c r="AL204" s="43">
        <v>0</v>
      </c>
      <c r="AM204" s="26">
        <f>SUM(J204:M204,S204:AJ204)</f>
        <v>620</v>
      </c>
      <c r="AN204" s="7" t="str">
        <f>VLOOKUP(G204,'[4]2.第一轮公示反馈'!$G:$AM,33,0)</f>
        <v>精神科</v>
      </c>
      <c r="AO204" s="52">
        <f>SUMPRODUCT(($AN$4:$AN$1113=AN204)*($AM$4:$AM$1113&gt;AM204))+1</f>
        <v>10</v>
      </c>
      <c r="AP204" s="53">
        <f>COUNTIF(AN:AN,AN204)</f>
        <v>16</v>
      </c>
      <c r="AQ204" s="54">
        <f>AO204/AP204</f>
        <v>0.625</v>
      </c>
      <c r="AR204" s="53">
        <f>IF(AQ204&lt;=10%,1.5,(IF(AQ204&lt;=40%,1.25,IF(AQ204&lt;=60%,1,IF(AQ204&lt;90%,0.75,0.5)))))</f>
        <v>0.75</v>
      </c>
      <c r="AS204" s="55">
        <v>1200</v>
      </c>
      <c r="AT204" s="6">
        <f>VLOOKUP(E204,[6]教育处数据!B:Q,16,0)</f>
        <v>20</v>
      </c>
      <c r="AU204" s="56">
        <f>AS204*AR204*(AT204/AW204)</f>
        <v>900</v>
      </c>
      <c r="AV204" s="57">
        <f>ROUND(AU204,0)</f>
        <v>900</v>
      </c>
      <c r="AW204" s="6">
        <v>20</v>
      </c>
    </row>
    <row r="205" spans="1:49">
      <c r="A205" s="6"/>
      <c r="B205" s="7" t="s">
        <v>321</v>
      </c>
      <c r="C205" s="8">
        <v>200</v>
      </c>
      <c r="D205" s="12" t="s">
        <v>331</v>
      </c>
      <c r="E205" s="8" t="str">
        <f>VLOOKUP(D205,'[1]9月学员绩效名单'!$A:$C,3,0)</f>
        <v>727L68</v>
      </c>
      <c r="F205" s="8" t="str">
        <f>VLOOKUP(E205,'[2]住培学员 在培学员排班表（所有人）请假等数据已更新到23.6'!$F$1:$X$65536,19,0)</f>
        <v>住院医师-外院</v>
      </c>
      <c r="G205" s="8" t="str">
        <f>VLOOKUP(E205,'[2]住培学员 在培学员排班表（所有人）请假等数据已更新到23.6'!$F$1:$P$65536,11,0)</f>
        <v>精神科</v>
      </c>
      <c r="H205" s="8" t="str">
        <f>VLOOKUP(E205,'[2]住培学员 在培学员排班表（所有人）请假等数据已更新到23.6'!$F$1:$S$65536,14,0)</f>
        <v>2021年</v>
      </c>
      <c r="I205" s="8" t="s">
        <v>99</v>
      </c>
      <c r="J205" s="43">
        <v>0</v>
      </c>
      <c r="K205" s="43">
        <v>0</v>
      </c>
      <c r="L205" s="43">
        <v>0</v>
      </c>
      <c r="M205" s="24">
        <v>160</v>
      </c>
      <c r="N205" s="25">
        <v>0</v>
      </c>
      <c r="O205" s="25">
        <v>3</v>
      </c>
      <c r="P205" s="25">
        <v>1</v>
      </c>
      <c r="Q205" s="25">
        <v>0</v>
      </c>
      <c r="R205" s="25">
        <v>0</v>
      </c>
      <c r="S205" s="36">
        <v>80</v>
      </c>
      <c r="T205" s="24">
        <v>100</v>
      </c>
      <c r="U205" s="24">
        <v>0</v>
      </c>
      <c r="V205" s="24">
        <v>80</v>
      </c>
      <c r="W205" s="24">
        <v>60</v>
      </c>
      <c r="X205" s="24">
        <v>120</v>
      </c>
      <c r="Y205" s="48">
        <v>0</v>
      </c>
      <c r="Z205" s="48">
        <v>0</v>
      </c>
      <c r="AA205" s="48">
        <f>VLOOKUP(E205,[6]教育处数据!B:G,6,0)</f>
        <v>0</v>
      </c>
      <c r="AB205" s="43">
        <f>VLOOKUP(E205,[6]教育处数据!B:H,7,0)</f>
        <v>0</v>
      </c>
      <c r="AC205" s="43">
        <f>VLOOKUP(E205,[6]教育处数据!B:J,9,0)</f>
        <v>0</v>
      </c>
      <c r="AD205" s="43">
        <f>VLOOKUP(E205,[6]教育处数据!B:L,11,0)</f>
        <v>0</v>
      </c>
      <c r="AE205" s="43">
        <v>0</v>
      </c>
      <c r="AF205" s="43">
        <v>0</v>
      </c>
      <c r="AG205" s="43">
        <f>VLOOKUP(E205,[6]教育处数据!B:N,13,0)</f>
        <v>0</v>
      </c>
      <c r="AH205" s="43">
        <v>0</v>
      </c>
      <c r="AI205" s="43">
        <v>0</v>
      </c>
      <c r="AJ205" s="43">
        <v>0</v>
      </c>
      <c r="AK205" s="43">
        <v>0</v>
      </c>
      <c r="AL205" s="43">
        <v>0</v>
      </c>
      <c r="AM205" s="26">
        <f>SUM(J205:M205,S205:AJ205)</f>
        <v>600</v>
      </c>
      <c r="AN205" s="7" t="str">
        <f>VLOOKUP(G205,'[4]2.第一轮公示反馈'!$G:$AM,33,0)</f>
        <v>精神科</v>
      </c>
      <c r="AO205" s="52">
        <f>SUMPRODUCT(($AN$4:$AN$1113=AN205)*($AM$4:$AM$1113&gt;AM205))+1</f>
        <v>11</v>
      </c>
      <c r="AP205" s="53">
        <f>COUNTIF(AN:AN,AN205)</f>
        <v>16</v>
      </c>
      <c r="AQ205" s="54">
        <f>AO205/AP205</f>
        <v>0.6875</v>
      </c>
      <c r="AR205" s="53">
        <f>IF(AQ205&lt;=10%,1.5,(IF(AQ205&lt;=40%,1.25,IF(AQ205&lt;=60%,1,IF(AQ205&lt;90%,0.75,0.5)))))</f>
        <v>0.75</v>
      </c>
      <c r="AS205" s="55">
        <v>1200</v>
      </c>
      <c r="AT205" s="6">
        <f>VLOOKUP(E205,[6]教育处数据!B:Q,16,0)</f>
        <v>20</v>
      </c>
      <c r="AU205" s="56">
        <f>AS205*AR205*(AT205/AW205)</f>
        <v>900</v>
      </c>
      <c r="AV205" s="57">
        <f>ROUND(AU205,0)</f>
        <v>900</v>
      </c>
      <c r="AW205" s="6">
        <v>20</v>
      </c>
    </row>
    <row r="206" spans="1:49">
      <c r="A206" s="6"/>
      <c r="B206" s="7" t="s">
        <v>321</v>
      </c>
      <c r="C206" s="8">
        <v>201</v>
      </c>
      <c r="D206" s="13" t="s">
        <v>332</v>
      </c>
      <c r="E206" s="8" t="str">
        <f>VLOOKUP(D206,'[1]9月学员绩效名单'!$A:$C,3,0)</f>
        <v>7AO445</v>
      </c>
      <c r="F206" s="8" t="str">
        <f>VLOOKUP(E206,'[2]住培学员 在培学员排班表（所有人）请假等数据已更新到23.6'!$F$1:$X$65536,19,0)</f>
        <v>规培研究生</v>
      </c>
      <c r="G206" s="8" t="str">
        <f>VLOOKUP(E206,'[2]住培学员 在培学员排班表（所有人）请假等数据已更新到23.6'!$F$1:$P$65536,11,0)</f>
        <v>精神科</v>
      </c>
      <c r="H206" s="8" t="str">
        <f>VLOOKUP(E206,'[2]住培学员 在培学员排班表（所有人）请假等数据已更新到23.6'!$F$1:$S$65536,14,0)</f>
        <v>2022年</v>
      </c>
      <c r="I206" s="8" t="s">
        <v>99</v>
      </c>
      <c r="J206" s="43">
        <v>0</v>
      </c>
      <c r="K206" s="43">
        <v>0</v>
      </c>
      <c r="L206" s="43">
        <v>0</v>
      </c>
      <c r="M206" s="24">
        <v>160</v>
      </c>
      <c r="N206" s="25">
        <v>0</v>
      </c>
      <c r="O206" s="25">
        <v>3</v>
      </c>
      <c r="P206" s="26">
        <v>1</v>
      </c>
      <c r="Q206" s="25">
        <v>0</v>
      </c>
      <c r="R206" s="25">
        <v>0</v>
      </c>
      <c r="S206" s="36">
        <v>80</v>
      </c>
      <c r="T206" s="24">
        <v>100</v>
      </c>
      <c r="U206" s="24">
        <v>10</v>
      </c>
      <c r="V206" s="24">
        <v>80</v>
      </c>
      <c r="W206" s="24">
        <v>30</v>
      </c>
      <c r="X206" s="24">
        <v>120</v>
      </c>
      <c r="Y206" s="48">
        <v>0</v>
      </c>
      <c r="Z206" s="48">
        <v>0</v>
      </c>
      <c r="AA206" s="48">
        <f>VLOOKUP(E206,[6]教育处数据!B:G,6,0)</f>
        <v>0</v>
      </c>
      <c r="AB206" s="43">
        <f>VLOOKUP(E206,[6]教育处数据!B:H,7,0)</f>
        <v>0</v>
      </c>
      <c r="AC206" s="43">
        <f>VLOOKUP(E206,[6]教育处数据!B:J,9,0)</f>
        <v>0</v>
      </c>
      <c r="AD206" s="43">
        <f>VLOOKUP(E206,[6]教育处数据!B:L,11,0)</f>
        <v>0</v>
      </c>
      <c r="AE206" s="43">
        <v>0</v>
      </c>
      <c r="AF206" s="43">
        <v>0</v>
      </c>
      <c r="AG206" s="43">
        <f>VLOOKUP(E206,[6]教育处数据!B:N,13,0)</f>
        <v>0</v>
      </c>
      <c r="AH206" s="43">
        <v>0</v>
      </c>
      <c r="AI206" s="43">
        <v>0</v>
      </c>
      <c r="AJ206" s="43">
        <v>0</v>
      </c>
      <c r="AK206" s="43">
        <v>0</v>
      </c>
      <c r="AL206" s="43">
        <v>0</v>
      </c>
      <c r="AM206" s="26">
        <f>SUM(J206:M206,S206:AJ206)</f>
        <v>580</v>
      </c>
      <c r="AN206" s="7" t="str">
        <f>VLOOKUP(G206,'[4]2.第一轮公示反馈'!$G:$AM,33,0)</f>
        <v>精神科</v>
      </c>
      <c r="AO206" s="52">
        <f>SUMPRODUCT(($AN$4:$AN$1113=AN206)*($AM$4:$AM$1113&gt;AM206))+1</f>
        <v>12</v>
      </c>
      <c r="AP206" s="53">
        <f>COUNTIF(AN:AN,AN206)</f>
        <v>16</v>
      </c>
      <c r="AQ206" s="54">
        <f>AO206/AP206</f>
        <v>0.75</v>
      </c>
      <c r="AR206" s="53">
        <f>IF(AQ206&lt;=10%,1.5,(IF(AQ206&lt;=40%,1.25,IF(AQ206&lt;=60%,1,IF(AQ206&lt;90%,0.75,0.5)))))</f>
        <v>0.75</v>
      </c>
      <c r="AS206" s="55">
        <v>1200</v>
      </c>
      <c r="AT206" s="6">
        <f>VLOOKUP(E206,[6]教育处数据!B:Q,16,0)</f>
        <v>20</v>
      </c>
      <c r="AU206" s="56">
        <f>AS206*AR206*(AT206/AW206)</f>
        <v>900</v>
      </c>
      <c r="AV206" s="57">
        <f>ROUND(AU206,0)</f>
        <v>900</v>
      </c>
      <c r="AW206" s="6">
        <v>20</v>
      </c>
    </row>
    <row r="207" spans="1:49">
      <c r="A207" s="6"/>
      <c r="B207" s="7" t="s">
        <v>321</v>
      </c>
      <c r="C207" s="8">
        <v>202</v>
      </c>
      <c r="D207" s="13" t="s">
        <v>333</v>
      </c>
      <c r="E207" s="8" t="str">
        <f>VLOOKUP(D207,'[1]9月学员绩效名单'!$A:$C,3,0)</f>
        <v>7AO447</v>
      </c>
      <c r="F207" s="8" t="str">
        <f>VLOOKUP(E207,'[2]住培学员 在培学员排班表（所有人）请假等数据已更新到23.6'!$F$1:$X$65536,19,0)</f>
        <v>规培研究生</v>
      </c>
      <c r="G207" s="8" t="str">
        <f>VLOOKUP(E207,'[2]住培学员 在培学员排班表（所有人）请假等数据已更新到23.6'!$F$1:$P$65536,11,0)</f>
        <v>精神科</v>
      </c>
      <c r="H207" s="8" t="str">
        <f>VLOOKUP(E207,'[2]住培学员 在培学员排班表（所有人）请假等数据已更新到23.6'!$F$1:$S$65536,14,0)</f>
        <v>2022年</v>
      </c>
      <c r="I207" s="8" t="s">
        <v>99</v>
      </c>
      <c r="J207" s="43">
        <v>0</v>
      </c>
      <c r="K207" s="24">
        <v>0</v>
      </c>
      <c r="L207" s="43">
        <v>0</v>
      </c>
      <c r="M207" s="24">
        <v>160</v>
      </c>
      <c r="N207" s="25">
        <v>0</v>
      </c>
      <c r="O207" s="25">
        <v>3</v>
      </c>
      <c r="P207" s="26">
        <v>1</v>
      </c>
      <c r="Q207" s="25">
        <v>0</v>
      </c>
      <c r="R207" s="25">
        <v>0</v>
      </c>
      <c r="S207" s="36">
        <v>80</v>
      </c>
      <c r="T207" s="24">
        <v>100</v>
      </c>
      <c r="U207" s="24">
        <v>10</v>
      </c>
      <c r="V207" s="24">
        <v>80</v>
      </c>
      <c r="W207" s="24">
        <v>60</v>
      </c>
      <c r="X207" s="24">
        <v>90</v>
      </c>
      <c r="Y207" s="48">
        <v>0</v>
      </c>
      <c r="Z207" s="48">
        <v>0</v>
      </c>
      <c r="AA207" s="48">
        <f>VLOOKUP(E207,[6]教育处数据!B:G,6,0)</f>
        <v>0</v>
      </c>
      <c r="AB207" s="43">
        <f>VLOOKUP(E207,[6]教育处数据!B:H,7,0)</f>
        <v>0</v>
      </c>
      <c r="AC207" s="43">
        <f>VLOOKUP(E207,[6]教育处数据!B:J,9,0)</f>
        <v>0</v>
      </c>
      <c r="AD207" s="43">
        <f>VLOOKUP(E207,[6]教育处数据!B:L,11,0)</f>
        <v>0</v>
      </c>
      <c r="AE207" s="43">
        <v>0</v>
      </c>
      <c r="AF207" s="43">
        <v>0</v>
      </c>
      <c r="AG207" s="43">
        <f>VLOOKUP(E207,[6]教育处数据!B:N,13,0)</f>
        <v>0</v>
      </c>
      <c r="AH207" s="43">
        <v>0</v>
      </c>
      <c r="AI207" s="43">
        <v>0</v>
      </c>
      <c r="AJ207" s="43">
        <v>0</v>
      </c>
      <c r="AK207" s="43">
        <v>0</v>
      </c>
      <c r="AL207" s="43">
        <v>0</v>
      </c>
      <c r="AM207" s="26">
        <f>SUM(J207:M207,S207:AJ207)</f>
        <v>580</v>
      </c>
      <c r="AN207" s="7" t="str">
        <f>VLOOKUP(G207,'[4]2.第一轮公示反馈'!$G:$AM,33,0)</f>
        <v>精神科</v>
      </c>
      <c r="AO207" s="52">
        <f>SUMPRODUCT(($AN$4:$AN$1113=AN207)*($AM$4:$AM$1113&gt;AM207))+1</f>
        <v>12</v>
      </c>
      <c r="AP207" s="53">
        <f>COUNTIF(AN:AN,AN207)</f>
        <v>16</v>
      </c>
      <c r="AQ207" s="54">
        <f>AO207/AP207</f>
        <v>0.75</v>
      </c>
      <c r="AR207" s="53">
        <f>IF(AQ207&lt;=10%,1.5,(IF(AQ207&lt;=40%,1.25,IF(AQ207&lt;=60%,1,IF(AQ207&lt;90%,0.75,0.5)))))</f>
        <v>0.75</v>
      </c>
      <c r="AS207" s="55">
        <v>1200</v>
      </c>
      <c r="AT207" s="6">
        <f>VLOOKUP(E207,[6]教育处数据!B:Q,16,0)</f>
        <v>20</v>
      </c>
      <c r="AU207" s="56">
        <f>AS207*AR207*(AT207/AW207)</f>
        <v>900</v>
      </c>
      <c r="AV207" s="57">
        <f>ROUND(AU207,0)</f>
        <v>900</v>
      </c>
      <c r="AW207" s="6">
        <v>20</v>
      </c>
    </row>
    <row r="208" spans="1:49">
      <c r="A208" s="6"/>
      <c r="B208" s="7" t="s">
        <v>281</v>
      </c>
      <c r="C208" s="8">
        <v>203</v>
      </c>
      <c r="D208" s="13" t="s">
        <v>334</v>
      </c>
      <c r="E208" s="8" t="str">
        <f>VLOOKUP(D208,'[1]9月学员绩效名单'!$A:$C,3,0)</f>
        <v>7AO277</v>
      </c>
      <c r="F208" s="8" t="str">
        <f>VLOOKUP(E208,'[2]住培学员 在培学员排班表（所有人）请假等数据已更新到23.6'!$F$1:$X$65536,19,0)</f>
        <v>规培研究生</v>
      </c>
      <c r="G208" s="8" t="str">
        <f>VLOOKUP(E208,'[2]住培学员 在培学员排班表（所有人）请假等数据已更新到23.6'!$F$1:$P$65536,11,0)</f>
        <v>精神科</v>
      </c>
      <c r="H208" s="8" t="str">
        <f>VLOOKUP(E208,'[2]住培学员 在培学员排班表（所有人）请假等数据已更新到23.6'!$F$1:$S$65536,14,0)</f>
        <v>2022年</v>
      </c>
      <c r="I208" s="8" t="s">
        <v>99</v>
      </c>
      <c r="J208" s="24">
        <v>0</v>
      </c>
      <c r="K208" s="24">
        <v>0</v>
      </c>
      <c r="L208" s="24">
        <v>0</v>
      </c>
      <c r="M208" s="24">
        <v>160</v>
      </c>
      <c r="N208" s="25" t="s">
        <v>283</v>
      </c>
      <c r="O208" s="25" t="s">
        <v>283</v>
      </c>
      <c r="P208" s="25" t="s">
        <v>283</v>
      </c>
      <c r="Q208" s="25" t="s">
        <v>283</v>
      </c>
      <c r="R208" s="25" t="s">
        <v>283</v>
      </c>
      <c r="S208" s="36">
        <v>90</v>
      </c>
      <c r="T208" s="24">
        <v>100</v>
      </c>
      <c r="U208" s="24">
        <v>10</v>
      </c>
      <c r="V208" s="24">
        <v>80</v>
      </c>
      <c r="W208" s="24">
        <v>60</v>
      </c>
      <c r="X208" s="24">
        <v>60</v>
      </c>
      <c r="Y208" s="48">
        <v>20</v>
      </c>
      <c r="Z208" s="48">
        <v>0</v>
      </c>
      <c r="AA208" s="48">
        <f>VLOOKUP(E208,[6]教育处数据!B:G,6,0)</f>
        <v>0</v>
      </c>
      <c r="AB208" s="43">
        <f>VLOOKUP(E208,[6]教育处数据!B:H,7,0)</f>
        <v>0</v>
      </c>
      <c r="AC208" s="43">
        <f>VLOOKUP(E208,[6]教育处数据!B:J,9,0)</f>
        <v>0</v>
      </c>
      <c r="AD208" s="43">
        <f>VLOOKUP(E208,[6]教育处数据!B:L,11,0)</f>
        <v>0</v>
      </c>
      <c r="AE208" s="43">
        <v>0</v>
      </c>
      <c r="AF208" s="43">
        <v>0</v>
      </c>
      <c r="AG208" s="43">
        <f>VLOOKUP(E208,[6]教育处数据!B:N,13,0)</f>
        <v>0</v>
      </c>
      <c r="AH208" s="43">
        <v>0</v>
      </c>
      <c r="AI208" s="43">
        <v>0</v>
      </c>
      <c r="AJ208" s="43">
        <v>0</v>
      </c>
      <c r="AK208" s="43">
        <v>0</v>
      </c>
      <c r="AL208" s="43">
        <v>0</v>
      </c>
      <c r="AM208" s="26">
        <f>SUM(J208:M208,S208:AJ208)</f>
        <v>580</v>
      </c>
      <c r="AN208" s="7" t="str">
        <f>VLOOKUP(G208,'[4]2.第一轮公示反馈'!$G:$AM,33,0)</f>
        <v>精神科</v>
      </c>
      <c r="AO208" s="52">
        <f>SUMPRODUCT(($AN$4:$AN$1113=AN208)*($AM$4:$AM$1113&gt;AM208))+1</f>
        <v>12</v>
      </c>
      <c r="AP208" s="53">
        <f>COUNTIF(AN:AN,AN208)</f>
        <v>16</v>
      </c>
      <c r="AQ208" s="54">
        <f>AO208/AP208</f>
        <v>0.75</v>
      </c>
      <c r="AR208" s="53">
        <f>IF(AQ208&lt;=10%,1.5,(IF(AQ208&lt;=40%,1.25,IF(AQ208&lt;=60%,1,IF(AQ208&lt;90%,0.75,0.5)))))</f>
        <v>0.75</v>
      </c>
      <c r="AS208" s="55">
        <v>1200</v>
      </c>
      <c r="AT208" s="6">
        <f>VLOOKUP(E208,[6]教育处数据!B:Q,16,0)</f>
        <v>20</v>
      </c>
      <c r="AU208" s="56">
        <f>AS208*AR208*(AT208/AW208)</f>
        <v>900</v>
      </c>
      <c r="AV208" s="57">
        <f>ROUND(AU208,0)</f>
        <v>900</v>
      </c>
      <c r="AW208" s="6">
        <v>20</v>
      </c>
    </row>
    <row r="209" spans="1:49">
      <c r="A209" s="6"/>
      <c r="B209" s="7" t="s">
        <v>321</v>
      </c>
      <c r="C209" s="8">
        <v>204</v>
      </c>
      <c r="D209" s="12" t="s">
        <v>335</v>
      </c>
      <c r="E209" s="8" t="str">
        <f>VLOOKUP(D209,'[1]9月学员绩效名单'!$A:$C,3,0)</f>
        <v>727L66</v>
      </c>
      <c r="F209" s="8" t="str">
        <f>VLOOKUP(E209,'[2]住培学员 在培学员排班表（所有人）请假等数据已更新到23.6'!$F$1:$X$65536,19,0)</f>
        <v>住院医师-外院</v>
      </c>
      <c r="G209" s="8" t="str">
        <f>VLOOKUP(E209,'[2]住培学员 在培学员排班表（所有人）请假等数据已更新到23.6'!$F$1:$P$65536,11,0)</f>
        <v>精神科</v>
      </c>
      <c r="H209" s="8" t="str">
        <f>VLOOKUP(E209,'[2]住培学员 在培学员排班表（所有人）请假等数据已更新到23.6'!$F$1:$S$65536,14,0)</f>
        <v>2021年</v>
      </c>
      <c r="I209" s="8" t="s">
        <v>99</v>
      </c>
      <c r="J209" s="43">
        <v>0</v>
      </c>
      <c r="K209" s="43">
        <v>0</v>
      </c>
      <c r="L209" s="43">
        <v>0</v>
      </c>
      <c r="M209" s="24">
        <v>160</v>
      </c>
      <c r="N209" s="25">
        <v>0</v>
      </c>
      <c r="O209" s="25">
        <v>3</v>
      </c>
      <c r="P209" s="25">
        <v>1</v>
      </c>
      <c r="Q209" s="25">
        <v>0</v>
      </c>
      <c r="R209" s="25">
        <v>0</v>
      </c>
      <c r="S209" s="36">
        <v>80</v>
      </c>
      <c r="T209" s="24">
        <v>100</v>
      </c>
      <c r="U209" s="24">
        <v>10</v>
      </c>
      <c r="V209" s="24">
        <v>40</v>
      </c>
      <c r="W209" s="24">
        <v>30</v>
      </c>
      <c r="X209" s="24">
        <v>90</v>
      </c>
      <c r="Y209" s="48">
        <v>0</v>
      </c>
      <c r="Z209" s="48">
        <v>0</v>
      </c>
      <c r="AA209" s="48">
        <f>VLOOKUP(E209,[6]教育处数据!B:G,6,0)</f>
        <v>0</v>
      </c>
      <c r="AB209" s="43">
        <f>VLOOKUP(E209,[6]教育处数据!B:H,7,0)</f>
        <v>0</v>
      </c>
      <c r="AC209" s="43">
        <f>VLOOKUP(E209,[6]教育处数据!B:J,9,0)</f>
        <v>0</v>
      </c>
      <c r="AD209" s="43">
        <f>VLOOKUP(E209,[6]教育处数据!B:L,11,0)</f>
        <v>0</v>
      </c>
      <c r="AE209" s="43">
        <v>0</v>
      </c>
      <c r="AF209" s="43">
        <v>0</v>
      </c>
      <c r="AG209" s="43">
        <f>VLOOKUP(E209,[6]教育处数据!B:N,13,0)</f>
        <v>0</v>
      </c>
      <c r="AH209" s="43">
        <v>0</v>
      </c>
      <c r="AI209" s="43">
        <v>0</v>
      </c>
      <c r="AJ209" s="43">
        <v>0</v>
      </c>
      <c r="AK209" s="43">
        <v>0</v>
      </c>
      <c r="AL209" s="43">
        <v>0</v>
      </c>
      <c r="AM209" s="26">
        <f>SUM(J209:M209,S209:AJ209)</f>
        <v>510</v>
      </c>
      <c r="AN209" s="7" t="str">
        <f>VLOOKUP(G209,'[4]2.第一轮公示反馈'!$G:$AM,33,0)</f>
        <v>精神科</v>
      </c>
      <c r="AO209" s="52">
        <f>SUMPRODUCT(($AN$4:$AN$1113=AN209)*($AM$4:$AM$1113&gt;AM209))+1</f>
        <v>15</v>
      </c>
      <c r="AP209" s="53">
        <f>COUNTIF(AN:AN,AN209)</f>
        <v>16</v>
      </c>
      <c r="AQ209" s="54">
        <f>AO209/AP209</f>
        <v>0.9375</v>
      </c>
      <c r="AR209" s="53">
        <f>IF(AQ209&lt;=10%,1.5,(IF(AQ209&lt;=40%,1.25,IF(AQ209&lt;=60%,1,IF(AQ209&lt;90%,0.75,0.5)))))</f>
        <v>0.5</v>
      </c>
      <c r="AS209" s="55">
        <v>1200</v>
      </c>
      <c r="AT209" s="6">
        <f>VLOOKUP(E209,[6]教育处数据!B:Q,16,0)</f>
        <v>20</v>
      </c>
      <c r="AU209" s="56">
        <f>AS209*AR209*(AT209/AW209)</f>
        <v>600</v>
      </c>
      <c r="AV209" s="57">
        <f>ROUND(AU209,0)</f>
        <v>600</v>
      </c>
      <c r="AW209" s="6">
        <v>20</v>
      </c>
    </row>
    <row r="210" spans="1:49">
      <c r="A210" s="6"/>
      <c r="B210" s="7" t="s">
        <v>136</v>
      </c>
      <c r="C210" s="8">
        <v>205</v>
      </c>
      <c r="D210" s="8" t="s">
        <v>336</v>
      </c>
      <c r="E210" s="8" t="str">
        <f>VLOOKUP(D210,'[1]9月学员绩效名单'!$A:$C,3,0)</f>
        <v>732L29</v>
      </c>
      <c r="F210" s="8" t="str">
        <f>VLOOKUP(E210,'[2]住培学员 在培学员排班表（所有人）请假等数据已更新到23.6'!$F$1:$X$65536,19,0)</f>
        <v>住院医师-外院</v>
      </c>
      <c r="G210" s="8" t="str">
        <f>VLOOKUP(E210,'[2]住培学员 在培学员排班表（所有人）请假等数据已更新到23.6'!$F$1:$P$65536,11,0)</f>
        <v>精神科</v>
      </c>
      <c r="H210" s="8" t="str">
        <f>VLOOKUP(E210,'[2]住培学员 在培学员排班表（所有人）请假等数据已更新到23.6'!$F$1:$S$65536,14,0)</f>
        <v>2023年</v>
      </c>
      <c r="I210" s="8" t="s">
        <v>99</v>
      </c>
      <c r="J210" s="24">
        <v>0</v>
      </c>
      <c r="K210" s="24">
        <v>0</v>
      </c>
      <c r="L210" s="24">
        <v>0</v>
      </c>
      <c r="M210" s="24">
        <v>160</v>
      </c>
      <c r="N210" s="25">
        <v>0</v>
      </c>
      <c r="O210" s="25">
        <v>5</v>
      </c>
      <c r="P210" s="25">
        <v>0</v>
      </c>
      <c r="Q210" s="25">
        <v>0</v>
      </c>
      <c r="R210" s="25">
        <v>0</v>
      </c>
      <c r="S210" s="36">
        <v>100</v>
      </c>
      <c r="T210" s="24">
        <v>100</v>
      </c>
      <c r="U210" s="24">
        <v>0</v>
      </c>
      <c r="V210" s="24">
        <v>0</v>
      </c>
      <c r="W210" s="24">
        <v>0</v>
      </c>
      <c r="X210" s="24">
        <v>0</v>
      </c>
      <c r="Y210" s="48">
        <v>0</v>
      </c>
      <c r="Z210" s="48">
        <v>0</v>
      </c>
      <c r="AA210" s="48">
        <f>VLOOKUP(E210,[6]教育处数据!B:G,6,0)</f>
        <v>0</v>
      </c>
      <c r="AB210" s="43">
        <f>VLOOKUP(E210,[6]教育处数据!B:H,7,0)</f>
        <v>0</v>
      </c>
      <c r="AC210" s="43">
        <f>VLOOKUP(E210,[6]教育处数据!B:J,9,0)</f>
        <v>0</v>
      </c>
      <c r="AD210" s="43">
        <f>VLOOKUP(E210,[6]教育处数据!B:L,11,0)</f>
        <v>0</v>
      </c>
      <c r="AE210" s="43">
        <v>0</v>
      </c>
      <c r="AF210" s="43">
        <v>0</v>
      </c>
      <c r="AG210" s="43">
        <f>VLOOKUP(E210,[6]教育处数据!B:N,13,0)</f>
        <v>0</v>
      </c>
      <c r="AH210" s="43">
        <v>0</v>
      </c>
      <c r="AI210" s="43">
        <v>0</v>
      </c>
      <c r="AJ210" s="43">
        <v>0</v>
      </c>
      <c r="AK210" s="43">
        <v>0</v>
      </c>
      <c r="AL210" s="43">
        <v>0</v>
      </c>
      <c r="AM210" s="26">
        <f>SUM(J210:M210,S210:AJ210)</f>
        <v>360</v>
      </c>
      <c r="AN210" s="7" t="str">
        <f>VLOOKUP(G210,'[4]2.第一轮公示反馈'!$G:$AM,33,0)</f>
        <v>精神科</v>
      </c>
      <c r="AO210" s="52">
        <f>SUMPRODUCT(($AN$4:$AN$1113=AN210)*($AM$4:$AM$1113&gt;AM210))+1</f>
        <v>16</v>
      </c>
      <c r="AP210" s="53">
        <f>COUNTIF(AN:AN,AN210)</f>
        <v>16</v>
      </c>
      <c r="AQ210" s="54">
        <f>AO210/AP210</f>
        <v>1</v>
      </c>
      <c r="AR210" s="53">
        <f>IF(AQ210&lt;=10%,1.5,(IF(AQ210&lt;=40%,1.25,IF(AQ210&lt;=60%,1,IF(AQ210&lt;90%,0.75,0.5)))))</f>
        <v>0.5</v>
      </c>
      <c r="AS210" s="55">
        <v>1200</v>
      </c>
      <c r="AT210" s="6">
        <f>VLOOKUP(E210,[6]教育处数据!B:Q,16,0)</f>
        <v>20</v>
      </c>
      <c r="AU210" s="56">
        <f>AS210*AR210*(AT210/AW210)</f>
        <v>600</v>
      </c>
      <c r="AV210" s="57">
        <f>ROUND(AU210,0)</f>
        <v>600</v>
      </c>
      <c r="AW210" s="6">
        <v>20</v>
      </c>
    </row>
    <row r="211" spans="1:49">
      <c r="A211" s="6"/>
      <c r="B211" s="7" t="s">
        <v>337</v>
      </c>
      <c r="C211" s="8">
        <v>206</v>
      </c>
      <c r="D211" s="66" t="s">
        <v>338</v>
      </c>
      <c r="E211" s="8" t="str">
        <f>VLOOKUP(D211,'[1]9月学员绩效名单'!$A:$C,3,0)</f>
        <v>7AM247</v>
      </c>
      <c r="F211" s="8" t="str">
        <f>VLOOKUP(E211,'[2]住培学员 在培学员排班表（所有人）请假等数据已更新到23.6'!$F$1:$X$65536,19,0)</f>
        <v>规培研究生</v>
      </c>
      <c r="G211" s="8" t="str">
        <f>VLOOKUP(E211,'[2]住培学员 在培学员排班表（所有人）请假等数据已更新到23.6'!$F$1:$P$65536,11,0)</f>
        <v>康复医学科</v>
      </c>
      <c r="H211" s="8" t="str">
        <f>VLOOKUP(E211,'[2]住培学员 在培学员排班表（所有人）请假等数据已更新到23.6'!$F$1:$S$65536,14,0)</f>
        <v>2021年</v>
      </c>
      <c r="I211" s="8" t="s">
        <v>99</v>
      </c>
      <c r="J211" s="24">
        <v>0</v>
      </c>
      <c r="K211" s="24">
        <v>0</v>
      </c>
      <c r="L211" s="24">
        <v>0</v>
      </c>
      <c r="M211" s="24">
        <v>160</v>
      </c>
      <c r="N211" s="25">
        <v>0</v>
      </c>
      <c r="O211" s="25">
        <v>4</v>
      </c>
      <c r="P211" s="25">
        <v>1</v>
      </c>
      <c r="Q211" s="25">
        <v>1</v>
      </c>
      <c r="R211" s="25">
        <v>1</v>
      </c>
      <c r="S211" s="36">
        <v>150</v>
      </c>
      <c r="T211" s="24">
        <v>100</v>
      </c>
      <c r="U211" s="24">
        <v>10</v>
      </c>
      <c r="V211" s="24">
        <v>80</v>
      </c>
      <c r="W211" s="24">
        <v>60</v>
      </c>
      <c r="X211" s="24">
        <v>120</v>
      </c>
      <c r="Y211" s="48">
        <v>20</v>
      </c>
      <c r="Z211" s="48">
        <v>0</v>
      </c>
      <c r="AA211" s="48">
        <f>VLOOKUP(E211,[6]教育处数据!B:G,6,0)</f>
        <v>0</v>
      </c>
      <c r="AB211" s="43">
        <f>VLOOKUP(E211,[6]教育处数据!B:H,7,0)</f>
        <v>100</v>
      </c>
      <c r="AC211" s="43">
        <f>VLOOKUP(E211,[6]教育处数据!B:J,9,0)</f>
        <v>150</v>
      </c>
      <c r="AD211" s="43">
        <f>VLOOKUP(E211,[6]教育处数据!B:L,11,0)</f>
        <v>100</v>
      </c>
      <c r="AE211" s="43">
        <v>0</v>
      </c>
      <c r="AF211" s="43">
        <v>0</v>
      </c>
      <c r="AG211" s="43">
        <f>VLOOKUP(E211,[6]教育处数据!B:N,13,0)</f>
        <v>0</v>
      </c>
      <c r="AH211" s="43">
        <v>0</v>
      </c>
      <c r="AI211" s="43">
        <v>0</v>
      </c>
      <c r="AJ211" s="43">
        <v>0</v>
      </c>
      <c r="AK211" s="43">
        <v>0</v>
      </c>
      <c r="AL211" s="43">
        <v>0</v>
      </c>
      <c r="AM211" s="26">
        <f>SUM(J211:M211,S211:AJ211)</f>
        <v>1050</v>
      </c>
      <c r="AN211" s="7" t="str">
        <f>VLOOKUP(G211,'[4]2.第一轮公示反馈'!$G:$AM,33,0)</f>
        <v>康复医学科</v>
      </c>
      <c r="AO211" s="52">
        <f>SUMPRODUCT(($AN$4:$AN$1113=AN211)*($AM$4:$AM$1113&gt;AM211))+1</f>
        <v>1</v>
      </c>
      <c r="AP211" s="53">
        <f>COUNTIF(AN:AN,AN211)</f>
        <v>12</v>
      </c>
      <c r="AQ211" s="54">
        <f>AO211/AP211</f>
        <v>0.0833333333333333</v>
      </c>
      <c r="AR211" s="53">
        <f>IF(AQ211&lt;=10%,1.5,(IF(AQ211&lt;=40%,1.25,IF(AQ211&lt;=60%,1,IF(AQ211&lt;90%,0.75,0.5)))))</f>
        <v>1.5</v>
      </c>
      <c r="AS211" s="55">
        <v>1200</v>
      </c>
      <c r="AT211" s="6">
        <f>VLOOKUP(E211,[6]教育处数据!B:Q,16,0)</f>
        <v>20</v>
      </c>
      <c r="AU211" s="56">
        <f>AS211*AR211*(AT211/AW211)</f>
        <v>1800</v>
      </c>
      <c r="AV211" s="57">
        <f>ROUND(AU211,0)</f>
        <v>1800</v>
      </c>
      <c r="AW211" s="6">
        <v>20</v>
      </c>
    </row>
    <row r="212" spans="1:49">
      <c r="A212" s="6"/>
      <c r="B212" s="7" t="s">
        <v>337</v>
      </c>
      <c r="C212" s="8">
        <v>207</v>
      </c>
      <c r="D212" s="66" t="s">
        <v>339</v>
      </c>
      <c r="E212" s="8" t="str">
        <f>VLOOKUP(D212,'[1]9月学员绩效名单'!$A:$C,3,0)</f>
        <v>7AM363</v>
      </c>
      <c r="F212" s="8" t="str">
        <f>VLOOKUP(E212,'[2]住培学员 在培学员排班表（所有人）请假等数据已更新到23.6'!$F$1:$X$65536,19,0)</f>
        <v>规培研究生</v>
      </c>
      <c r="G212" s="8" t="str">
        <f>VLOOKUP(E212,'[2]住培学员 在培学员排班表（所有人）请假等数据已更新到23.6'!$F$1:$P$65536,11,0)</f>
        <v>康复医学科</v>
      </c>
      <c r="H212" s="8" t="str">
        <f>VLOOKUP(E212,'[2]住培学员 在培学员排班表（所有人）请假等数据已更新到23.6'!$F$1:$S$65536,14,0)</f>
        <v>2021年</v>
      </c>
      <c r="I212" s="8" t="s">
        <v>99</v>
      </c>
      <c r="J212" s="24">
        <v>0</v>
      </c>
      <c r="K212" s="24">
        <v>0</v>
      </c>
      <c r="L212" s="24">
        <v>0</v>
      </c>
      <c r="M212" s="24">
        <v>160</v>
      </c>
      <c r="N212" s="25">
        <v>0</v>
      </c>
      <c r="O212" s="25">
        <v>3</v>
      </c>
      <c r="P212" s="25">
        <v>1</v>
      </c>
      <c r="Q212" s="25">
        <v>1</v>
      </c>
      <c r="R212" s="25">
        <v>1</v>
      </c>
      <c r="S212" s="36">
        <v>130</v>
      </c>
      <c r="T212" s="24">
        <v>100</v>
      </c>
      <c r="U212" s="24">
        <v>10</v>
      </c>
      <c r="V212" s="24">
        <v>80</v>
      </c>
      <c r="W212" s="24">
        <v>60</v>
      </c>
      <c r="X212" s="24">
        <v>120</v>
      </c>
      <c r="Y212" s="48">
        <v>20</v>
      </c>
      <c r="Z212" s="48">
        <v>0</v>
      </c>
      <c r="AA212" s="48">
        <f>VLOOKUP(E212,[6]教育处数据!B:G,6,0)</f>
        <v>0</v>
      </c>
      <c r="AB212" s="43">
        <f>VLOOKUP(E212,[6]教育处数据!B:H,7,0)</f>
        <v>100</v>
      </c>
      <c r="AC212" s="43">
        <f>VLOOKUP(E212,[6]教育处数据!B:J,9,0)</f>
        <v>150</v>
      </c>
      <c r="AD212" s="43">
        <f>VLOOKUP(E212,[6]教育处数据!B:L,11,0)</f>
        <v>100</v>
      </c>
      <c r="AE212" s="43">
        <v>0</v>
      </c>
      <c r="AF212" s="43">
        <v>0</v>
      </c>
      <c r="AG212" s="43">
        <f>VLOOKUP(E212,[6]教育处数据!B:N,13,0)</f>
        <v>0</v>
      </c>
      <c r="AH212" s="43">
        <v>0</v>
      </c>
      <c r="AI212" s="43">
        <v>0</v>
      </c>
      <c r="AJ212" s="43">
        <v>0</v>
      </c>
      <c r="AK212" s="43">
        <v>0</v>
      </c>
      <c r="AL212" s="43">
        <v>0</v>
      </c>
      <c r="AM212" s="26">
        <f>SUM(J212:M212,S212:AJ212)</f>
        <v>1030</v>
      </c>
      <c r="AN212" s="7" t="str">
        <f>VLOOKUP(G212,'[4]2.第一轮公示反馈'!$G:$AM,33,0)</f>
        <v>康复医学科</v>
      </c>
      <c r="AO212" s="52">
        <f>SUMPRODUCT(($AN$4:$AN$1113=AN212)*($AM$4:$AM$1113&gt;AM212))+1</f>
        <v>2</v>
      </c>
      <c r="AP212" s="53">
        <f>COUNTIF(AN:AN,AN212)</f>
        <v>12</v>
      </c>
      <c r="AQ212" s="54">
        <f>AO212/AP212</f>
        <v>0.166666666666667</v>
      </c>
      <c r="AR212" s="53">
        <f>IF(AQ212&lt;=10%,1.5,(IF(AQ212&lt;=40%,1.25,IF(AQ212&lt;=60%,1,IF(AQ212&lt;90%,0.75,0.5)))))</f>
        <v>1.25</v>
      </c>
      <c r="AS212" s="55">
        <v>1200</v>
      </c>
      <c r="AT212" s="6">
        <f>VLOOKUP(E212,[6]教育处数据!B:Q,16,0)</f>
        <v>20</v>
      </c>
      <c r="AU212" s="56">
        <f>AS212*AR212*(AT212/AW212)</f>
        <v>1500</v>
      </c>
      <c r="AV212" s="57">
        <f>ROUND(AU212,0)</f>
        <v>1500</v>
      </c>
      <c r="AW212" s="6">
        <v>20</v>
      </c>
    </row>
    <row r="213" spans="1:49">
      <c r="A213" s="6"/>
      <c r="B213" s="7" t="s">
        <v>337</v>
      </c>
      <c r="C213" s="8">
        <v>208</v>
      </c>
      <c r="D213" s="67" t="s">
        <v>340</v>
      </c>
      <c r="E213" s="8" t="str">
        <f>VLOOKUP(D213,'[1]9月学员绩效名单'!$A:$C,3,0)</f>
        <v>7AM248</v>
      </c>
      <c r="F213" s="8" t="str">
        <f>VLOOKUP(E213,'[2]住培学员 在培学员排班表（所有人）请假等数据已更新到23.6'!$F$1:$X$65536,19,0)</f>
        <v>规培研究生</v>
      </c>
      <c r="G213" s="8" t="str">
        <f>VLOOKUP(E213,'[2]住培学员 在培学员排班表（所有人）请假等数据已更新到23.6'!$F$1:$P$65536,11,0)</f>
        <v>康复医学科</v>
      </c>
      <c r="H213" s="8" t="str">
        <f>VLOOKUP(E213,'[2]住培学员 在培学员排班表（所有人）请假等数据已更新到23.6'!$F$1:$S$65536,14,0)</f>
        <v>2021年</v>
      </c>
      <c r="I213" s="8" t="s">
        <v>99</v>
      </c>
      <c r="J213" s="24">
        <v>0</v>
      </c>
      <c r="K213" s="24">
        <v>0</v>
      </c>
      <c r="L213" s="24">
        <v>0</v>
      </c>
      <c r="M213" s="24">
        <v>160</v>
      </c>
      <c r="N213" s="25">
        <v>0</v>
      </c>
      <c r="O213" s="25">
        <v>3</v>
      </c>
      <c r="P213" s="25">
        <v>1</v>
      </c>
      <c r="Q213" s="25">
        <v>1</v>
      </c>
      <c r="R213" s="25">
        <v>1</v>
      </c>
      <c r="S213" s="36">
        <v>130</v>
      </c>
      <c r="T213" s="24">
        <v>100</v>
      </c>
      <c r="U213" s="24">
        <v>10</v>
      </c>
      <c r="V213" s="24">
        <v>80</v>
      </c>
      <c r="W213" s="24">
        <v>60</v>
      </c>
      <c r="X213" s="24">
        <v>120</v>
      </c>
      <c r="Y213" s="48">
        <v>20</v>
      </c>
      <c r="Z213" s="48">
        <v>0</v>
      </c>
      <c r="AA213" s="48">
        <f>VLOOKUP(E213,[6]教育处数据!B:G,6,0)</f>
        <v>0</v>
      </c>
      <c r="AB213" s="43">
        <f>VLOOKUP(E213,[6]教育处数据!B:H,7,0)</f>
        <v>100</v>
      </c>
      <c r="AC213" s="43">
        <f>VLOOKUP(E213,[6]教育处数据!B:J,9,0)</f>
        <v>150</v>
      </c>
      <c r="AD213" s="43">
        <f>VLOOKUP(E213,[6]教育处数据!B:L,11,0)</f>
        <v>100</v>
      </c>
      <c r="AE213" s="43">
        <v>0</v>
      </c>
      <c r="AF213" s="43">
        <v>0</v>
      </c>
      <c r="AG213" s="43">
        <f>VLOOKUP(E213,[6]教育处数据!B:N,13,0)</f>
        <v>0</v>
      </c>
      <c r="AH213" s="43">
        <v>0</v>
      </c>
      <c r="AI213" s="43">
        <v>0</v>
      </c>
      <c r="AJ213" s="43">
        <v>0</v>
      </c>
      <c r="AK213" s="43">
        <v>0</v>
      </c>
      <c r="AL213" s="43">
        <v>0</v>
      </c>
      <c r="AM213" s="26">
        <f>SUM(J213:M213,S213:AJ213)</f>
        <v>1030</v>
      </c>
      <c r="AN213" s="7" t="str">
        <f>VLOOKUP(G213,'[4]2.第一轮公示反馈'!$G:$AM,33,0)</f>
        <v>康复医学科</v>
      </c>
      <c r="AO213" s="52">
        <f>SUMPRODUCT(($AN$4:$AN$1113=AN213)*($AM$4:$AM$1113&gt;AM213))+1</f>
        <v>2</v>
      </c>
      <c r="AP213" s="53">
        <f>COUNTIF(AN:AN,AN213)</f>
        <v>12</v>
      </c>
      <c r="AQ213" s="54">
        <f>AO213/AP213</f>
        <v>0.166666666666667</v>
      </c>
      <c r="AR213" s="53">
        <f>IF(AQ213&lt;=10%,1.5,(IF(AQ213&lt;=40%,1.25,IF(AQ213&lt;=60%,1,IF(AQ213&lt;90%,0.75,0.5)))))</f>
        <v>1.25</v>
      </c>
      <c r="AS213" s="55">
        <v>1200</v>
      </c>
      <c r="AT213" s="6">
        <f>VLOOKUP(E213,[6]教育处数据!B:Q,16,0)</f>
        <v>20</v>
      </c>
      <c r="AU213" s="56">
        <f>AS213*AR213*(AT213/AW213)</f>
        <v>1500</v>
      </c>
      <c r="AV213" s="57">
        <f>ROUND(AU213,0)</f>
        <v>1500</v>
      </c>
      <c r="AW213" s="6">
        <v>20</v>
      </c>
    </row>
    <row r="214" spans="1:49">
      <c r="A214" s="6"/>
      <c r="B214" s="7" t="s">
        <v>337</v>
      </c>
      <c r="C214" s="8">
        <v>209</v>
      </c>
      <c r="D214" s="67" t="s">
        <v>341</v>
      </c>
      <c r="E214" s="8" t="str">
        <f>VLOOKUP(D214,'[1]9月学员绩效名单'!$A:$C,3,0)</f>
        <v>7AM250</v>
      </c>
      <c r="F214" s="8" t="str">
        <f>VLOOKUP(E214,'[2]住培学员 在培学员排班表（所有人）请假等数据已更新到23.6'!$F$1:$X$65536,19,0)</f>
        <v>规培研究生</v>
      </c>
      <c r="G214" s="8" t="str">
        <f>VLOOKUP(E214,'[2]住培学员 在培学员排班表（所有人）请假等数据已更新到23.6'!$F$1:$P$65536,11,0)</f>
        <v>康复医学科</v>
      </c>
      <c r="H214" s="8" t="str">
        <f>VLOOKUP(E214,'[2]住培学员 在培学员排班表（所有人）请假等数据已更新到23.6'!$F$1:$S$65536,14,0)</f>
        <v>2021年</v>
      </c>
      <c r="I214" s="8" t="s">
        <v>99</v>
      </c>
      <c r="J214" s="24">
        <v>0</v>
      </c>
      <c r="K214" s="24">
        <v>0</v>
      </c>
      <c r="L214" s="24">
        <v>0</v>
      </c>
      <c r="M214" s="24">
        <v>160</v>
      </c>
      <c r="N214" s="25">
        <v>0</v>
      </c>
      <c r="O214" s="25">
        <v>3</v>
      </c>
      <c r="P214" s="25">
        <v>1</v>
      </c>
      <c r="Q214" s="25">
        <v>1</v>
      </c>
      <c r="R214" s="25">
        <v>1</v>
      </c>
      <c r="S214" s="36">
        <v>130</v>
      </c>
      <c r="T214" s="24">
        <v>100</v>
      </c>
      <c r="U214" s="24">
        <v>10</v>
      </c>
      <c r="V214" s="24">
        <v>80</v>
      </c>
      <c r="W214" s="24">
        <v>60</v>
      </c>
      <c r="X214" s="24">
        <v>120</v>
      </c>
      <c r="Y214" s="48">
        <v>20</v>
      </c>
      <c r="Z214" s="48">
        <v>0</v>
      </c>
      <c r="AA214" s="48">
        <f>VLOOKUP(E214,[6]教育处数据!B:G,6,0)</f>
        <v>0</v>
      </c>
      <c r="AB214" s="43">
        <f>VLOOKUP(E214,[6]教育处数据!B:H,7,0)</f>
        <v>100</v>
      </c>
      <c r="AC214" s="43">
        <f>VLOOKUP(E214,[6]教育处数据!B:J,9,0)</f>
        <v>150</v>
      </c>
      <c r="AD214" s="43">
        <f>VLOOKUP(E214,[6]教育处数据!B:L,11,0)</f>
        <v>100</v>
      </c>
      <c r="AE214" s="43">
        <v>0</v>
      </c>
      <c r="AF214" s="43">
        <v>0</v>
      </c>
      <c r="AG214" s="43">
        <f>VLOOKUP(E214,[6]教育处数据!B:N,13,0)</f>
        <v>0</v>
      </c>
      <c r="AH214" s="43">
        <v>0</v>
      </c>
      <c r="AI214" s="43">
        <v>0</v>
      </c>
      <c r="AJ214" s="43">
        <v>0</v>
      </c>
      <c r="AK214" s="43">
        <v>0</v>
      </c>
      <c r="AL214" s="43">
        <v>0</v>
      </c>
      <c r="AM214" s="26">
        <f>SUM(J214:M214,S214:AJ214)</f>
        <v>1030</v>
      </c>
      <c r="AN214" s="7" t="str">
        <f>VLOOKUP(G214,'[4]2.第一轮公示反馈'!$G:$AM,33,0)</f>
        <v>康复医学科</v>
      </c>
      <c r="AO214" s="52">
        <f>SUMPRODUCT(($AN$4:$AN$1113=AN214)*($AM$4:$AM$1113&gt;AM214))+1</f>
        <v>2</v>
      </c>
      <c r="AP214" s="53">
        <f>COUNTIF(AN:AN,AN214)</f>
        <v>12</v>
      </c>
      <c r="AQ214" s="54">
        <f>AO214/AP214</f>
        <v>0.166666666666667</v>
      </c>
      <c r="AR214" s="53">
        <f>IF(AQ214&lt;=10%,1.5,(IF(AQ214&lt;=40%,1.25,IF(AQ214&lt;=60%,1,IF(AQ214&lt;90%,0.75,0.5)))))</f>
        <v>1.25</v>
      </c>
      <c r="AS214" s="55">
        <v>1200</v>
      </c>
      <c r="AT214" s="6">
        <f>VLOOKUP(E214,[6]教育处数据!B:Q,16,0)</f>
        <v>20</v>
      </c>
      <c r="AU214" s="56">
        <f>AS214*AR214*(AT214/AW214)</f>
        <v>1500</v>
      </c>
      <c r="AV214" s="57">
        <f>ROUND(AU214,0)</f>
        <v>1500</v>
      </c>
      <c r="AW214" s="6">
        <v>20</v>
      </c>
    </row>
    <row r="215" spans="1:49">
      <c r="A215" s="6"/>
      <c r="B215" s="7" t="s">
        <v>337</v>
      </c>
      <c r="C215" s="8">
        <v>210</v>
      </c>
      <c r="D215" s="67" t="s">
        <v>342</v>
      </c>
      <c r="E215" s="8" t="str">
        <f>VLOOKUP(D215,'[1]9月学员绩效名单'!$A:$C,3,0)</f>
        <v>7AM249</v>
      </c>
      <c r="F215" s="8" t="str">
        <f>VLOOKUP(E215,'[2]住培学员 在培学员排班表（所有人）请假等数据已更新到23.6'!$F$1:$X$65536,19,0)</f>
        <v>规培研究生</v>
      </c>
      <c r="G215" s="8" t="str">
        <f>VLOOKUP(E215,'[2]住培学员 在培学员排班表（所有人）请假等数据已更新到23.6'!$F$1:$P$65536,11,0)</f>
        <v>康复医学科</v>
      </c>
      <c r="H215" s="8" t="str">
        <f>VLOOKUP(E215,'[2]住培学员 在培学员排班表（所有人）请假等数据已更新到23.6'!$F$1:$S$65536,14,0)</f>
        <v>2021年</v>
      </c>
      <c r="I215" s="8" t="s">
        <v>99</v>
      </c>
      <c r="J215" s="24">
        <v>0</v>
      </c>
      <c r="K215" s="24">
        <v>0</v>
      </c>
      <c r="L215" s="24">
        <v>0</v>
      </c>
      <c r="M215" s="24">
        <v>160</v>
      </c>
      <c r="N215" s="25">
        <v>0</v>
      </c>
      <c r="O215" s="25">
        <v>4</v>
      </c>
      <c r="P215" s="25">
        <v>1</v>
      </c>
      <c r="Q215" s="25">
        <v>0</v>
      </c>
      <c r="R215" s="25">
        <v>0</v>
      </c>
      <c r="S215" s="36">
        <v>100</v>
      </c>
      <c r="T215" s="24">
        <v>100</v>
      </c>
      <c r="U215" s="24">
        <v>10</v>
      </c>
      <c r="V215" s="24">
        <v>80</v>
      </c>
      <c r="W215" s="24">
        <v>60</v>
      </c>
      <c r="X215" s="24">
        <v>120</v>
      </c>
      <c r="Y215" s="48">
        <v>20</v>
      </c>
      <c r="Z215" s="48">
        <v>0</v>
      </c>
      <c r="AA215" s="48">
        <f>VLOOKUP(E215,[6]教育处数据!B:G,6,0)</f>
        <v>0</v>
      </c>
      <c r="AB215" s="43">
        <f>VLOOKUP(E215,[6]教育处数据!B:H,7,0)</f>
        <v>100</v>
      </c>
      <c r="AC215" s="43">
        <f>VLOOKUP(E215,[6]教育处数据!B:J,9,0)</f>
        <v>150</v>
      </c>
      <c r="AD215" s="43">
        <f>VLOOKUP(E215,[6]教育处数据!B:L,11,0)</f>
        <v>0</v>
      </c>
      <c r="AE215" s="43">
        <v>0</v>
      </c>
      <c r="AF215" s="43">
        <v>0</v>
      </c>
      <c r="AG215" s="43">
        <f>VLOOKUP(E215,[6]教育处数据!B:N,13,0)</f>
        <v>0</v>
      </c>
      <c r="AH215" s="43">
        <v>0</v>
      </c>
      <c r="AI215" s="43">
        <v>0</v>
      </c>
      <c r="AJ215" s="43">
        <v>0</v>
      </c>
      <c r="AK215" s="43">
        <v>0</v>
      </c>
      <c r="AL215" s="43">
        <v>0</v>
      </c>
      <c r="AM215" s="26">
        <f>SUM(J215:M215,S215:AJ215)</f>
        <v>900</v>
      </c>
      <c r="AN215" s="7" t="str">
        <f>VLOOKUP(G215,'[4]2.第一轮公示反馈'!$G:$AM,33,0)</f>
        <v>康复医学科</v>
      </c>
      <c r="AO215" s="52">
        <f>SUMPRODUCT(($AN$4:$AN$1113=AN215)*($AM$4:$AM$1113&gt;AM215))+1</f>
        <v>5</v>
      </c>
      <c r="AP215" s="53">
        <f>COUNTIF(AN:AN,AN215)</f>
        <v>12</v>
      </c>
      <c r="AQ215" s="54">
        <f>AO215/AP215</f>
        <v>0.416666666666667</v>
      </c>
      <c r="AR215" s="53">
        <f>IF(AQ215&lt;=10%,1.5,(IF(AQ215&lt;=40%,1.25,IF(AQ215&lt;=60%,1,IF(AQ215&lt;90%,0.75,0.5)))))</f>
        <v>1</v>
      </c>
      <c r="AS215" s="55">
        <v>1200</v>
      </c>
      <c r="AT215" s="6">
        <f>VLOOKUP(E215,[6]教育处数据!B:Q,16,0)</f>
        <v>20</v>
      </c>
      <c r="AU215" s="56">
        <f>AS215*AR215*(AT215/AW215)</f>
        <v>1200</v>
      </c>
      <c r="AV215" s="57">
        <f>ROUND(AU215,0)</f>
        <v>1200</v>
      </c>
      <c r="AW215" s="6">
        <v>20</v>
      </c>
    </row>
    <row r="216" spans="1:49">
      <c r="A216" s="6"/>
      <c r="B216" s="7" t="s">
        <v>337</v>
      </c>
      <c r="C216" s="8">
        <v>211</v>
      </c>
      <c r="D216" s="66" t="s">
        <v>343</v>
      </c>
      <c r="E216" s="8" t="str">
        <f>VLOOKUP(D216,'[1]9月学员绩效名单'!$A:$C,3,0)</f>
        <v>7AO293</v>
      </c>
      <c r="F216" s="8" t="str">
        <f>VLOOKUP(E216,'[2]住培学员 在培学员排班表（所有人）请假等数据已更新到23.6'!$F$1:$X$65536,19,0)</f>
        <v>规培研究生</v>
      </c>
      <c r="G216" s="8" t="str">
        <f>VLOOKUP(E216,'[2]住培学员 在培学员排班表（所有人）请假等数据已更新到23.6'!$F$1:$P$65536,11,0)</f>
        <v>康复医学科</v>
      </c>
      <c r="H216" s="8" t="str">
        <f>VLOOKUP(E216,'[2]住培学员 在培学员排班表（所有人）请假等数据已更新到23.6'!$F$1:$S$65536,14,0)</f>
        <v>2022年</v>
      </c>
      <c r="I216" s="8" t="s">
        <v>99</v>
      </c>
      <c r="J216" s="24">
        <v>0</v>
      </c>
      <c r="K216" s="24">
        <v>0</v>
      </c>
      <c r="L216" s="24">
        <v>0</v>
      </c>
      <c r="M216" s="24">
        <v>160</v>
      </c>
      <c r="N216" s="25">
        <v>0</v>
      </c>
      <c r="O216" s="25">
        <v>3</v>
      </c>
      <c r="P216" s="25">
        <v>1</v>
      </c>
      <c r="Q216" s="25">
        <v>1</v>
      </c>
      <c r="R216" s="25">
        <v>1</v>
      </c>
      <c r="S216" s="36">
        <v>130</v>
      </c>
      <c r="T216" s="24">
        <v>100</v>
      </c>
      <c r="U216" s="24">
        <v>10</v>
      </c>
      <c r="V216" s="24">
        <v>80</v>
      </c>
      <c r="W216" s="24">
        <v>60</v>
      </c>
      <c r="X216" s="24">
        <v>120</v>
      </c>
      <c r="Y216" s="48">
        <v>20</v>
      </c>
      <c r="Z216" s="48">
        <v>0</v>
      </c>
      <c r="AA216" s="48">
        <f>VLOOKUP(E216,[6]教育处数据!B:G,6,0)</f>
        <v>0</v>
      </c>
      <c r="AB216" s="43">
        <f>VLOOKUP(E216,[6]教育处数据!B:H,7,0)</f>
        <v>0</v>
      </c>
      <c r="AC216" s="43">
        <f>VLOOKUP(E216,[6]教育处数据!B:J,9,0)</f>
        <v>0</v>
      </c>
      <c r="AD216" s="43">
        <f>VLOOKUP(E216,[6]教育处数据!B:L,11,0)</f>
        <v>0</v>
      </c>
      <c r="AE216" s="43">
        <v>0</v>
      </c>
      <c r="AF216" s="43">
        <v>0</v>
      </c>
      <c r="AG216" s="43">
        <f>VLOOKUP(E216,[6]教育处数据!B:N,13,0)</f>
        <v>0</v>
      </c>
      <c r="AH216" s="43">
        <v>0</v>
      </c>
      <c r="AI216" s="43">
        <v>0</v>
      </c>
      <c r="AJ216" s="43">
        <v>0</v>
      </c>
      <c r="AK216" s="43">
        <v>0</v>
      </c>
      <c r="AL216" s="43">
        <v>0</v>
      </c>
      <c r="AM216" s="26">
        <f>SUM(J216:M216,S216:AJ216)</f>
        <v>680</v>
      </c>
      <c r="AN216" s="7" t="str">
        <f>VLOOKUP(G216,'[4]2.第一轮公示反馈'!$G:$AM,33,0)</f>
        <v>康复医学科</v>
      </c>
      <c r="AO216" s="52">
        <f>SUMPRODUCT(($AN$4:$AN$1113=AN216)*($AM$4:$AM$1113&gt;AM216))+1</f>
        <v>6</v>
      </c>
      <c r="AP216" s="53">
        <f>COUNTIF(AN:AN,AN216)</f>
        <v>12</v>
      </c>
      <c r="AQ216" s="54">
        <f>AO216/AP216</f>
        <v>0.5</v>
      </c>
      <c r="AR216" s="53">
        <f>IF(AQ216&lt;=10%,1.5,(IF(AQ216&lt;=40%,1.25,IF(AQ216&lt;=60%,1,IF(AQ216&lt;90%,0.75,0.5)))))</f>
        <v>1</v>
      </c>
      <c r="AS216" s="55">
        <v>1200</v>
      </c>
      <c r="AT216" s="6">
        <f>VLOOKUP(E216,[6]教育处数据!B:Q,16,0)</f>
        <v>20</v>
      </c>
      <c r="AU216" s="56">
        <f>AS216*AR216*(AT216/AW216)</f>
        <v>1200</v>
      </c>
      <c r="AV216" s="57">
        <f>ROUND(AU216,0)</f>
        <v>1200</v>
      </c>
      <c r="AW216" s="6">
        <v>20</v>
      </c>
    </row>
    <row r="217" spans="1:49">
      <c r="A217" s="6"/>
      <c r="B217" s="7" t="s">
        <v>337</v>
      </c>
      <c r="C217" s="8">
        <v>212</v>
      </c>
      <c r="D217" s="66" t="s">
        <v>344</v>
      </c>
      <c r="E217" s="8" t="str">
        <f>VLOOKUP(D217,'[1]9月学员绩效名单'!$A:$C,3,0)</f>
        <v>7AO291</v>
      </c>
      <c r="F217" s="8" t="str">
        <f>VLOOKUP(E217,'[2]住培学员 在培学员排班表（所有人）请假等数据已更新到23.6'!$F$1:$X$65536,19,0)</f>
        <v>规培研究生</v>
      </c>
      <c r="G217" s="8" t="str">
        <f>VLOOKUP(E217,'[2]住培学员 在培学员排班表（所有人）请假等数据已更新到23.6'!$F$1:$P$65536,11,0)</f>
        <v>康复医学科</v>
      </c>
      <c r="H217" s="8" t="str">
        <f>VLOOKUP(E217,'[2]住培学员 在培学员排班表（所有人）请假等数据已更新到23.6'!$F$1:$S$65536,14,0)</f>
        <v>2022年</v>
      </c>
      <c r="I217" s="8" t="s">
        <v>99</v>
      </c>
      <c r="J217" s="24">
        <v>0</v>
      </c>
      <c r="K217" s="24">
        <v>0</v>
      </c>
      <c r="L217" s="24">
        <v>0</v>
      </c>
      <c r="M217" s="24">
        <v>120</v>
      </c>
      <c r="N217" s="25">
        <v>0</v>
      </c>
      <c r="O217" s="25">
        <v>3</v>
      </c>
      <c r="P217" s="25">
        <v>1</v>
      </c>
      <c r="Q217" s="25">
        <v>1</v>
      </c>
      <c r="R217" s="25">
        <v>1</v>
      </c>
      <c r="S217" s="36">
        <v>130</v>
      </c>
      <c r="T217" s="24">
        <v>100</v>
      </c>
      <c r="U217" s="24">
        <v>10</v>
      </c>
      <c r="V217" s="24">
        <v>80</v>
      </c>
      <c r="W217" s="24">
        <v>60</v>
      </c>
      <c r="X217" s="24">
        <v>120</v>
      </c>
      <c r="Y217" s="48">
        <v>20</v>
      </c>
      <c r="Z217" s="48">
        <v>0</v>
      </c>
      <c r="AA217" s="48">
        <f>VLOOKUP(E217,[6]教育处数据!B:G,6,0)</f>
        <v>0</v>
      </c>
      <c r="AB217" s="43">
        <f>VLOOKUP(E217,[6]教育处数据!B:H,7,0)</f>
        <v>0</v>
      </c>
      <c r="AC217" s="43">
        <f>VLOOKUP(E217,[6]教育处数据!B:J,9,0)</f>
        <v>0</v>
      </c>
      <c r="AD217" s="43">
        <f>VLOOKUP(E217,[6]教育处数据!B:L,11,0)</f>
        <v>0</v>
      </c>
      <c r="AE217" s="43">
        <v>0</v>
      </c>
      <c r="AF217" s="43">
        <v>0</v>
      </c>
      <c r="AG217" s="43">
        <f>VLOOKUP(E217,[6]教育处数据!B:N,13,0)</f>
        <v>0</v>
      </c>
      <c r="AH217" s="43">
        <v>0</v>
      </c>
      <c r="AI217" s="43">
        <v>0</v>
      </c>
      <c r="AJ217" s="43">
        <v>0</v>
      </c>
      <c r="AK217" s="43">
        <v>0</v>
      </c>
      <c r="AL217" s="43">
        <v>0</v>
      </c>
      <c r="AM217" s="26">
        <f>SUM(J217:M217,S217:AJ217)</f>
        <v>640</v>
      </c>
      <c r="AN217" s="7" t="str">
        <f>VLOOKUP(G217,'[4]2.第一轮公示反馈'!$G:$AM,33,0)</f>
        <v>康复医学科</v>
      </c>
      <c r="AO217" s="52">
        <f>SUMPRODUCT(($AN$4:$AN$1113=AN217)*($AM$4:$AM$1113&gt;AM217))+1</f>
        <v>7</v>
      </c>
      <c r="AP217" s="53">
        <f>COUNTIF(AN:AN,AN217)</f>
        <v>12</v>
      </c>
      <c r="AQ217" s="54">
        <f>AO217/AP217</f>
        <v>0.583333333333333</v>
      </c>
      <c r="AR217" s="53">
        <f>IF(AQ217&lt;=10%,1.5,(IF(AQ217&lt;=40%,1.25,IF(AQ217&lt;=60%,1,IF(AQ217&lt;90%,0.75,0.5)))))</f>
        <v>1</v>
      </c>
      <c r="AS217" s="55">
        <v>1200</v>
      </c>
      <c r="AT217" s="6">
        <f>VLOOKUP(E217,[6]教育处数据!B:Q,16,0)</f>
        <v>20</v>
      </c>
      <c r="AU217" s="56">
        <f>AS217*AR217*(AT217/AW217)</f>
        <v>1200</v>
      </c>
      <c r="AV217" s="57">
        <f>ROUND(AU217,0)</f>
        <v>1200</v>
      </c>
      <c r="AW217" s="6">
        <v>20</v>
      </c>
    </row>
    <row r="218" spans="1:49">
      <c r="A218" s="6"/>
      <c r="B218" s="7" t="s">
        <v>337</v>
      </c>
      <c r="C218" s="8">
        <v>213</v>
      </c>
      <c r="D218" s="66" t="s">
        <v>345</v>
      </c>
      <c r="E218" s="8" t="str">
        <f>VLOOKUP(D218,'[1]9月学员绩效名单'!$A:$C,3,0)</f>
        <v>7AO292</v>
      </c>
      <c r="F218" s="8" t="str">
        <f>VLOOKUP(E218,'[2]住培学员 在培学员排班表（所有人）请假等数据已更新到23.6'!$F$1:$X$65536,19,0)</f>
        <v>规培研究生</v>
      </c>
      <c r="G218" s="8" t="str">
        <f>VLOOKUP(E218,'[2]住培学员 在培学员排班表（所有人）请假等数据已更新到23.6'!$F$1:$P$65536,11,0)</f>
        <v>康复医学科</v>
      </c>
      <c r="H218" s="8" t="str">
        <f>VLOOKUP(E218,'[2]住培学员 在培学员排班表（所有人）请假等数据已更新到23.6'!$F$1:$S$65536,14,0)</f>
        <v>2022年</v>
      </c>
      <c r="I218" s="8" t="s">
        <v>99</v>
      </c>
      <c r="J218" s="24">
        <v>0</v>
      </c>
      <c r="K218" s="24">
        <v>0</v>
      </c>
      <c r="L218" s="24">
        <v>0</v>
      </c>
      <c r="M218" s="24">
        <v>120</v>
      </c>
      <c r="N218" s="25">
        <v>0</v>
      </c>
      <c r="O218" s="25">
        <v>5</v>
      </c>
      <c r="P218" s="25">
        <v>1</v>
      </c>
      <c r="Q218" s="25">
        <v>0</v>
      </c>
      <c r="R218" s="25">
        <v>0</v>
      </c>
      <c r="S218" s="36">
        <v>120</v>
      </c>
      <c r="T218" s="24">
        <v>100</v>
      </c>
      <c r="U218" s="24">
        <v>10</v>
      </c>
      <c r="V218" s="24">
        <v>80</v>
      </c>
      <c r="W218" s="24">
        <v>60</v>
      </c>
      <c r="X218" s="24">
        <v>120</v>
      </c>
      <c r="Y218" s="48">
        <v>20</v>
      </c>
      <c r="Z218" s="48">
        <v>0</v>
      </c>
      <c r="AA218" s="48">
        <f>VLOOKUP(E218,[6]教育处数据!B:G,6,0)</f>
        <v>0</v>
      </c>
      <c r="AB218" s="43">
        <f>VLOOKUP(E218,[6]教育处数据!B:H,7,0)</f>
        <v>0</v>
      </c>
      <c r="AC218" s="43">
        <f>VLOOKUP(E218,[6]教育处数据!B:J,9,0)</f>
        <v>0</v>
      </c>
      <c r="AD218" s="43">
        <f>VLOOKUP(E218,[6]教育处数据!B:L,11,0)</f>
        <v>0</v>
      </c>
      <c r="AE218" s="43">
        <v>0</v>
      </c>
      <c r="AF218" s="43">
        <v>0</v>
      </c>
      <c r="AG218" s="43">
        <f>VLOOKUP(E218,[6]教育处数据!B:N,13,0)</f>
        <v>0</v>
      </c>
      <c r="AH218" s="43">
        <v>0</v>
      </c>
      <c r="AI218" s="43">
        <v>0</v>
      </c>
      <c r="AJ218" s="43">
        <v>0</v>
      </c>
      <c r="AK218" s="43">
        <v>0</v>
      </c>
      <c r="AL218" s="43">
        <v>0</v>
      </c>
      <c r="AM218" s="26">
        <f>SUM(J218:M218,S218:AJ218)</f>
        <v>630</v>
      </c>
      <c r="AN218" s="7" t="str">
        <f>VLOOKUP(G218,'[4]2.第一轮公示反馈'!$G:$AM,33,0)</f>
        <v>康复医学科</v>
      </c>
      <c r="AO218" s="52">
        <f>SUMPRODUCT(($AN$4:$AN$1113=AN218)*($AM$4:$AM$1113&gt;AM218))+1</f>
        <v>8</v>
      </c>
      <c r="AP218" s="53">
        <f>COUNTIF(AN:AN,AN218)</f>
        <v>12</v>
      </c>
      <c r="AQ218" s="54">
        <f>AO218/AP218</f>
        <v>0.666666666666667</v>
      </c>
      <c r="AR218" s="53">
        <f>IF(AQ218&lt;=10%,1.5,(IF(AQ218&lt;=40%,1.25,IF(AQ218&lt;=60%,1,IF(AQ218&lt;90%,0.75,0.5)))))</f>
        <v>0.75</v>
      </c>
      <c r="AS218" s="55">
        <v>1200</v>
      </c>
      <c r="AT218" s="6">
        <f>VLOOKUP(E218,[6]教育处数据!B:Q,16,0)</f>
        <v>20</v>
      </c>
      <c r="AU218" s="56">
        <f>AS218*AR218*(AT218/AW218)</f>
        <v>900</v>
      </c>
      <c r="AV218" s="57">
        <f>ROUND(AU218,0)</f>
        <v>900</v>
      </c>
      <c r="AW218" s="6">
        <v>20</v>
      </c>
    </row>
    <row r="219" spans="1:49">
      <c r="A219" s="6"/>
      <c r="B219" s="7" t="s">
        <v>291</v>
      </c>
      <c r="C219" s="8">
        <v>214</v>
      </c>
      <c r="D219" s="59" t="s">
        <v>346</v>
      </c>
      <c r="E219" s="8" t="str">
        <f>VLOOKUP(D219,'[1]9月学员绩效名单'!$A:$C,3,0)</f>
        <v>733L44</v>
      </c>
      <c r="F219" s="8" t="str">
        <f>VLOOKUP(E219,'[2]住培学员 在培学员排班表（所有人）请假等数据已更新到23.6'!$F$1:$X$65536,19,0)</f>
        <v>住院医师-外院</v>
      </c>
      <c r="G219" s="8" t="str">
        <f>VLOOKUP(E219,'[2]住培学员 在培学员排班表（所有人）请假等数据已更新到23.6'!$F$1:$P$65536,11,0)</f>
        <v>康复医学科</v>
      </c>
      <c r="H219" s="8" t="str">
        <f>VLOOKUP(E219,'[2]住培学员 在培学员排班表（所有人）请假等数据已更新到23.6'!$F$1:$S$65536,14,0)</f>
        <v>2023年</v>
      </c>
      <c r="I219" s="8" t="s">
        <v>99</v>
      </c>
      <c r="J219" s="43">
        <v>0</v>
      </c>
      <c r="K219" s="43">
        <v>0</v>
      </c>
      <c r="L219" s="43">
        <v>0</v>
      </c>
      <c r="M219" s="24">
        <v>160</v>
      </c>
      <c r="N219" s="25">
        <v>0</v>
      </c>
      <c r="O219" s="25">
        <v>4</v>
      </c>
      <c r="P219" s="25">
        <v>1</v>
      </c>
      <c r="Q219" s="25">
        <v>1</v>
      </c>
      <c r="R219" s="25">
        <v>1</v>
      </c>
      <c r="S219" s="36">
        <v>150</v>
      </c>
      <c r="T219" s="24">
        <v>100</v>
      </c>
      <c r="U219" s="24">
        <v>10</v>
      </c>
      <c r="V219" s="24">
        <v>80</v>
      </c>
      <c r="W219" s="24">
        <v>60</v>
      </c>
      <c r="X219" s="24">
        <v>30</v>
      </c>
      <c r="Y219" s="48">
        <v>20</v>
      </c>
      <c r="Z219" s="48">
        <v>0</v>
      </c>
      <c r="AA219" s="48">
        <f>VLOOKUP(E219,[6]教育处数据!B:G,6,0)</f>
        <v>0</v>
      </c>
      <c r="AB219" s="43">
        <f>VLOOKUP(E219,[6]教育处数据!B:H,7,0)</f>
        <v>0</v>
      </c>
      <c r="AC219" s="43">
        <f>VLOOKUP(E219,[6]教育处数据!B:J,9,0)</f>
        <v>0</v>
      </c>
      <c r="AD219" s="43">
        <f>VLOOKUP(E219,[6]教育处数据!B:L,11,0)</f>
        <v>0</v>
      </c>
      <c r="AE219" s="43">
        <v>0</v>
      </c>
      <c r="AF219" s="43">
        <v>0</v>
      </c>
      <c r="AG219" s="43">
        <f>VLOOKUP(E219,[6]教育处数据!B:N,13,0)</f>
        <v>0</v>
      </c>
      <c r="AH219" s="43">
        <v>0</v>
      </c>
      <c r="AI219" s="43">
        <v>0</v>
      </c>
      <c r="AJ219" s="43">
        <v>0</v>
      </c>
      <c r="AK219" s="43">
        <v>0</v>
      </c>
      <c r="AL219" s="43">
        <v>0</v>
      </c>
      <c r="AM219" s="26">
        <f>SUM(J219:M219,S219:AJ219)</f>
        <v>610</v>
      </c>
      <c r="AN219" s="7" t="str">
        <f>VLOOKUP(G219,'[4]2.第一轮公示反馈'!$G:$AM,33,0)</f>
        <v>康复医学科</v>
      </c>
      <c r="AO219" s="52">
        <f>SUMPRODUCT(($AN$4:$AN$1113=AN219)*($AM$4:$AM$1113&gt;AM219))+1</f>
        <v>9</v>
      </c>
      <c r="AP219" s="53">
        <f>COUNTIF(AN:AN,AN219)</f>
        <v>12</v>
      </c>
      <c r="AQ219" s="54">
        <f>AO219/AP219</f>
        <v>0.75</v>
      </c>
      <c r="AR219" s="53">
        <f>IF(AQ219&lt;=10%,1.5,(IF(AQ219&lt;=40%,1.25,IF(AQ219&lt;=60%,1,IF(AQ219&lt;90%,0.75,0.5)))))</f>
        <v>0.75</v>
      </c>
      <c r="AS219" s="55">
        <v>1200</v>
      </c>
      <c r="AT219" s="6">
        <f>VLOOKUP(E219,[6]教育处数据!B:Q,16,0)</f>
        <v>20</v>
      </c>
      <c r="AU219" s="56">
        <f>AS219*AR219*(AT219/AW219)</f>
        <v>900</v>
      </c>
      <c r="AV219" s="57">
        <f>ROUND(AU219,0)</f>
        <v>900</v>
      </c>
      <c r="AW219" s="6">
        <v>20</v>
      </c>
    </row>
    <row r="220" spans="1:49">
      <c r="A220" s="6"/>
      <c r="B220" s="7" t="s">
        <v>239</v>
      </c>
      <c r="C220" s="8">
        <v>215</v>
      </c>
      <c r="D220" s="8" t="s">
        <v>347</v>
      </c>
      <c r="E220" s="8" t="str">
        <f>VLOOKUP(D220,'[1]9月学员绩效名单'!$A:$C,3,0)</f>
        <v>7AO290</v>
      </c>
      <c r="F220" s="8" t="str">
        <f>VLOOKUP(E220,'[2]住培学员 在培学员排班表（所有人）请假等数据已更新到23.6'!$F$1:$X$65536,19,0)</f>
        <v>规培研究生</v>
      </c>
      <c r="G220" s="8" t="str">
        <f>VLOOKUP(E220,'[2]住培学员 在培学员排班表（所有人）请假等数据已更新到23.6'!$F$1:$P$65536,11,0)</f>
        <v>康复医学科</v>
      </c>
      <c r="H220" s="8" t="str">
        <f>VLOOKUP(E220,'[2]住培学员 在培学员排班表（所有人）请假等数据已更新到23.6'!$F$1:$S$65536,14,0)</f>
        <v>2022年</v>
      </c>
      <c r="I220" s="8" t="s">
        <v>99</v>
      </c>
      <c r="J220" s="24">
        <v>0</v>
      </c>
      <c r="K220" s="24">
        <v>0</v>
      </c>
      <c r="L220" s="24">
        <v>0</v>
      </c>
      <c r="M220" s="24">
        <v>120</v>
      </c>
      <c r="N220" s="25">
        <v>0</v>
      </c>
      <c r="O220" s="25">
        <v>5</v>
      </c>
      <c r="P220" s="25">
        <v>4.5</v>
      </c>
      <c r="Q220" s="25">
        <v>3</v>
      </c>
      <c r="R220" s="25">
        <v>1</v>
      </c>
      <c r="S220" s="36">
        <v>290</v>
      </c>
      <c r="T220" s="24">
        <v>100</v>
      </c>
      <c r="U220" s="24">
        <v>10</v>
      </c>
      <c r="V220" s="24">
        <v>0</v>
      </c>
      <c r="W220" s="24">
        <v>0</v>
      </c>
      <c r="X220" s="24">
        <v>0</v>
      </c>
      <c r="Y220" s="48">
        <v>0</v>
      </c>
      <c r="Z220" s="48">
        <v>0</v>
      </c>
      <c r="AA220" s="48">
        <f>VLOOKUP(E220,[6]教育处数据!B:G,6,0)</f>
        <v>0</v>
      </c>
      <c r="AB220" s="43">
        <f>VLOOKUP(E220,[6]教育处数据!B:H,7,0)</f>
        <v>0</v>
      </c>
      <c r="AC220" s="43">
        <f>VLOOKUP(E220,[6]教育处数据!B:J,9,0)</f>
        <v>0</v>
      </c>
      <c r="AD220" s="43">
        <f>VLOOKUP(E220,[6]教育处数据!B:L,11,0)</f>
        <v>0</v>
      </c>
      <c r="AE220" s="43">
        <v>0</v>
      </c>
      <c r="AF220" s="43">
        <v>0</v>
      </c>
      <c r="AG220" s="43">
        <f>VLOOKUP(E220,[6]教育处数据!B:N,13,0)</f>
        <v>0</v>
      </c>
      <c r="AH220" s="43">
        <v>0</v>
      </c>
      <c r="AI220" s="43">
        <v>0</v>
      </c>
      <c r="AJ220" s="43">
        <v>0</v>
      </c>
      <c r="AK220" s="43">
        <v>0</v>
      </c>
      <c r="AL220" s="43">
        <v>0</v>
      </c>
      <c r="AM220" s="26">
        <f>SUM(J220:M220,S220:AJ220)</f>
        <v>520</v>
      </c>
      <c r="AN220" s="7" t="str">
        <f>VLOOKUP(G220,'[4]2.第一轮公示反馈'!$G:$AM,33,0)</f>
        <v>康复医学科</v>
      </c>
      <c r="AO220" s="52">
        <f>SUMPRODUCT(($AN$4:$AN$1113=AN220)*($AM$4:$AM$1113&gt;AM220))+1</f>
        <v>10</v>
      </c>
      <c r="AP220" s="53">
        <f>COUNTIF(AN:AN,AN220)</f>
        <v>12</v>
      </c>
      <c r="AQ220" s="54">
        <f>AO220/AP220</f>
        <v>0.833333333333333</v>
      </c>
      <c r="AR220" s="53">
        <f>IF(AQ220&lt;=10%,1.5,(IF(AQ220&lt;=40%,1.25,IF(AQ220&lt;=60%,1,IF(AQ220&lt;90%,0.75,0.5)))))</f>
        <v>0.75</v>
      </c>
      <c r="AS220" s="55">
        <v>1200</v>
      </c>
      <c r="AT220" s="6">
        <f>VLOOKUP(E220,[6]教育处数据!B:Q,16,0)</f>
        <v>20</v>
      </c>
      <c r="AU220" s="56">
        <f>AS220*AR220*(AT220/AW220)</f>
        <v>900</v>
      </c>
      <c r="AV220" s="57">
        <f>ROUND(AU220,0)</f>
        <v>900</v>
      </c>
      <c r="AW220" s="6">
        <v>20</v>
      </c>
    </row>
    <row r="221" spans="1:49">
      <c r="A221" s="6"/>
      <c r="B221" s="7" t="s">
        <v>136</v>
      </c>
      <c r="C221" s="8">
        <v>216</v>
      </c>
      <c r="D221" s="8" t="s">
        <v>348</v>
      </c>
      <c r="E221" s="8" t="str">
        <f>VLOOKUP(D221,'[1]9月学员绩效名单'!$A:$C,3,0)</f>
        <v>7AO294</v>
      </c>
      <c r="F221" s="8" t="str">
        <f>VLOOKUP(E221,'[2]住培学员 在培学员排班表（所有人）请假等数据已更新到23.6'!$F$1:$X$65536,19,0)</f>
        <v>规培研究生</v>
      </c>
      <c r="G221" s="8" t="str">
        <f>VLOOKUP(E221,'[2]住培学员 在培学员排班表（所有人）请假等数据已更新到23.6'!$F$1:$P$65536,11,0)</f>
        <v>康复医学科</v>
      </c>
      <c r="H221" s="8" t="str">
        <f>VLOOKUP(E221,'[2]住培学员 在培学员排班表（所有人）请假等数据已更新到23.6'!$F$1:$S$65536,14,0)</f>
        <v>2022年</v>
      </c>
      <c r="I221" s="8" t="s">
        <v>99</v>
      </c>
      <c r="J221" s="24">
        <v>0</v>
      </c>
      <c r="K221" s="24">
        <v>0</v>
      </c>
      <c r="L221" s="24">
        <v>0</v>
      </c>
      <c r="M221" s="24">
        <v>160</v>
      </c>
      <c r="N221" s="25">
        <v>0</v>
      </c>
      <c r="O221" s="25">
        <v>4</v>
      </c>
      <c r="P221" s="25">
        <v>3</v>
      </c>
      <c r="Q221" s="25">
        <v>0</v>
      </c>
      <c r="R221" s="25">
        <v>0</v>
      </c>
      <c r="S221" s="36">
        <v>140</v>
      </c>
      <c r="T221" s="24">
        <v>100</v>
      </c>
      <c r="U221" s="24">
        <v>10</v>
      </c>
      <c r="V221" s="24">
        <v>40</v>
      </c>
      <c r="W221" s="24">
        <v>30</v>
      </c>
      <c r="X221" s="24">
        <v>30</v>
      </c>
      <c r="Y221" s="48">
        <v>0</v>
      </c>
      <c r="Z221" s="48">
        <v>0</v>
      </c>
      <c r="AA221" s="48">
        <f>VLOOKUP(E221,[6]教育处数据!B:G,6,0)</f>
        <v>0</v>
      </c>
      <c r="AB221" s="43">
        <f>VLOOKUP(E221,[6]教育处数据!B:H,7,0)</f>
        <v>0</v>
      </c>
      <c r="AC221" s="43">
        <f>VLOOKUP(E221,[6]教育处数据!B:J,9,0)</f>
        <v>0</v>
      </c>
      <c r="AD221" s="43">
        <f>VLOOKUP(E221,[6]教育处数据!B:L,11,0)</f>
        <v>0</v>
      </c>
      <c r="AE221" s="43">
        <v>0</v>
      </c>
      <c r="AF221" s="43">
        <v>0</v>
      </c>
      <c r="AG221" s="43">
        <f>VLOOKUP(E221,[6]教育处数据!B:N,13,0)</f>
        <v>0</v>
      </c>
      <c r="AH221" s="43">
        <v>0</v>
      </c>
      <c r="AI221" s="43">
        <v>0</v>
      </c>
      <c r="AJ221" s="43">
        <v>0</v>
      </c>
      <c r="AK221" s="43">
        <v>0</v>
      </c>
      <c r="AL221" s="43">
        <v>0</v>
      </c>
      <c r="AM221" s="26">
        <f>SUM(J221:M221,S221:AJ221)</f>
        <v>510</v>
      </c>
      <c r="AN221" s="7" t="str">
        <f>VLOOKUP(G221,'[4]2.第一轮公示反馈'!$G:$AM,33,0)</f>
        <v>康复医学科</v>
      </c>
      <c r="AO221" s="52">
        <f>SUMPRODUCT(($AN$4:$AN$1113=AN221)*($AM$4:$AM$1113&gt;AM221))+1</f>
        <v>11</v>
      </c>
      <c r="AP221" s="53">
        <f>COUNTIF(AN:AN,AN221)</f>
        <v>12</v>
      </c>
      <c r="AQ221" s="54">
        <f>AO221/AP221</f>
        <v>0.916666666666667</v>
      </c>
      <c r="AR221" s="53">
        <f>IF(AQ221&lt;=10%,1.5,(IF(AQ221&lt;=40%,1.25,IF(AQ221&lt;=60%,1,IF(AQ221&lt;90%,0.75,0.5)))))</f>
        <v>0.5</v>
      </c>
      <c r="AS221" s="55">
        <v>1200</v>
      </c>
      <c r="AT221" s="6">
        <f>VLOOKUP(E221,[6]教育处数据!B:Q,16,0)</f>
        <v>20</v>
      </c>
      <c r="AU221" s="56">
        <f>AS221*AR221*(AT221/AW221)</f>
        <v>600</v>
      </c>
      <c r="AV221" s="57">
        <f>ROUND(AU221,0)</f>
        <v>600</v>
      </c>
      <c r="AW221" s="6">
        <v>20</v>
      </c>
    </row>
    <row r="222" spans="1:49">
      <c r="A222" s="6"/>
      <c r="B222" s="7" t="s">
        <v>136</v>
      </c>
      <c r="C222" s="8">
        <v>217</v>
      </c>
      <c r="D222" s="8" t="s">
        <v>349</v>
      </c>
      <c r="E222" s="8" t="str">
        <f>VLOOKUP(D222,'[1]9月学员绩效名单'!$A:$C,3,0)</f>
        <v>7AO289</v>
      </c>
      <c r="F222" s="8" t="str">
        <f>VLOOKUP(E222,'[2]住培学员 在培学员排班表（所有人）请假等数据已更新到23.6'!$F$1:$X$65536,19,0)</f>
        <v>规培研究生</v>
      </c>
      <c r="G222" s="8" t="str">
        <f>VLOOKUP(E222,'[2]住培学员 在培学员排班表（所有人）请假等数据已更新到23.6'!$F$1:$P$65536,11,0)</f>
        <v>康复医学科</v>
      </c>
      <c r="H222" s="8" t="str">
        <f>VLOOKUP(E222,'[2]住培学员 在培学员排班表（所有人）请假等数据已更新到23.6'!$F$1:$S$65536,14,0)</f>
        <v>2022年</v>
      </c>
      <c r="I222" s="8" t="s">
        <v>99</v>
      </c>
      <c r="J222" s="24">
        <v>0</v>
      </c>
      <c r="K222" s="24">
        <v>0</v>
      </c>
      <c r="L222" s="24">
        <v>0</v>
      </c>
      <c r="M222" s="24">
        <v>160</v>
      </c>
      <c r="N222" s="25">
        <v>0</v>
      </c>
      <c r="O222" s="25">
        <v>3</v>
      </c>
      <c r="P222" s="25">
        <v>2</v>
      </c>
      <c r="Q222" s="25">
        <v>1</v>
      </c>
      <c r="R222" s="25">
        <v>0</v>
      </c>
      <c r="S222" s="36">
        <v>125</v>
      </c>
      <c r="T222" s="24">
        <v>100</v>
      </c>
      <c r="U222" s="24">
        <v>10</v>
      </c>
      <c r="V222" s="24">
        <v>20</v>
      </c>
      <c r="W222" s="24">
        <v>60</v>
      </c>
      <c r="X222" s="24">
        <v>30</v>
      </c>
      <c r="Y222" s="48">
        <v>0</v>
      </c>
      <c r="Z222" s="48">
        <v>0</v>
      </c>
      <c r="AA222" s="48">
        <f>VLOOKUP(E222,[6]教育处数据!B:G,6,0)</f>
        <v>0</v>
      </c>
      <c r="AB222" s="43">
        <f>VLOOKUP(E222,[6]教育处数据!B:H,7,0)</f>
        <v>0</v>
      </c>
      <c r="AC222" s="43">
        <f>VLOOKUP(E222,[6]教育处数据!B:J,9,0)</f>
        <v>0</v>
      </c>
      <c r="AD222" s="43">
        <f>VLOOKUP(E222,[6]教育处数据!B:L,11,0)</f>
        <v>0</v>
      </c>
      <c r="AE222" s="43">
        <v>0</v>
      </c>
      <c r="AF222" s="43">
        <v>0</v>
      </c>
      <c r="AG222" s="43">
        <f>VLOOKUP(E222,[6]教育处数据!B:N,13,0)</f>
        <v>0</v>
      </c>
      <c r="AH222" s="43">
        <v>0</v>
      </c>
      <c r="AI222" s="43">
        <v>0</v>
      </c>
      <c r="AJ222" s="43">
        <v>0</v>
      </c>
      <c r="AK222" s="43">
        <v>0</v>
      </c>
      <c r="AL222" s="43">
        <v>0</v>
      </c>
      <c r="AM222" s="26">
        <f>SUM(J222:M222,S222:AJ222)</f>
        <v>505</v>
      </c>
      <c r="AN222" s="7" t="str">
        <f>VLOOKUP(G222,'[4]2.第一轮公示反馈'!$G:$AM,33,0)</f>
        <v>康复医学科</v>
      </c>
      <c r="AO222" s="52">
        <f>SUMPRODUCT(($AN$4:$AN$1113=AN222)*($AM$4:$AM$1113&gt;AM222))+1</f>
        <v>12</v>
      </c>
      <c r="AP222" s="53">
        <f>COUNTIF(AN:AN,AN222)</f>
        <v>12</v>
      </c>
      <c r="AQ222" s="54">
        <f>AO222/AP222</f>
        <v>1</v>
      </c>
      <c r="AR222" s="53">
        <f>IF(AQ222&lt;=10%,1.5,(IF(AQ222&lt;=40%,1.25,IF(AQ222&lt;=60%,1,IF(AQ222&lt;90%,0.75,0.5)))))</f>
        <v>0.5</v>
      </c>
      <c r="AS222" s="55">
        <v>1200</v>
      </c>
      <c r="AT222" s="6">
        <f>VLOOKUP(E222,[6]教育处数据!B:Q,16,0)</f>
        <v>20</v>
      </c>
      <c r="AU222" s="56">
        <f>AS222*AR222*(AT222/AW222)</f>
        <v>600</v>
      </c>
      <c r="AV222" s="57">
        <f>ROUND(AU222,0)</f>
        <v>600</v>
      </c>
      <c r="AW222" s="6">
        <v>20</v>
      </c>
    </row>
    <row r="223" spans="1:49">
      <c r="A223" s="6"/>
      <c r="B223" s="7" t="s">
        <v>350</v>
      </c>
      <c r="C223" s="8">
        <v>218</v>
      </c>
      <c r="D223" s="53" t="s">
        <v>351</v>
      </c>
      <c r="E223" s="8" t="str">
        <f>VLOOKUP(D223,'[1]9月学员绩效名单'!$A:$C,3,0)</f>
        <v>727L70</v>
      </c>
      <c r="F223" s="8" t="str">
        <f>VLOOKUP(E223,'[2]住培学员 在培学员排班表（所有人）请假等数据已更新到23.6'!$F$1:$X$65536,19,0)</f>
        <v>住院医师-外院</v>
      </c>
      <c r="G223" s="8" t="s">
        <v>350</v>
      </c>
      <c r="H223" s="8" t="str">
        <f>VLOOKUP(E223,'[2]住培学员 在培学员排班表（所有人）请假等数据已更新到23.6'!$F$1:$S$65536,14,0)</f>
        <v>2021年</v>
      </c>
      <c r="I223" s="8" t="s">
        <v>99</v>
      </c>
      <c r="J223" s="24">
        <v>0</v>
      </c>
      <c r="K223" s="24">
        <v>0</v>
      </c>
      <c r="L223" s="24">
        <v>0</v>
      </c>
      <c r="M223" s="24">
        <v>120</v>
      </c>
      <c r="N223" s="25">
        <v>0</v>
      </c>
      <c r="O223" s="25">
        <v>2</v>
      </c>
      <c r="P223" s="25">
        <v>0</v>
      </c>
      <c r="Q223" s="25">
        <v>1</v>
      </c>
      <c r="R223" s="25">
        <v>0</v>
      </c>
      <c r="S223" s="36">
        <v>65</v>
      </c>
      <c r="T223" s="24">
        <v>100</v>
      </c>
      <c r="U223" s="24">
        <v>10</v>
      </c>
      <c r="V223" s="24">
        <v>80</v>
      </c>
      <c r="W223" s="24">
        <v>60</v>
      </c>
      <c r="X223" s="24">
        <v>0</v>
      </c>
      <c r="Y223" s="48">
        <v>40</v>
      </c>
      <c r="Z223" s="48">
        <v>0</v>
      </c>
      <c r="AA223" s="48">
        <f>VLOOKUP(E223,[6]教育处数据!B:G,6,0)</f>
        <v>0</v>
      </c>
      <c r="AB223" s="43">
        <f>VLOOKUP(E223,[6]教育处数据!B:H,7,0)</f>
        <v>100</v>
      </c>
      <c r="AC223" s="43">
        <f>VLOOKUP(E223,[6]教育处数据!B:J,9,0)</f>
        <v>150</v>
      </c>
      <c r="AD223" s="43">
        <f>VLOOKUP(E223,[6]教育处数据!B:L,11,0)</f>
        <v>0</v>
      </c>
      <c r="AE223" s="43">
        <v>0</v>
      </c>
      <c r="AF223" s="43">
        <v>0</v>
      </c>
      <c r="AG223" s="43">
        <f>VLOOKUP(E223,[6]教育处数据!B:N,13,0)</f>
        <v>0</v>
      </c>
      <c r="AH223" s="43">
        <v>0</v>
      </c>
      <c r="AI223" s="43">
        <v>0</v>
      </c>
      <c r="AJ223" s="43">
        <v>0</v>
      </c>
      <c r="AK223" s="43">
        <v>0</v>
      </c>
      <c r="AL223" s="43">
        <v>0</v>
      </c>
      <c r="AM223" s="26">
        <f>SUM(J223:M223,S223:AJ223)</f>
        <v>725</v>
      </c>
      <c r="AN223" s="7" t="str">
        <f>VLOOKUP(G223,'[4]2.第一轮公示反馈'!$G:$AM,33,0)</f>
        <v>口腔科</v>
      </c>
      <c r="AO223" s="52">
        <f>SUMPRODUCT(($AN$4:$AN$1113=AN223)*($AM$4:$AM$1113&gt;AM223))+1</f>
        <v>1</v>
      </c>
      <c r="AP223" s="53">
        <f>COUNTIF(AN:AN,AN223)</f>
        <v>37</v>
      </c>
      <c r="AQ223" s="54">
        <f>AO223/AP223</f>
        <v>0.027027027027027</v>
      </c>
      <c r="AR223" s="53">
        <f>IF(AQ223&lt;=10%,1.5,(IF(AQ223&lt;=40%,1.25,IF(AQ223&lt;=60%,1,IF(AQ223&lt;90%,0.75,0.5)))))</f>
        <v>1.5</v>
      </c>
      <c r="AS223" s="55">
        <v>1200</v>
      </c>
      <c r="AT223" s="6">
        <f>VLOOKUP(E223,[6]教育处数据!B:Q,16,0)</f>
        <v>20</v>
      </c>
      <c r="AU223" s="56">
        <f>AS223*AR223*(AT223/AW223)</f>
        <v>1800</v>
      </c>
      <c r="AV223" s="57">
        <f>ROUND(AU223,0)</f>
        <v>1800</v>
      </c>
      <c r="AW223" s="6">
        <v>20</v>
      </c>
    </row>
    <row r="224" spans="1:49">
      <c r="A224" s="6"/>
      <c r="B224" s="7" t="s">
        <v>350</v>
      </c>
      <c r="C224" s="8">
        <v>219</v>
      </c>
      <c r="D224" s="53" t="s">
        <v>352</v>
      </c>
      <c r="E224" s="8" t="str">
        <f>VLOOKUP(D224,'[1]9月学员绩效名单'!$A:$C,3,0)</f>
        <v>730L69</v>
      </c>
      <c r="F224" s="8" t="str">
        <f>VLOOKUP(E224,'[2]住培学员 在培学员排班表（所有人）请假等数据已更新到23.6'!$F$1:$X$65536,19,0)</f>
        <v>住院医师-外院</v>
      </c>
      <c r="G224" s="8" t="s">
        <v>350</v>
      </c>
      <c r="H224" s="8" t="str">
        <f>VLOOKUP(E224,'[2]住培学员 在培学员排班表（所有人）请假等数据已更新到23.6'!$F$1:$S$65536,14,0)</f>
        <v>2022年</v>
      </c>
      <c r="I224" s="8" t="s">
        <v>99</v>
      </c>
      <c r="J224" s="24">
        <v>0</v>
      </c>
      <c r="K224" s="24">
        <v>0</v>
      </c>
      <c r="L224" s="24">
        <v>0</v>
      </c>
      <c r="M224" s="24">
        <v>120</v>
      </c>
      <c r="N224" s="25">
        <v>0</v>
      </c>
      <c r="O224" s="25">
        <v>1</v>
      </c>
      <c r="P224" s="25">
        <v>0</v>
      </c>
      <c r="Q224" s="25">
        <v>0</v>
      </c>
      <c r="R224" s="25">
        <v>1</v>
      </c>
      <c r="S224" s="36">
        <v>45</v>
      </c>
      <c r="T224" s="24">
        <v>100</v>
      </c>
      <c r="U224" s="24">
        <v>10</v>
      </c>
      <c r="V224" s="24">
        <v>80</v>
      </c>
      <c r="W224" s="24">
        <v>60</v>
      </c>
      <c r="X224" s="24">
        <v>0</v>
      </c>
      <c r="Y224" s="48">
        <v>40</v>
      </c>
      <c r="Z224" s="48">
        <v>0</v>
      </c>
      <c r="AA224" s="48">
        <f>VLOOKUP(E224,[6]教育处数据!B:G,6,0)</f>
        <v>0</v>
      </c>
      <c r="AB224" s="43">
        <f>VLOOKUP(E224,[6]教育处数据!B:H,7,0)</f>
        <v>100</v>
      </c>
      <c r="AC224" s="43">
        <f>VLOOKUP(E224,[6]教育处数据!B:J,9,0)</f>
        <v>150</v>
      </c>
      <c r="AD224" s="43">
        <f>VLOOKUP(E224,[6]教育处数据!B:L,11,0)</f>
        <v>0</v>
      </c>
      <c r="AE224" s="43">
        <v>0</v>
      </c>
      <c r="AF224" s="43">
        <v>0</v>
      </c>
      <c r="AG224" s="43">
        <f>VLOOKUP(E224,[6]教育处数据!B:N,13,0)</f>
        <v>0</v>
      </c>
      <c r="AH224" s="43">
        <v>0</v>
      </c>
      <c r="AI224" s="43">
        <v>0</v>
      </c>
      <c r="AJ224" s="43">
        <v>0</v>
      </c>
      <c r="AK224" s="43">
        <v>0</v>
      </c>
      <c r="AL224" s="43">
        <v>0</v>
      </c>
      <c r="AM224" s="26">
        <f>SUM(J224:M224,S224:AJ224)</f>
        <v>705</v>
      </c>
      <c r="AN224" s="7" t="str">
        <f>VLOOKUP(G224,'[4]2.第一轮公示反馈'!$G:$AM,33,0)</f>
        <v>口腔科</v>
      </c>
      <c r="AO224" s="52">
        <f>SUMPRODUCT(($AN$4:$AN$1113=AN224)*($AM$4:$AM$1113&gt;AM224))+1</f>
        <v>2</v>
      </c>
      <c r="AP224" s="53">
        <f>COUNTIF(AN:AN,AN224)</f>
        <v>37</v>
      </c>
      <c r="AQ224" s="54">
        <f>AO224/AP224</f>
        <v>0.0540540540540541</v>
      </c>
      <c r="AR224" s="53">
        <f>IF(AQ224&lt;=10%,1.5,(IF(AQ224&lt;=40%,1.25,IF(AQ224&lt;=60%,1,IF(AQ224&lt;90%,0.75,0.5)))))</f>
        <v>1.5</v>
      </c>
      <c r="AS224" s="55">
        <v>1200</v>
      </c>
      <c r="AT224" s="6">
        <f>VLOOKUP(E224,[6]教育处数据!B:Q,16,0)</f>
        <v>20</v>
      </c>
      <c r="AU224" s="56">
        <f>AS224*AR224*(AT224/AW224)</f>
        <v>1800</v>
      </c>
      <c r="AV224" s="57">
        <f>ROUND(AU224,0)</f>
        <v>1800</v>
      </c>
      <c r="AW224" s="6">
        <v>20</v>
      </c>
    </row>
    <row r="225" spans="1:49">
      <c r="A225" s="6"/>
      <c r="B225" s="7" t="s">
        <v>350</v>
      </c>
      <c r="C225" s="8">
        <v>220</v>
      </c>
      <c r="D225" s="53" t="s">
        <v>353</v>
      </c>
      <c r="E225" s="8" t="str">
        <f>VLOOKUP(D225,'[1]9月学员绩效名单'!$A:$C,3,0)</f>
        <v>730L38</v>
      </c>
      <c r="F225" s="8" t="str">
        <f>VLOOKUP(E225,'[2]住培学员 在培学员排班表（所有人）请假等数据已更新到23.6'!$F$1:$X$65536,19,0)</f>
        <v>住院医师-外院</v>
      </c>
      <c r="G225" s="8" t="s">
        <v>350</v>
      </c>
      <c r="H225" s="8" t="str">
        <f>VLOOKUP(E225,'[2]住培学员 在培学员排班表（所有人）请假等数据已更新到23.6'!$F$1:$S$65536,14,0)</f>
        <v>2022年</v>
      </c>
      <c r="I225" s="8" t="s">
        <v>99</v>
      </c>
      <c r="J225" s="24">
        <v>0</v>
      </c>
      <c r="K225" s="24">
        <v>0</v>
      </c>
      <c r="L225" s="24">
        <v>0</v>
      </c>
      <c r="M225" s="24">
        <v>120</v>
      </c>
      <c r="N225" s="25">
        <v>0</v>
      </c>
      <c r="O225" s="25">
        <v>1</v>
      </c>
      <c r="P225" s="25">
        <v>1</v>
      </c>
      <c r="Q225" s="25">
        <v>0</v>
      </c>
      <c r="R225" s="25">
        <v>0</v>
      </c>
      <c r="S225" s="36">
        <v>40</v>
      </c>
      <c r="T225" s="24">
        <v>100</v>
      </c>
      <c r="U225" s="24">
        <v>10</v>
      </c>
      <c r="V225" s="24">
        <v>80</v>
      </c>
      <c r="W225" s="24">
        <v>60</v>
      </c>
      <c r="X225" s="24">
        <v>0</v>
      </c>
      <c r="Y225" s="48">
        <v>40</v>
      </c>
      <c r="Z225" s="48">
        <v>0</v>
      </c>
      <c r="AA225" s="48">
        <f>VLOOKUP(E225,[6]教育处数据!B:G,6,0)</f>
        <v>0</v>
      </c>
      <c r="AB225" s="43">
        <f>VLOOKUP(E225,[6]教育处数据!B:H,7,0)</f>
        <v>100</v>
      </c>
      <c r="AC225" s="43">
        <f>VLOOKUP(E225,[6]教育处数据!B:J,9,0)</f>
        <v>150</v>
      </c>
      <c r="AD225" s="43">
        <f>VLOOKUP(E225,[6]教育处数据!B:L,11,0)</f>
        <v>0</v>
      </c>
      <c r="AE225" s="43">
        <v>0</v>
      </c>
      <c r="AF225" s="43">
        <v>0</v>
      </c>
      <c r="AG225" s="43">
        <f>VLOOKUP(E225,[6]教育处数据!B:N,13,0)</f>
        <v>0</v>
      </c>
      <c r="AH225" s="43">
        <v>0</v>
      </c>
      <c r="AI225" s="43">
        <v>0</v>
      </c>
      <c r="AJ225" s="43">
        <v>0</v>
      </c>
      <c r="AK225" s="43">
        <v>0</v>
      </c>
      <c r="AL225" s="43">
        <v>0</v>
      </c>
      <c r="AM225" s="26">
        <f>SUM(J225:M225,S225:AJ225)</f>
        <v>700</v>
      </c>
      <c r="AN225" s="7" t="str">
        <f>VLOOKUP(G225,'[4]2.第一轮公示反馈'!$G:$AM,33,0)</f>
        <v>口腔科</v>
      </c>
      <c r="AO225" s="52">
        <f>SUMPRODUCT(($AN$4:$AN$1113=AN225)*($AM$4:$AM$1113&gt;AM225))+1</f>
        <v>3</v>
      </c>
      <c r="AP225" s="53">
        <f>COUNTIF(AN:AN,AN225)</f>
        <v>37</v>
      </c>
      <c r="AQ225" s="54">
        <f>AO225/AP225</f>
        <v>0.0810810810810811</v>
      </c>
      <c r="AR225" s="53">
        <f>IF(AQ225&lt;=10%,1.5,(IF(AQ225&lt;=40%,1.25,IF(AQ225&lt;=60%,1,IF(AQ225&lt;90%,0.75,0.5)))))</f>
        <v>1.5</v>
      </c>
      <c r="AS225" s="55">
        <v>1200</v>
      </c>
      <c r="AT225" s="6">
        <f>VLOOKUP(E225,[6]教育处数据!B:Q,16,0)</f>
        <v>20</v>
      </c>
      <c r="AU225" s="56">
        <f>AS225*AR225*(AT225/AW225)</f>
        <v>1800</v>
      </c>
      <c r="AV225" s="57">
        <f>ROUND(AU225,0)</f>
        <v>1800</v>
      </c>
      <c r="AW225" s="6">
        <v>20</v>
      </c>
    </row>
    <row r="226" spans="1:49">
      <c r="A226" s="6"/>
      <c r="B226" s="7" t="s">
        <v>350</v>
      </c>
      <c r="C226" s="8">
        <v>221</v>
      </c>
      <c r="D226" s="53" t="s">
        <v>354</v>
      </c>
      <c r="E226" s="8" t="str">
        <f>VLOOKUP(D226,'[1]9月学员绩效名单'!$A:$C,3,0)</f>
        <v>727L71</v>
      </c>
      <c r="F226" s="8" t="str">
        <f>VLOOKUP(E226,'[2]住培学员 在培学员排班表（所有人）请假等数据已更新到23.6'!$F$1:$X$65536,19,0)</f>
        <v>住院医师-外院</v>
      </c>
      <c r="G226" s="8" t="s">
        <v>350</v>
      </c>
      <c r="H226" s="8" t="str">
        <f>VLOOKUP(E226,'[2]住培学员 在培学员排班表（所有人）请假等数据已更新到23.6'!$F$1:$S$65536,14,0)</f>
        <v>2021年</v>
      </c>
      <c r="I226" s="8" t="s">
        <v>99</v>
      </c>
      <c r="J226" s="24">
        <v>0</v>
      </c>
      <c r="K226" s="24">
        <v>0</v>
      </c>
      <c r="L226" s="24">
        <v>0</v>
      </c>
      <c r="M226" s="24">
        <v>120</v>
      </c>
      <c r="N226" s="25">
        <v>0</v>
      </c>
      <c r="O226" s="25">
        <v>1</v>
      </c>
      <c r="P226" s="25">
        <v>1</v>
      </c>
      <c r="Q226" s="25">
        <v>0</v>
      </c>
      <c r="R226" s="25">
        <v>1</v>
      </c>
      <c r="S226" s="36">
        <v>65</v>
      </c>
      <c r="T226" s="24">
        <v>100</v>
      </c>
      <c r="U226" s="24">
        <v>10</v>
      </c>
      <c r="V226" s="24">
        <v>60</v>
      </c>
      <c r="W226" s="24">
        <v>60</v>
      </c>
      <c r="X226" s="24">
        <v>0</v>
      </c>
      <c r="Y226" s="48">
        <v>20</v>
      </c>
      <c r="Z226" s="48">
        <v>0</v>
      </c>
      <c r="AA226" s="48">
        <f>VLOOKUP(E226,[6]教育处数据!B:G,6,0)</f>
        <v>0</v>
      </c>
      <c r="AB226" s="43">
        <f>VLOOKUP(E226,[6]教育处数据!B:H,7,0)</f>
        <v>100</v>
      </c>
      <c r="AC226" s="43">
        <f>VLOOKUP(E226,[6]教育处数据!B:J,9,0)</f>
        <v>150</v>
      </c>
      <c r="AD226" s="43">
        <f>VLOOKUP(E226,[6]教育处数据!B:L,11,0)</f>
        <v>0</v>
      </c>
      <c r="AE226" s="43">
        <v>0</v>
      </c>
      <c r="AF226" s="43">
        <v>0</v>
      </c>
      <c r="AG226" s="43">
        <f>VLOOKUP(E226,[6]教育处数据!B:N,13,0)</f>
        <v>0</v>
      </c>
      <c r="AH226" s="43">
        <v>0</v>
      </c>
      <c r="AI226" s="43">
        <v>0</v>
      </c>
      <c r="AJ226" s="43">
        <v>0</v>
      </c>
      <c r="AK226" s="43">
        <v>0</v>
      </c>
      <c r="AL226" s="43">
        <v>0</v>
      </c>
      <c r="AM226" s="26">
        <f>SUM(J226:M226,S226:AJ226)</f>
        <v>685</v>
      </c>
      <c r="AN226" s="7" t="str">
        <f>VLOOKUP(G226,'[4]2.第一轮公示反馈'!$G:$AM,33,0)</f>
        <v>口腔科</v>
      </c>
      <c r="AO226" s="52">
        <f>SUMPRODUCT(($AN$4:$AN$1113=AN226)*($AM$4:$AM$1113&gt;AM226))+1</f>
        <v>4</v>
      </c>
      <c r="AP226" s="53">
        <f>COUNTIF(AN:AN,AN226)</f>
        <v>37</v>
      </c>
      <c r="AQ226" s="54">
        <f>AO226/AP226</f>
        <v>0.108108108108108</v>
      </c>
      <c r="AR226" s="53">
        <f>IF(AQ226&lt;=10%,1.5,(IF(AQ226&lt;=40%,1.25,IF(AQ226&lt;=60%,1,IF(AQ226&lt;90%,0.75,0.5)))))</f>
        <v>1.25</v>
      </c>
      <c r="AS226" s="55">
        <v>1200</v>
      </c>
      <c r="AT226" s="6">
        <f>VLOOKUP(E226,[6]教育处数据!B:Q,16,0)</f>
        <v>20</v>
      </c>
      <c r="AU226" s="56">
        <f>AS226*AR226*(AT226/AW226)</f>
        <v>1500</v>
      </c>
      <c r="AV226" s="57">
        <f>ROUND(AU226,0)</f>
        <v>1500</v>
      </c>
      <c r="AW226" s="6">
        <v>20</v>
      </c>
    </row>
    <row r="227" spans="1:49">
      <c r="A227" s="6"/>
      <c r="B227" s="7" t="s">
        <v>350</v>
      </c>
      <c r="C227" s="8">
        <v>222</v>
      </c>
      <c r="D227" s="53" t="s">
        <v>355</v>
      </c>
      <c r="E227" s="8" t="str">
        <f>VLOOKUP(D227,'[1]9月学员绩效名单'!$A:$C,3,0)</f>
        <v>729L69</v>
      </c>
      <c r="F227" s="8" t="str">
        <f>VLOOKUP(E227,'[2]住培学员 在培学员排班表（所有人）请假等数据已更新到23.6'!$F$1:$X$65536,19,0)</f>
        <v>住院医师-外院</v>
      </c>
      <c r="G227" s="8" t="s">
        <v>350</v>
      </c>
      <c r="H227" s="8" t="str">
        <f>VLOOKUP(E227,'[2]住培学员 在培学员排班表（所有人）请假等数据已更新到23.6'!$F$1:$S$65536,14,0)</f>
        <v>2022年</v>
      </c>
      <c r="I227" s="8" t="s">
        <v>99</v>
      </c>
      <c r="J227" s="24">
        <v>0</v>
      </c>
      <c r="K227" s="24">
        <v>0</v>
      </c>
      <c r="L227" s="24">
        <v>0</v>
      </c>
      <c r="M227" s="24">
        <v>120</v>
      </c>
      <c r="N227" s="25">
        <v>0</v>
      </c>
      <c r="O227" s="25">
        <v>2</v>
      </c>
      <c r="P227" s="25">
        <v>0</v>
      </c>
      <c r="Q227" s="25">
        <v>0</v>
      </c>
      <c r="R227" s="25">
        <v>0</v>
      </c>
      <c r="S227" s="36">
        <v>40</v>
      </c>
      <c r="T227" s="24">
        <v>100</v>
      </c>
      <c r="U227" s="24">
        <v>10</v>
      </c>
      <c r="V227" s="24">
        <v>60</v>
      </c>
      <c r="W227" s="24">
        <v>60</v>
      </c>
      <c r="X227" s="24">
        <v>0</v>
      </c>
      <c r="Y227" s="48">
        <v>40</v>
      </c>
      <c r="Z227" s="48">
        <v>0</v>
      </c>
      <c r="AA227" s="48">
        <f>VLOOKUP(E227,[6]教育处数据!B:G,6,0)</f>
        <v>0</v>
      </c>
      <c r="AB227" s="43">
        <f>VLOOKUP(E227,[6]教育处数据!B:H,7,0)</f>
        <v>100</v>
      </c>
      <c r="AC227" s="43">
        <f>VLOOKUP(E227,[6]教育处数据!B:J,9,0)</f>
        <v>150</v>
      </c>
      <c r="AD227" s="43">
        <f>VLOOKUP(E227,[6]教育处数据!B:L,11,0)</f>
        <v>0</v>
      </c>
      <c r="AE227" s="43">
        <v>0</v>
      </c>
      <c r="AF227" s="43">
        <v>0</v>
      </c>
      <c r="AG227" s="43">
        <f>VLOOKUP(E227,[6]教育处数据!B:N,13,0)</f>
        <v>0</v>
      </c>
      <c r="AH227" s="43">
        <v>0</v>
      </c>
      <c r="AI227" s="43">
        <v>0</v>
      </c>
      <c r="AJ227" s="43">
        <v>0</v>
      </c>
      <c r="AK227" s="43">
        <v>0</v>
      </c>
      <c r="AL227" s="43">
        <v>0</v>
      </c>
      <c r="AM227" s="26">
        <f>SUM(J227:M227,S227:AJ227)</f>
        <v>680</v>
      </c>
      <c r="AN227" s="7" t="str">
        <f>VLOOKUP(G227,'[4]2.第一轮公示反馈'!$G:$AM,33,0)</f>
        <v>口腔科</v>
      </c>
      <c r="AO227" s="52">
        <f>SUMPRODUCT(($AN$4:$AN$1113=AN227)*($AM$4:$AM$1113&gt;AM227))+1</f>
        <v>5</v>
      </c>
      <c r="AP227" s="53">
        <f>COUNTIF(AN:AN,AN227)</f>
        <v>37</v>
      </c>
      <c r="AQ227" s="54">
        <f>AO227/AP227</f>
        <v>0.135135135135135</v>
      </c>
      <c r="AR227" s="53">
        <f>IF(AQ227&lt;=10%,1.5,(IF(AQ227&lt;=40%,1.25,IF(AQ227&lt;=60%,1,IF(AQ227&lt;90%,0.75,0.5)))))</f>
        <v>1.25</v>
      </c>
      <c r="AS227" s="55">
        <v>1200</v>
      </c>
      <c r="AT227" s="6">
        <f>VLOOKUP(E227,[6]教育处数据!B:Q,16,0)</f>
        <v>20</v>
      </c>
      <c r="AU227" s="56">
        <f>AS227*AR227*(AT227/AW227)</f>
        <v>1500</v>
      </c>
      <c r="AV227" s="57">
        <f>ROUND(AU227,0)</f>
        <v>1500</v>
      </c>
      <c r="AW227" s="6">
        <v>20</v>
      </c>
    </row>
    <row r="228" spans="1:49">
      <c r="A228" s="6"/>
      <c r="B228" s="7" t="s">
        <v>350</v>
      </c>
      <c r="C228" s="8">
        <v>223</v>
      </c>
      <c r="D228" s="53" t="s">
        <v>356</v>
      </c>
      <c r="E228" s="8" t="str">
        <f>VLOOKUP(D228,'[1]9月学员绩效名单'!$A:$C,3,0)</f>
        <v>729L92</v>
      </c>
      <c r="F228" s="8" t="str">
        <f>VLOOKUP(E228,'[2]住培学员 在培学员排班表（所有人）请假等数据已更新到23.6'!$F$1:$X$65536,19,0)</f>
        <v>住院医师-外院</v>
      </c>
      <c r="G228" s="8" t="s">
        <v>350</v>
      </c>
      <c r="H228" s="8" t="str">
        <f>VLOOKUP(E228,'[2]住培学员 在培学员排班表（所有人）请假等数据已更新到23.6'!$F$1:$S$65536,14,0)</f>
        <v>2022年</v>
      </c>
      <c r="I228" s="8" t="s">
        <v>99</v>
      </c>
      <c r="J228" s="24">
        <v>0</v>
      </c>
      <c r="K228" s="24">
        <v>0</v>
      </c>
      <c r="L228" s="24">
        <v>0</v>
      </c>
      <c r="M228" s="24">
        <v>120</v>
      </c>
      <c r="N228" s="25">
        <v>0</v>
      </c>
      <c r="O228" s="25">
        <v>2</v>
      </c>
      <c r="P228" s="25">
        <v>0</v>
      </c>
      <c r="Q228" s="25">
        <v>0</v>
      </c>
      <c r="R228" s="25">
        <v>0</v>
      </c>
      <c r="S228" s="36">
        <v>40</v>
      </c>
      <c r="T228" s="24">
        <v>100</v>
      </c>
      <c r="U228" s="24">
        <v>0</v>
      </c>
      <c r="V228" s="24">
        <v>60</v>
      </c>
      <c r="W228" s="24">
        <v>30</v>
      </c>
      <c r="X228" s="24">
        <v>0</v>
      </c>
      <c r="Y228" s="48">
        <v>0</v>
      </c>
      <c r="Z228" s="48">
        <v>0</v>
      </c>
      <c r="AA228" s="48">
        <f>VLOOKUP(E228,[6]教育处数据!B:G,6,0)</f>
        <v>0</v>
      </c>
      <c r="AB228" s="43">
        <f>VLOOKUP(E228,[6]教育处数据!B:H,7,0)</f>
        <v>100</v>
      </c>
      <c r="AC228" s="43">
        <f>VLOOKUP(E228,[6]教育处数据!B:J,9,0)</f>
        <v>150</v>
      </c>
      <c r="AD228" s="43">
        <f>VLOOKUP(E228,[6]教育处数据!B:L,11,0)</f>
        <v>0</v>
      </c>
      <c r="AE228" s="43">
        <v>0</v>
      </c>
      <c r="AF228" s="43">
        <v>0</v>
      </c>
      <c r="AG228" s="43">
        <f>VLOOKUP(E228,[6]教育处数据!B:N,13,0)</f>
        <v>0</v>
      </c>
      <c r="AH228" s="43">
        <v>0</v>
      </c>
      <c r="AI228" s="43">
        <v>0</v>
      </c>
      <c r="AJ228" s="43">
        <v>0</v>
      </c>
      <c r="AK228" s="43">
        <v>0</v>
      </c>
      <c r="AL228" s="43">
        <v>0</v>
      </c>
      <c r="AM228" s="26">
        <f>SUM(J228:M228,S228:AJ228)</f>
        <v>600</v>
      </c>
      <c r="AN228" s="7" t="str">
        <f>VLOOKUP(G228,'[4]2.第一轮公示反馈'!$G:$AM,33,0)</f>
        <v>口腔科</v>
      </c>
      <c r="AO228" s="52">
        <f>SUMPRODUCT(($AN$4:$AN$1113=AN228)*($AM$4:$AM$1113&gt;AM228))+1</f>
        <v>6</v>
      </c>
      <c r="AP228" s="53">
        <f>COUNTIF(AN:AN,AN228)</f>
        <v>37</v>
      </c>
      <c r="AQ228" s="54">
        <f>AO228/AP228</f>
        <v>0.162162162162162</v>
      </c>
      <c r="AR228" s="53">
        <f>IF(AQ228&lt;=10%,1.5,(IF(AQ228&lt;=40%,1.25,IF(AQ228&lt;=60%,1,IF(AQ228&lt;90%,0.75,0.5)))))</f>
        <v>1.25</v>
      </c>
      <c r="AS228" s="55">
        <v>1200</v>
      </c>
      <c r="AT228" s="6">
        <f>VLOOKUP(E228,[6]教育处数据!B:Q,16,0)</f>
        <v>20</v>
      </c>
      <c r="AU228" s="56">
        <f>AS228*AR228*(AT228/AW228)</f>
        <v>1500</v>
      </c>
      <c r="AV228" s="57">
        <f>ROUND(AU228,0)</f>
        <v>1500</v>
      </c>
      <c r="AW228" s="6">
        <v>20</v>
      </c>
    </row>
    <row r="229" spans="1:49">
      <c r="A229" s="6"/>
      <c r="B229" s="7" t="s">
        <v>350</v>
      </c>
      <c r="C229" s="8">
        <v>224</v>
      </c>
      <c r="D229" s="68" t="s">
        <v>357</v>
      </c>
      <c r="E229" s="8" t="str">
        <f>VLOOKUP(D229,'[1]9月学员绩效名单'!$A:$C,3,0)</f>
        <v>732L35</v>
      </c>
      <c r="F229" s="8" t="str">
        <f>VLOOKUP(E229,'[2]住培学员 在培学员排班表（所有人）请假等数据已更新到23.6'!$F$1:$X$65536,19,0)</f>
        <v>住院医师-外院</v>
      </c>
      <c r="G229" s="8" t="s">
        <v>350</v>
      </c>
      <c r="H229" s="8" t="str">
        <f>VLOOKUP(E229,'[2]住培学员 在培学员排班表（所有人）请假等数据已更新到23.6'!$F$1:$S$65536,14,0)</f>
        <v>2023年</v>
      </c>
      <c r="I229" s="8" t="s">
        <v>99</v>
      </c>
      <c r="J229" s="24">
        <v>0</v>
      </c>
      <c r="K229" s="24">
        <v>0</v>
      </c>
      <c r="L229" s="24">
        <v>0</v>
      </c>
      <c r="M229" s="24">
        <v>160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36">
        <v>0</v>
      </c>
      <c r="T229" s="24">
        <v>100</v>
      </c>
      <c r="U229" s="24">
        <v>10</v>
      </c>
      <c r="V229" s="24">
        <v>80</v>
      </c>
      <c r="W229" s="24">
        <v>60</v>
      </c>
      <c r="X229" s="24">
        <v>0</v>
      </c>
      <c r="Y229" s="48">
        <v>40</v>
      </c>
      <c r="Z229" s="48">
        <v>0</v>
      </c>
      <c r="AA229" s="48">
        <f>VLOOKUP(E229,[6]教育处数据!B:G,6,0)</f>
        <v>0</v>
      </c>
      <c r="AB229" s="43">
        <f>VLOOKUP(E229,[6]教育处数据!B:H,7,0)</f>
        <v>100</v>
      </c>
      <c r="AC229" s="43">
        <f>VLOOKUP(E229,[6]教育处数据!B:J,9,0)</f>
        <v>0</v>
      </c>
      <c r="AD229" s="43">
        <f>VLOOKUP(E229,[6]教育处数据!B:L,11,0)</f>
        <v>0</v>
      </c>
      <c r="AE229" s="43">
        <v>0</v>
      </c>
      <c r="AF229" s="43">
        <v>0</v>
      </c>
      <c r="AG229" s="43">
        <f>VLOOKUP(E229,[6]教育处数据!B:N,13,0)</f>
        <v>0</v>
      </c>
      <c r="AH229" s="43">
        <v>0</v>
      </c>
      <c r="AI229" s="43">
        <v>0</v>
      </c>
      <c r="AJ229" s="43">
        <v>0</v>
      </c>
      <c r="AK229" s="43">
        <v>0</v>
      </c>
      <c r="AL229" s="43">
        <v>0</v>
      </c>
      <c r="AM229" s="26">
        <f>SUM(J229:M229,S229:AJ229)</f>
        <v>550</v>
      </c>
      <c r="AN229" s="7" t="str">
        <f>VLOOKUP(G229,'[4]2.第一轮公示反馈'!$G:$AM,33,0)</f>
        <v>口腔科</v>
      </c>
      <c r="AO229" s="52">
        <f>SUMPRODUCT(($AN$4:$AN$1113=AN229)*($AM$4:$AM$1113&gt;AM229))+1</f>
        <v>7</v>
      </c>
      <c r="AP229" s="53">
        <f>COUNTIF(AN:AN,AN229)</f>
        <v>37</v>
      </c>
      <c r="AQ229" s="54">
        <f>AO229/AP229</f>
        <v>0.189189189189189</v>
      </c>
      <c r="AR229" s="53">
        <f>IF(AQ229&lt;=10%,1.5,(IF(AQ229&lt;=40%,1.25,IF(AQ229&lt;=60%,1,IF(AQ229&lt;90%,0.75,0.5)))))</f>
        <v>1.25</v>
      </c>
      <c r="AS229" s="55">
        <v>1200</v>
      </c>
      <c r="AT229" s="6">
        <f>VLOOKUP(E229,[6]教育处数据!B:Q,16,0)</f>
        <v>20</v>
      </c>
      <c r="AU229" s="56">
        <f>AS229*AR229*(AT229/AW229)</f>
        <v>1500</v>
      </c>
      <c r="AV229" s="57">
        <f>ROUND(AU229,0)</f>
        <v>1500</v>
      </c>
      <c r="AW229" s="6">
        <v>20</v>
      </c>
    </row>
    <row r="230" spans="1:49">
      <c r="A230" s="6"/>
      <c r="B230" s="7" t="s">
        <v>350</v>
      </c>
      <c r="C230" s="8">
        <v>225</v>
      </c>
      <c r="D230" s="68" t="s">
        <v>358</v>
      </c>
      <c r="E230" s="8" t="str">
        <f>VLOOKUP(D230,'[1]9月学员绩效名单'!$A:$C,3,0)</f>
        <v>732L49</v>
      </c>
      <c r="F230" s="8" t="str">
        <f>VLOOKUP(E230,'[2]住培学员 在培学员排班表（所有人）请假等数据已更新到23.6'!$F$1:$X$65536,19,0)</f>
        <v>住院医师-外院</v>
      </c>
      <c r="G230" s="8" t="s">
        <v>350</v>
      </c>
      <c r="H230" s="8" t="str">
        <f>VLOOKUP(E230,'[2]住培学员 在培学员排班表（所有人）请假等数据已更新到23.6'!$F$1:$S$65536,14,0)</f>
        <v>2023年</v>
      </c>
      <c r="I230" s="8" t="s">
        <v>99</v>
      </c>
      <c r="J230" s="24">
        <v>0</v>
      </c>
      <c r="K230" s="24">
        <v>0</v>
      </c>
      <c r="L230" s="24">
        <v>0</v>
      </c>
      <c r="M230" s="24">
        <v>160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36">
        <v>0</v>
      </c>
      <c r="T230" s="24">
        <v>100</v>
      </c>
      <c r="U230" s="24">
        <v>10</v>
      </c>
      <c r="V230" s="24">
        <v>80</v>
      </c>
      <c r="W230" s="24">
        <v>60</v>
      </c>
      <c r="X230" s="24">
        <v>0</v>
      </c>
      <c r="Y230" s="48">
        <v>40</v>
      </c>
      <c r="Z230" s="48">
        <v>0</v>
      </c>
      <c r="AA230" s="48">
        <f>VLOOKUP(E230,[6]教育处数据!B:G,6,0)</f>
        <v>0</v>
      </c>
      <c r="AB230" s="43">
        <f>VLOOKUP(E230,[6]教育处数据!B:H,7,0)</f>
        <v>100</v>
      </c>
      <c r="AC230" s="43">
        <f>VLOOKUP(E230,[6]教育处数据!B:J,9,0)</f>
        <v>0</v>
      </c>
      <c r="AD230" s="43">
        <f>VLOOKUP(E230,[6]教育处数据!B:L,11,0)</f>
        <v>0</v>
      </c>
      <c r="AE230" s="43">
        <v>0</v>
      </c>
      <c r="AF230" s="43">
        <v>0</v>
      </c>
      <c r="AG230" s="43">
        <f>VLOOKUP(E230,[6]教育处数据!B:N,13,0)</f>
        <v>0</v>
      </c>
      <c r="AH230" s="43">
        <v>0</v>
      </c>
      <c r="AI230" s="43">
        <v>0</v>
      </c>
      <c r="AJ230" s="43">
        <v>0</v>
      </c>
      <c r="AK230" s="43">
        <v>0</v>
      </c>
      <c r="AL230" s="43">
        <v>0</v>
      </c>
      <c r="AM230" s="26">
        <f>SUM(J230:M230,S230:AJ230)</f>
        <v>550</v>
      </c>
      <c r="AN230" s="7" t="str">
        <f>VLOOKUP(G230,'[4]2.第一轮公示反馈'!$G:$AM,33,0)</f>
        <v>口腔科</v>
      </c>
      <c r="AO230" s="52">
        <f>SUMPRODUCT(($AN$4:$AN$1113=AN230)*($AM$4:$AM$1113&gt;AM230))+1</f>
        <v>7</v>
      </c>
      <c r="AP230" s="53">
        <f>COUNTIF(AN:AN,AN230)</f>
        <v>37</v>
      </c>
      <c r="AQ230" s="54">
        <f>AO230/AP230</f>
        <v>0.189189189189189</v>
      </c>
      <c r="AR230" s="53">
        <f>IF(AQ230&lt;=10%,1.5,(IF(AQ230&lt;=40%,1.25,IF(AQ230&lt;=60%,1,IF(AQ230&lt;90%,0.75,0.5)))))</f>
        <v>1.25</v>
      </c>
      <c r="AS230" s="55">
        <v>1200</v>
      </c>
      <c r="AT230" s="6">
        <f>VLOOKUP(E230,[6]教育处数据!B:Q,16,0)</f>
        <v>20</v>
      </c>
      <c r="AU230" s="56">
        <f>AS230*AR230*(AT230/AW230)</f>
        <v>1500</v>
      </c>
      <c r="AV230" s="57">
        <f>ROUND(AU230,0)</f>
        <v>1500</v>
      </c>
      <c r="AW230" s="6">
        <v>20</v>
      </c>
    </row>
    <row r="231" spans="1:49">
      <c r="A231" s="6"/>
      <c r="B231" s="7" t="s">
        <v>350</v>
      </c>
      <c r="C231" s="8">
        <v>226</v>
      </c>
      <c r="D231" s="53" t="s">
        <v>359</v>
      </c>
      <c r="E231" s="8" t="str">
        <f>VLOOKUP(D231,'[1]9月学员绩效名单'!$A:$C,3,0)</f>
        <v>7AM345</v>
      </c>
      <c r="F231" s="8" t="str">
        <f>VLOOKUP(E231,'[2]住培学员 在培学员排班表（所有人）请假等数据已更新到23.6'!$F$1:$X$65536,19,0)</f>
        <v>规培研究生</v>
      </c>
      <c r="G231" s="8" t="s">
        <v>350</v>
      </c>
      <c r="H231" s="8" t="str">
        <f>VLOOKUP(E231,'[2]住培学员 在培学员排班表（所有人）请假等数据已更新到23.6'!$F$1:$S$65536,14,0)</f>
        <v>2021年</v>
      </c>
      <c r="I231" s="8" t="s">
        <v>99</v>
      </c>
      <c r="J231" s="24">
        <v>0</v>
      </c>
      <c r="K231" s="24">
        <v>0</v>
      </c>
      <c r="L231" s="24">
        <v>0</v>
      </c>
      <c r="M231" s="24">
        <v>120</v>
      </c>
      <c r="N231" s="25">
        <v>0</v>
      </c>
      <c r="O231" s="25">
        <v>2</v>
      </c>
      <c r="P231" s="25">
        <v>0</v>
      </c>
      <c r="Q231" s="25">
        <v>0</v>
      </c>
      <c r="R231" s="25">
        <v>1</v>
      </c>
      <c r="S231" s="36">
        <v>65</v>
      </c>
      <c r="T231" s="24">
        <v>100</v>
      </c>
      <c r="U231" s="24">
        <v>10</v>
      </c>
      <c r="V231" s="24">
        <v>80</v>
      </c>
      <c r="W231" s="24">
        <v>60</v>
      </c>
      <c r="X231" s="24">
        <v>0</v>
      </c>
      <c r="Y231" s="48">
        <v>0</v>
      </c>
      <c r="Z231" s="48">
        <v>0</v>
      </c>
      <c r="AA231" s="48">
        <f>VLOOKUP(E231,[6]教育处数据!B:G,6,0)</f>
        <v>0</v>
      </c>
      <c r="AB231" s="43">
        <f>VLOOKUP(E231,[6]教育处数据!B:H,7,0)</f>
        <v>100</v>
      </c>
      <c r="AC231" s="43">
        <f>VLOOKUP(E231,[6]教育处数据!B:J,9,0)</f>
        <v>0</v>
      </c>
      <c r="AD231" s="43">
        <f>VLOOKUP(E231,[6]教育处数据!B:L,11,0)</f>
        <v>0</v>
      </c>
      <c r="AE231" s="43">
        <v>0</v>
      </c>
      <c r="AF231" s="43">
        <v>0</v>
      </c>
      <c r="AG231" s="43">
        <f>VLOOKUP(E231,[6]教育处数据!B:N,13,0)</f>
        <v>0</v>
      </c>
      <c r="AH231" s="43">
        <v>0</v>
      </c>
      <c r="AI231" s="43">
        <v>0</v>
      </c>
      <c r="AJ231" s="43">
        <v>0</v>
      </c>
      <c r="AK231" s="43">
        <v>0</v>
      </c>
      <c r="AL231" s="43">
        <v>0</v>
      </c>
      <c r="AM231" s="26">
        <f>SUM(J231:M231,S231:AJ231)</f>
        <v>535</v>
      </c>
      <c r="AN231" s="7" t="str">
        <f>VLOOKUP(G231,'[4]2.第一轮公示反馈'!$G:$AM,33,0)</f>
        <v>口腔科</v>
      </c>
      <c r="AO231" s="52">
        <f>SUMPRODUCT(($AN$4:$AN$1113=AN231)*($AM$4:$AM$1113&gt;AM231))+1</f>
        <v>9</v>
      </c>
      <c r="AP231" s="53">
        <f>COUNTIF(AN:AN,AN231)</f>
        <v>37</v>
      </c>
      <c r="AQ231" s="54">
        <f>AO231/AP231</f>
        <v>0.243243243243243</v>
      </c>
      <c r="AR231" s="53">
        <f>IF(AQ231&lt;=10%,1.5,(IF(AQ231&lt;=40%,1.25,IF(AQ231&lt;=60%,1,IF(AQ231&lt;90%,0.75,0.5)))))</f>
        <v>1.25</v>
      </c>
      <c r="AS231" s="55">
        <v>1200</v>
      </c>
      <c r="AT231" s="6">
        <f>VLOOKUP(E231,[6]教育处数据!B:Q,16,0)</f>
        <v>20</v>
      </c>
      <c r="AU231" s="56">
        <f>AS231*AR231*(AT231/AW231)</f>
        <v>1500</v>
      </c>
      <c r="AV231" s="57">
        <f>ROUND(AU231,0)</f>
        <v>1500</v>
      </c>
      <c r="AW231" s="6">
        <v>20</v>
      </c>
    </row>
    <row r="232" spans="1:49">
      <c r="A232" s="6"/>
      <c r="B232" s="7" t="s">
        <v>350</v>
      </c>
      <c r="C232" s="8">
        <v>227</v>
      </c>
      <c r="D232" s="53" t="s">
        <v>360</v>
      </c>
      <c r="E232" s="8" t="str">
        <f>VLOOKUP(D232,'[1]9月学员绩效名单'!$A:$C,3,0)</f>
        <v>730L24</v>
      </c>
      <c r="F232" s="8" t="str">
        <f>VLOOKUP(E232,'[2]住培学员 在培学员排班表（所有人）请假等数据已更新到23.6'!$F$1:$X$65536,19,0)</f>
        <v>住院医师-外院</v>
      </c>
      <c r="G232" s="8" t="s">
        <v>350</v>
      </c>
      <c r="H232" s="8" t="str">
        <f>VLOOKUP(E232,'[2]住培学员 在培学员排班表（所有人）请假等数据已更新到23.6'!$F$1:$S$65536,14,0)</f>
        <v>2022年</v>
      </c>
      <c r="I232" s="8" t="s">
        <v>99</v>
      </c>
      <c r="J232" s="24">
        <v>0</v>
      </c>
      <c r="K232" s="24">
        <v>0</v>
      </c>
      <c r="L232" s="24">
        <v>0</v>
      </c>
      <c r="M232" s="24">
        <v>120</v>
      </c>
      <c r="N232" s="25">
        <v>0</v>
      </c>
      <c r="O232" s="25">
        <v>1</v>
      </c>
      <c r="P232" s="25">
        <v>0</v>
      </c>
      <c r="Q232" s="25">
        <v>0</v>
      </c>
      <c r="R232" s="25">
        <v>1</v>
      </c>
      <c r="S232" s="36">
        <v>45</v>
      </c>
      <c r="T232" s="24">
        <v>100</v>
      </c>
      <c r="U232" s="24">
        <v>10</v>
      </c>
      <c r="V232" s="24">
        <v>80</v>
      </c>
      <c r="W232" s="24">
        <v>60</v>
      </c>
      <c r="X232" s="24">
        <v>0</v>
      </c>
      <c r="Y232" s="48">
        <v>20</v>
      </c>
      <c r="Z232" s="48">
        <v>0</v>
      </c>
      <c r="AA232" s="48">
        <f>VLOOKUP(E232,[6]教育处数据!B:G,6,0)</f>
        <v>0</v>
      </c>
      <c r="AB232" s="43">
        <f>VLOOKUP(E232,[6]教育处数据!B:H,7,0)</f>
        <v>100</v>
      </c>
      <c r="AC232" s="43">
        <f>VLOOKUP(E232,[6]教育处数据!B:J,9,0)</f>
        <v>0</v>
      </c>
      <c r="AD232" s="43">
        <f>VLOOKUP(E232,[6]教育处数据!B:L,11,0)</f>
        <v>0</v>
      </c>
      <c r="AE232" s="43">
        <v>0</v>
      </c>
      <c r="AF232" s="43">
        <v>0</v>
      </c>
      <c r="AG232" s="43">
        <f>VLOOKUP(E232,[6]教育处数据!B:N,13,0)</f>
        <v>0</v>
      </c>
      <c r="AH232" s="43">
        <v>0</v>
      </c>
      <c r="AI232" s="43">
        <v>0</v>
      </c>
      <c r="AJ232" s="43">
        <v>0</v>
      </c>
      <c r="AK232" s="43">
        <v>0</v>
      </c>
      <c r="AL232" s="43">
        <v>0</v>
      </c>
      <c r="AM232" s="26">
        <f>SUM(J232:M232,S232:AJ232)</f>
        <v>535</v>
      </c>
      <c r="AN232" s="7" t="str">
        <f>VLOOKUP(G232,'[4]2.第一轮公示反馈'!$G:$AM,33,0)</f>
        <v>口腔科</v>
      </c>
      <c r="AO232" s="52">
        <f>SUMPRODUCT(($AN$4:$AN$1113=AN232)*($AM$4:$AM$1113&gt;AM232))+1</f>
        <v>9</v>
      </c>
      <c r="AP232" s="53">
        <f>COUNTIF(AN:AN,AN232)</f>
        <v>37</v>
      </c>
      <c r="AQ232" s="54">
        <f>AO232/AP232</f>
        <v>0.243243243243243</v>
      </c>
      <c r="AR232" s="53">
        <f>IF(AQ232&lt;=10%,1.5,(IF(AQ232&lt;=40%,1.25,IF(AQ232&lt;=60%,1,IF(AQ232&lt;90%,0.75,0.5)))))</f>
        <v>1.25</v>
      </c>
      <c r="AS232" s="55">
        <v>1200</v>
      </c>
      <c r="AT232" s="6">
        <f>VLOOKUP(E232,[6]教育处数据!B:Q,16,0)</f>
        <v>20</v>
      </c>
      <c r="AU232" s="56">
        <f>AS232*AR232*(AT232/AW232)</f>
        <v>1500</v>
      </c>
      <c r="AV232" s="57">
        <f>ROUND(AU232,0)</f>
        <v>1500</v>
      </c>
      <c r="AW232" s="6">
        <v>20</v>
      </c>
    </row>
    <row r="233" spans="1:49">
      <c r="A233" s="6"/>
      <c r="B233" s="7" t="s">
        <v>350</v>
      </c>
      <c r="C233" s="8">
        <v>228</v>
      </c>
      <c r="D233" s="68" t="s">
        <v>361</v>
      </c>
      <c r="E233" s="8" t="str">
        <f>VLOOKUP(D233,'[1]9月学员绩效名单'!$A:$C,3,0)</f>
        <v>733L21</v>
      </c>
      <c r="F233" s="8" t="str">
        <f>VLOOKUP(E233,'[2]住培学员 在培学员排班表（所有人）请假等数据已更新到23.6'!$F$1:$X$65536,19,0)</f>
        <v>住院医师-外院</v>
      </c>
      <c r="G233" s="8" t="s">
        <v>350</v>
      </c>
      <c r="H233" s="8" t="str">
        <f>VLOOKUP(E233,'[2]住培学员 在培学员排班表（所有人）请假等数据已更新到23.6'!$F$1:$S$65536,14,0)</f>
        <v>2023年</v>
      </c>
      <c r="I233" s="8" t="s">
        <v>99</v>
      </c>
      <c r="J233" s="24">
        <v>0</v>
      </c>
      <c r="K233" s="24">
        <v>0</v>
      </c>
      <c r="L233" s="24">
        <v>0</v>
      </c>
      <c r="M233" s="24">
        <v>160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36">
        <v>0</v>
      </c>
      <c r="T233" s="24">
        <v>100</v>
      </c>
      <c r="U233" s="24">
        <v>10</v>
      </c>
      <c r="V233" s="24">
        <v>80</v>
      </c>
      <c r="W233" s="24">
        <v>60</v>
      </c>
      <c r="X233" s="24">
        <v>0</v>
      </c>
      <c r="Y233" s="48">
        <v>20</v>
      </c>
      <c r="Z233" s="48">
        <v>0</v>
      </c>
      <c r="AA233" s="48">
        <f>VLOOKUP(E233,[6]教育处数据!B:G,6,0)</f>
        <v>0</v>
      </c>
      <c r="AB233" s="43">
        <f>VLOOKUP(E233,[6]教育处数据!B:H,7,0)</f>
        <v>100</v>
      </c>
      <c r="AC233" s="43">
        <f>VLOOKUP(E233,[6]教育处数据!B:J,9,0)</f>
        <v>0</v>
      </c>
      <c r="AD233" s="43">
        <f>VLOOKUP(E233,[6]教育处数据!B:L,11,0)</f>
        <v>0</v>
      </c>
      <c r="AE233" s="43">
        <v>0</v>
      </c>
      <c r="AF233" s="43">
        <v>0</v>
      </c>
      <c r="AG233" s="43">
        <f>VLOOKUP(E233,[6]教育处数据!B:N,13,0)</f>
        <v>0</v>
      </c>
      <c r="AH233" s="43">
        <v>0</v>
      </c>
      <c r="AI233" s="43">
        <v>0</v>
      </c>
      <c r="AJ233" s="43">
        <v>0</v>
      </c>
      <c r="AK233" s="43">
        <v>0</v>
      </c>
      <c r="AL233" s="43">
        <v>0</v>
      </c>
      <c r="AM233" s="26">
        <f>SUM(J233:M233,S233:AJ233)</f>
        <v>530</v>
      </c>
      <c r="AN233" s="7" t="str">
        <f>VLOOKUP(G233,'[4]2.第一轮公示反馈'!$G:$AM,33,0)</f>
        <v>口腔科</v>
      </c>
      <c r="AO233" s="52">
        <f>SUMPRODUCT(($AN$4:$AN$1113=AN233)*($AM$4:$AM$1113&gt;AM233))+1</f>
        <v>11</v>
      </c>
      <c r="AP233" s="53">
        <f>COUNTIF(AN:AN,AN233)</f>
        <v>37</v>
      </c>
      <c r="AQ233" s="54">
        <f>AO233/AP233</f>
        <v>0.297297297297297</v>
      </c>
      <c r="AR233" s="53">
        <f>IF(AQ233&lt;=10%,1.5,(IF(AQ233&lt;=40%,1.25,IF(AQ233&lt;=60%,1,IF(AQ233&lt;90%,0.75,0.5)))))</f>
        <v>1.25</v>
      </c>
      <c r="AS233" s="55">
        <v>1200</v>
      </c>
      <c r="AT233" s="6">
        <f>VLOOKUP(E233,[6]教育处数据!B:Q,16,0)</f>
        <v>20</v>
      </c>
      <c r="AU233" s="56">
        <f>AS233*AR233*(AT233/AW233)</f>
        <v>1500</v>
      </c>
      <c r="AV233" s="57">
        <f>ROUND(AU233,0)</f>
        <v>1500</v>
      </c>
      <c r="AW233" s="6">
        <v>20</v>
      </c>
    </row>
    <row r="234" spans="1:49">
      <c r="A234" s="6"/>
      <c r="B234" s="7" t="s">
        <v>350</v>
      </c>
      <c r="C234" s="8">
        <v>229</v>
      </c>
      <c r="D234" s="53" t="s">
        <v>362</v>
      </c>
      <c r="E234" s="8" t="str">
        <f>VLOOKUP(D234,'[1]9月学员绩效名单'!$A:$C,3,0)</f>
        <v>7AM342</v>
      </c>
      <c r="F234" s="8" t="str">
        <f>VLOOKUP(E234,'[2]住培学员 在培学员排班表（所有人）请假等数据已更新到23.6'!$F$1:$X$65536,19,0)</f>
        <v>规培研究生</v>
      </c>
      <c r="G234" s="8" t="s">
        <v>350</v>
      </c>
      <c r="H234" s="8" t="str">
        <f>VLOOKUP(E234,'[2]住培学员 在培学员排班表（所有人）请假等数据已更新到23.6'!$F$1:$S$65536,14,0)</f>
        <v>2021年</v>
      </c>
      <c r="I234" s="8" t="s">
        <v>99</v>
      </c>
      <c r="J234" s="24">
        <v>0</v>
      </c>
      <c r="K234" s="24">
        <v>0</v>
      </c>
      <c r="L234" s="24">
        <v>0</v>
      </c>
      <c r="M234" s="24">
        <v>120</v>
      </c>
      <c r="N234" s="25">
        <v>0</v>
      </c>
      <c r="O234" s="25">
        <v>2</v>
      </c>
      <c r="P234" s="25">
        <v>0</v>
      </c>
      <c r="Q234" s="25">
        <v>0</v>
      </c>
      <c r="R234" s="25">
        <v>0</v>
      </c>
      <c r="S234" s="36">
        <v>40</v>
      </c>
      <c r="T234" s="24">
        <v>100</v>
      </c>
      <c r="U234" s="24">
        <v>10</v>
      </c>
      <c r="V234" s="24">
        <v>80</v>
      </c>
      <c r="W234" s="24">
        <v>60</v>
      </c>
      <c r="X234" s="24">
        <v>0</v>
      </c>
      <c r="Y234" s="48">
        <v>0</v>
      </c>
      <c r="Z234" s="48">
        <v>0</v>
      </c>
      <c r="AA234" s="48">
        <f>VLOOKUP(E234,[6]教育处数据!B:G,6,0)</f>
        <v>0</v>
      </c>
      <c r="AB234" s="43">
        <f>VLOOKUP(E234,[6]教育处数据!B:H,7,0)</f>
        <v>100</v>
      </c>
      <c r="AC234" s="43">
        <f>VLOOKUP(E234,[6]教育处数据!B:J,9,0)</f>
        <v>0</v>
      </c>
      <c r="AD234" s="43">
        <f>VLOOKUP(E234,[6]教育处数据!B:L,11,0)</f>
        <v>0</v>
      </c>
      <c r="AE234" s="43">
        <v>0</v>
      </c>
      <c r="AF234" s="43">
        <v>0</v>
      </c>
      <c r="AG234" s="43">
        <f>VLOOKUP(E234,[6]教育处数据!B:N,13,0)</f>
        <v>0</v>
      </c>
      <c r="AH234" s="43">
        <v>0</v>
      </c>
      <c r="AI234" s="43">
        <v>0</v>
      </c>
      <c r="AJ234" s="43">
        <v>0</v>
      </c>
      <c r="AK234" s="43">
        <v>0</v>
      </c>
      <c r="AL234" s="43">
        <v>0</v>
      </c>
      <c r="AM234" s="26">
        <f>SUM(J234:M234,S234:AJ234)</f>
        <v>510</v>
      </c>
      <c r="AN234" s="7" t="str">
        <f>VLOOKUP(G234,'[4]2.第一轮公示反馈'!$G:$AM,33,0)</f>
        <v>口腔科</v>
      </c>
      <c r="AO234" s="52">
        <f>SUMPRODUCT(($AN$4:$AN$1113=AN234)*($AM$4:$AM$1113&gt;AM234))+1</f>
        <v>12</v>
      </c>
      <c r="AP234" s="53">
        <f>COUNTIF(AN:AN,AN234)</f>
        <v>37</v>
      </c>
      <c r="AQ234" s="54">
        <f>AO234/AP234</f>
        <v>0.324324324324324</v>
      </c>
      <c r="AR234" s="53">
        <f>IF(AQ234&lt;=10%,1.5,(IF(AQ234&lt;=40%,1.25,IF(AQ234&lt;=60%,1,IF(AQ234&lt;90%,0.75,0.5)))))</f>
        <v>1.25</v>
      </c>
      <c r="AS234" s="55">
        <v>1200</v>
      </c>
      <c r="AT234" s="6">
        <f>VLOOKUP(E234,[6]教育处数据!B:Q,16,0)</f>
        <v>20</v>
      </c>
      <c r="AU234" s="56">
        <f>AS234*AR234*(AT234/AW234)</f>
        <v>1500</v>
      </c>
      <c r="AV234" s="57">
        <f>ROUND(AU234,0)</f>
        <v>1500</v>
      </c>
      <c r="AW234" s="6">
        <v>20</v>
      </c>
    </row>
    <row r="235" spans="1:49">
      <c r="A235" s="6"/>
      <c r="B235" s="7" t="s">
        <v>350</v>
      </c>
      <c r="C235" s="8">
        <v>230</v>
      </c>
      <c r="D235" s="53" t="s">
        <v>363</v>
      </c>
      <c r="E235" s="8" t="str">
        <f>VLOOKUP(D235,'[1]9月学员绩效名单'!$A:$C,3,0)</f>
        <v>7AM343</v>
      </c>
      <c r="F235" s="8" t="str">
        <f>VLOOKUP(E235,'[2]住培学员 在培学员排班表（所有人）请假等数据已更新到23.6'!$F$1:$X$65536,19,0)</f>
        <v>规培研究生</v>
      </c>
      <c r="G235" s="8" t="s">
        <v>350</v>
      </c>
      <c r="H235" s="8" t="str">
        <f>VLOOKUP(E235,'[2]住培学员 在培学员排班表（所有人）请假等数据已更新到23.6'!$F$1:$S$65536,14,0)</f>
        <v>2021年</v>
      </c>
      <c r="I235" s="8" t="s">
        <v>99</v>
      </c>
      <c r="J235" s="24">
        <v>0</v>
      </c>
      <c r="K235" s="24">
        <v>0</v>
      </c>
      <c r="L235" s="24">
        <v>0</v>
      </c>
      <c r="M235" s="24">
        <v>120</v>
      </c>
      <c r="N235" s="25">
        <v>0</v>
      </c>
      <c r="O235" s="25">
        <v>1</v>
      </c>
      <c r="P235" s="25">
        <v>1</v>
      </c>
      <c r="Q235" s="25">
        <v>1</v>
      </c>
      <c r="R235" s="25">
        <v>0</v>
      </c>
      <c r="S235" s="36">
        <v>65</v>
      </c>
      <c r="T235" s="24">
        <v>100</v>
      </c>
      <c r="U235" s="24">
        <v>10</v>
      </c>
      <c r="V235" s="24">
        <v>80</v>
      </c>
      <c r="W235" s="24">
        <v>30</v>
      </c>
      <c r="X235" s="24">
        <v>0</v>
      </c>
      <c r="Y235" s="48">
        <v>0</v>
      </c>
      <c r="Z235" s="48">
        <v>0</v>
      </c>
      <c r="AA235" s="48">
        <f>VLOOKUP(E235,[6]教育处数据!B:G,6,0)</f>
        <v>0</v>
      </c>
      <c r="AB235" s="43">
        <f>VLOOKUP(E235,[6]教育处数据!B:H,7,0)</f>
        <v>100</v>
      </c>
      <c r="AC235" s="43">
        <f>VLOOKUP(E235,[6]教育处数据!B:J,9,0)</f>
        <v>0</v>
      </c>
      <c r="AD235" s="43">
        <f>VLOOKUP(E235,[6]教育处数据!B:L,11,0)</f>
        <v>0</v>
      </c>
      <c r="AE235" s="43">
        <v>0</v>
      </c>
      <c r="AF235" s="43">
        <v>0</v>
      </c>
      <c r="AG235" s="43">
        <f>VLOOKUP(E235,[6]教育处数据!B:N,13,0)</f>
        <v>0</v>
      </c>
      <c r="AH235" s="43">
        <v>0</v>
      </c>
      <c r="AI235" s="43">
        <v>0</v>
      </c>
      <c r="AJ235" s="43">
        <v>0</v>
      </c>
      <c r="AK235" s="43">
        <v>0</v>
      </c>
      <c r="AL235" s="43">
        <v>0</v>
      </c>
      <c r="AM235" s="26">
        <f>SUM(J235:M235,S235:AJ235)</f>
        <v>505</v>
      </c>
      <c r="AN235" s="7" t="str">
        <f>VLOOKUP(G235,'[4]2.第一轮公示反馈'!$G:$AM,33,0)</f>
        <v>口腔科</v>
      </c>
      <c r="AO235" s="52">
        <f>SUMPRODUCT(($AN$4:$AN$1113=AN235)*($AM$4:$AM$1113&gt;AM235))+1</f>
        <v>13</v>
      </c>
      <c r="AP235" s="53">
        <f>COUNTIF(AN:AN,AN235)</f>
        <v>37</v>
      </c>
      <c r="AQ235" s="54">
        <f>AO235/AP235</f>
        <v>0.351351351351351</v>
      </c>
      <c r="AR235" s="53">
        <f>IF(AQ235&lt;=10%,1.5,(IF(AQ235&lt;=40%,1.25,IF(AQ235&lt;=60%,1,IF(AQ235&lt;90%,0.75,0.5)))))</f>
        <v>1.25</v>
      </c>
      <c r="AS235" s="55">
        <v>1200</v>
      </c>
      <c r="AT235" s="6">
        <f>VLOOKUP(E235,[6]教育处数据!B:Q,16,0)</f>
        <v>20</v>
      </c>
      <c r="AU235" s="56">
        <f>AS235*AR235*(AT235/AW235)</f>
        <v>1500</v>
      </c>
      <c r="AV235" s="57">
        <f>ROUND(AU235,0)</f>
        <v>1500</v>
      </c>
      <c r="AW235" s="6">
        <v>20</v>
      </c>
    </row>
    <row r="236" spans="1:49">
      <c r="A236" s="6"/>
      <c r="B236" s="7" t="s">
        <v>350</v>
      </c>
      <c r="C236" s="8">
        <v>231</v>
      </c>
      <c r="D236" s="53" t="s">
        <v>364</v>
      </c>
      <c r="E236" s="8" t="str">
        <f>VLOOKUP(D236,'[1]9月学员绩效名单'!$A:$C,3,0)</f>
        <v>730L59</v>
      </c>
      <c r="F236" s="8" t="str">
        <f>VLOOKUP(E236,'[2]住培学员 在培学员排班表（所有人）请假等数据已更新到23.6'!$F$1:$X$65536,19,0)</f>
        <v>住院医师-外院</v>
      </c>
      <c r="G236" s="8" t="s">
        <v>350</v>
      </c>
      <c r="H236" s="8" t="str">
        <f>VLOOKUP(E236,'[2]住培学员 在培学员排班表（所有人）请假等数据已更新到23.6'!$F$1:$S$65536,14,0)</f>
        <v>2022年</v>
      </c>
      <c r="I236" s="8" t="s">
        <v>99</v>
      </c>
      <c r="J236" s="24">
        <v>0</v>
      </c>
      <c r="K236" s="24">
        <v>0</v>
      </c>
      <c r="L236" s="24">
        <v>0</v>
      </c>
      <c r="M236" s="24">
        <v>120</v>
      </c>
      <c r="N236" s="25">
        <v>0</v>
      </c>
      <c r="O236" s="25">
        <v>2</v>
      </c>
      <c r="P236" s="25">
        <v>0</v>
      </c>
      <c r="Q236" s="25">
        <v>0</v>
      </c>
      <c r="R236" s="25">
        <v>0</v>
      </c>
      <c r="S236" s="36">
        <v>40</v>
      </c>
      <c r="T236" s="24">
        <v>100</v>
      </c>
      <c r="U236" s="24">
        <v>0</v>
      </c>
      <c r="V236" s="24">
        <v>80</v>
      </c>
      <c r="W236" s="24">
        <v>60</v>
      </c>
      <c r="X236" s="24">
        <v>0</v>
      </c>
      <c r="Y236" s="48">
        <v>0</v>
      </c>
      <c r="Z236" s="48">
        <v>0</v>
      </c>
      <c r="AA236" s="48">
        <f>VLOOKUP(E236,[6]教育处数据!B:G,6,0)</f>
        <v>0</v>
      </c>
      <c r="AB236" s="43">
        <f>VLOOKUP(E236,[6]教育处数据!B:H,7,0)</f>
        <v>100</v>
      </c>
      <c r="AC236" s="43">
        <f>VLOOKUP(E236,[6]教育处数据!B:J,9,0)</f>
        <v>0</v>
      </c>
      <c r="AD236" s="43">
        <f>VLOOKUP(E236,[6]教育处数据!B:L,11,0)</f>
        <v>0</v>
      </c>
      <c r="AE236" s="43">
        <v>0</v>
      </c>
      <c r="AF236" s="43">
        <v>0</v>
      </c>
      <c r="AG236" s="43">
        <f>VLOOKUP(E236,[6]教育处数据!B:N,13,0)</f>
        <v>0</v>
      </c>
      <c r="AH236" s="43">
        <v>0</v>
      </c>
      <c r="AI236" s="43">
        <v>0</v>
      </c>
      <c r="AJ236" s="43">
        <v>0</v>
      </c>
      <c r="AK236" s="43">
        <v>0</v>
      </c>
      <c r="AL236" s="43">
        <v>0</v>
      </c>
      <c r="AM236" s="26">
        <f>SUM(J236:M236,S236:AJ236)</f>
        <v>500</v>
      </c>
      <c r="AN236" s="7" t="str">
        <f>VLOOKUP(G236,'[4]2.第一轮公示反馈'!$G:$AM,33,0)</f>
        <v>口腔科</v>
      </c>
      <c r="AO236" s="52">
        <f>SUMPRODUCT(($AN$4:$AN$1113=AN236)*($AM$4:$AM$1113&gt;AM236))+1</f>
        <v>14</v>
      </c>
      <c r="AP236" s="53">
        <f>COUNTIF(AN:AN,AN236)</f>
        <v>37</v>
      </c>
      <c r="AQ236" s="54">
        <f>AO236/AP236</f>
        <v>0.378378378378378</v>
      </c>
      <c r="AR236" s="53">
        <f>IF(AQ236&lt;=10%,1.5,(IF(AQ236&lt;=40%,1.25,IF(AQ236&lt;=60%,1,IF(AQ236&lt;90%,0.75,0.5)))))</f>
        <v>1.25</v>
      </c>
      <c r="AS236" s="55">
        <v>1200</v>
      </c>
      <c r="AT236" s="6">
        <f>VLOOKUP(E236,[6]教育处数据!B:Q,16,0)</f>
        <v>20</v>
      </c>
      <c r="AU236" s="56">
        <f>AS236*AR236*(AT236/AW236)</f>
        <v>1500</v>
      </c>
      <c r="AV236" s="57">
        <f>ROUND(AU236,0)</f>
        <v>1500</v>
      </c>
      <c r="AW236" s="6">
        <v>20</v>
      </c>
    </row>
    <row r="237" spans="1:49">
      <c r="A237" s="6"/>
      <c r="B237" s="7" t="s">
        <v>350</v>
      </c>
      <c r="C237" s="8">
        <v>232</v>
      </c>
      <c r="D237" s="68" t="s">
        <v>365</v>
      </c>
      <c r="E237" s="8">
        <f>VLOOKUP(D237,'[1]9月学员绩效名单'!$A:$C,3,0)</f>
        <v>923088</v>
      </c>
      <c r="F237" s="8" t="str">
        <f>VLOOKUP(E237,'[2]住培学员 在培学员排班表（所有人）请假等数据已更新到23.6'!$F$1:$X$65536,19,0)</f>
        <v>住院医师-本院</v>
      </c>
      <c r="G237" s="8" t="s">
        <v>350</v>
      </c>
      <c r="H237" s="8" t="str">
        <f>VLOOKUP(E237,'[2]住培学员 在培学员排班表（所有人）请假等数据已更新到23.6'!$F$1:$S$65536,14,0)</f>
        <v>2023年</v>
      </c>
      <c r="I237" s="8" t="s">
        <v>99</v>
      </c>
      <c r="J237" s="24">
        <v>0</v>
      </c>
      <c r="K237" s="24">
        <v>0</v>
      </c>
      <c r="L237" s="24">
        <v>0</v>
      </c>
      <c r="M237" s="24">
        <v>160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36">
        <v>0</v>
      </c>
      <c r="T237" s="24">
        <v>100</v>
      </c>
      <c r="U237" s="24">
        <v>10</v>
      </c>
      <c r="V237" s="24">
        <v>60</v>
      </c>
      <c r="W237" s="24">
        <v>30</v>
      </c>
      <c r="X237" s="24">
        <v>0</v>
      </c>
      <c r="Y237" s="48">
        <v>40</v>
      </c>
      <c r="Z237" s="48">
        <v>0</v>
      </c>
      <c r="AA237" s="48">
        <f>VLOOKUP(E237,[6]教育处数据!B:G,6,0)</f>
        <v>0</v>
      </c>
      <c r="AB237" s="43">
        <f>VLOOKUP(E237,[6]教育处数据!B:H,7,0)</f>
        <v>100</v>
      </c>
      <c r="AC237" s="43">
        <f>VLOOKUP(E237,[6]教育处数据!B:J,9,0)</f>
        <v>0</v>
      </c>
      <c r="AD237" s="43">
        <f>VLOOKUP(E237,[6]教育处数据!B:L,11,0)</f>
        <v>0</v>
      </c>
      <c r="AE237" s="43">
        <v>0</v>
      </c>
      <c r="AF237" s="43">
        <v>0</v>
      </c>
      <c r="AG237" s="43">
        <f>VLOOKUP(E237,[6]教育处数据!B:N,13,0)</f>
        <v>0</v>
      </c>
      <c r="AH237" s="43">
        <v>0</v>
      </c>
      <c r="AI237" s="43">
        <v>0</v>
      </c>
      <c r="AJ237" s="43">
        <v>0</v>
      </c>
      <c r="AK237" s="43">
        <v>0</v>
      </c>
      <c r="AL237" s="43">
        <v>0</v>
      </c>
      <c r="AM237" s="26">
        <f>SUM(J237:M237,S237:AJ237)</f>
        <v>500</v>
      </c>
      <c r="AN237" s="7" t="str">
        <f>VLOOKUP(G237,'[4]2.第一轮公示反馈'!$G:$AM,33,0)</f>
        <v>口腔科</v>
      </c>
      <c r="AO237" s="52">
        <f>SUMPRODUCT(($AN$4:$AN$1113=AN237)*($AM$4:$AM$1113&gt;AM237))+1</f>
        <v>14</v>
      </c>
      <c r="AP237" s="53">
        <f>COUNTIF(AN:AN,AN237)</f>
        <v>37</v>
      </c>
      <c r="AQ237" s="54">
        <f>AO237/AP237</f>
        <v>0.378378378378378</v>
      </c>
      <c r="AR237" s="53">
        <f>IF(AQ237&lt;=10%,1.5,(IF(AQ237&lt;=40%,1.25,IF(AQ237&lt;=60%,1,IF(AQ237&lt;90%,0.75,0.5)))))</f>
        <v>1.25</v>
      </c>
      <c r="AS237" s="55">
        <v>1200</v>
      </c>
      <c r="AT237" s="6">
        <f>VLOOKUP(E237,[6]教育处数据!B:Q,16,0)</f>
        <v>20</v>
      </c>
      <c r="AU237" s="56">
        <f>AS237*AR237*(AT237/AW237)</f>
        <v>1500</v>
      </c>
      <c r="AV237" s="57">
        <f>ROUND(AU237,0)</f>
        <v>1500</v>
      </c>
      <c r="AW237" s="6">
        <v>20</v>
      </c>
    </row>
    <row r="238" spans="1:49">
      <c r="A238" s="6"/>
      <c r="B238" s="7" t="s">
        <v>350</v>
      </c>
      <c r="C238" s="8">
        <v>233</v>
      </c>
      <c r="D238" s="53" t="s">
        <v>366</v>
      </c>
      <c r="E238" s="8" t="str">
        <f>VLOOKUP(D238,'[1]9月学员绩效名单'!$A:$C,3,0)</f>
        <v>7AM344</v>
      </c>
      <c r="F238" s="8" t="str">
        <f>VLOOKUP(E238,'[2]住培学员 在培学员排班表（所有人）请假等数据已更新到23.6'!$F$1:$X$65536,19,0)</f>
        <v>规培研究生</v>
      </c>
      <c r="G238" s="8" t="s">
        <v>350</v>
      </c>
      <c r="H238" s="8" t="str">
        <f>VLOOKUP(E238,'[2]住培学员 在培学员排班表（所有人）请假等数据已更新到23.6'!$F$1:$S$65536,14,0)</f>
        <v>2021年</v>
      </c>
      <c r="I238" s="8" t="s">
        <v>99</v>
      </c>
      <c r="J238" s="24">
        <v>0</v>
      </c>
      <c r="K238" s="24">
        <v>0</v>
      </c>
      <c r="L238" s="24">
        <v>0</v>
      </c>
      <c r="M238" s="24">
        <v>120</v>
      </c>
      <c r="N238" s="25">
        <v>0</v>
      </c>
      <c r="O238" s="25">
        <v>2</v>
      </c>
      <c r="P238" s="25">
        <v>0</v>
      </c>
      <c r="Q238" s="25">
        <v>0</v>
      </c>
      <c r="R238" s="25">
        <v>0</v>
      </c>
      <c r="S238" s="36">
        <v>40</v>
      </c>
      <c r="T238" s="24">
        <v>100</v>
      </c>
      <c r="U238" s="24">
        <v>10</v>
      </c>
      <c r="V238" s="24">
        <v>60</v>
      </c>
      <c r="W238" s="24">
        <v>60</v>
      </c>
      <c r="X238" s="24">
        <v>0</v>
      </c>
      <c r="Y238" s="48">
        <v>0</v>
      </c>
      <c r="Z238" s="48">
        <v>0</v>
      </c>
      <c r="AA238" s="48">
        <f>VLOOKUP(E238,[6]教育处数据!B:G,6,0)</f>
        <v>0</v>
      </c>
      <c r="AB238" s="43">
        <f>VLOOKUP(E238,[6]教育处数据!B:H,7,0)</f>
        <v>100</v>
      </c>
      <c r="AC238" s="43">
        <f>VLOOKUP(E238,[6]教育处数据!B:J,9,0)</f>
        <v>0</v>
      </c>
      <c r="AD238" s="43">
        <f>VLOOKUP(E238,[6]教育处数据!B:L,11,0)</f>
        <v>0</v>
      </c>
      <c r="AE238" s="43">
        <v>0</v>
      </c>
      <c r="AF238" s="43">
        <v>0</v>
      </c>
      <c r="AG238" s="43">
        <f>VLOOKUP(E238,[6]教育处数据!B:N,13,0)</f>
        <v>0</v>
      </c>
      <c r="AH238" s="43">
        <v>0</v>
      </c>
      <c r="AI238" s="43">
        <v>0</v>
      </c>
      <c r="AJ238" s="43">
        <v>0</v>
      </c>
      <c r="AK238" s="43">
        <v>0</v>
      </c>
      <c r="AL238" s="43">
        <v>0</v>
      </c>
      <c r="AM238" s="26">
        <f>SUM(J238:M238,S238:AJ238)</f>
        <v>490</v>
      </c>
      <c r="AN238" s="7" t="str">
        <f>VLOOKUP(G238,'[4]2.第一轮公示反馈'!$G:$AM,33,0)</f>
        <v>口腔科</v>
      </c>
      <c r="AO238" s="52">
        <f>SUMPRODUCT(($AN$4:$AN$1113=AN238)*($AM$4:$AM$1113&gt;AM238))+1</f>
        <v>16</v>
      </c>
      <c r="AP238" s="53">
        <f>COUNTIF(AN:AN,AN238)</f>
        <v>37</v>
      </c>
      <c r="AQ238" s="54">
        <f>AO238/AP238</f>
        <v>0.432432432432432</v>
      </c>
      <c r="AR238" s="53">
        <f>IF(AQ238&lt;=10%,1.5,(IF(AQ238&lt;=40%,1.25,IF(AQ238&lt;=60%,1,IF(AQ238&lt;90%,0.75,0.5)))))</f>
        <v>1</v>
      </c>
      <c r="AS238" s="55">
        <v>1200</v>
      </c>
      <c r="AT238" s="6">
        <f>VLOOKUP(E238,[6]教育处数据!B:Q,16,0)</f>
        <v>20</v>
      </c>
      <c r="AU238" s="56">
        <f>AS238*AR238*(AT238/AW238)</f>
        <v>1200</v>
      </c>
      <c r="AV238" s="57">
        <f>ROUND(AU238,0)</f>
        <v>1200</v>
      </c>
      <c r="AW238" s="6">
        <v>20</v>
      </c>
    </row>
    <row r="239" spans="1:49">
      <c r="A239" s="6"/>
      <c r="B239" s="7" t="s">
        <v>350</v>
      </c>
      <c r="C239" s="8">
        <v>234</v>
      </c>
      <c r="D239" s="68" t="s">
        <v>367</v>
      </c>
      <c r="E239" s="8" t="str">
        <f>VLOOKUP(D239,'[1]9月学员绩效名单'!$A:$C,3,0)</f>
        <v>733L35</v>
      </c>
      <c r="F239" s="8" t="str">
        <f>VLOOKUP(E239,'[2]住培学员 在培学员排班表（所有人）请假等数据已更新到23.6'!$F$1:$X$65536,19,0)</f>
        <v>住院医师-外院</v>
      </c>
      <c r="G239" s="8" t="s">
        <v>350</v>
      </c>
      <c r="H239" s="8" t="str">
        <f>VLOOKUP(E239,'[2]住培学员 在培学员排班表（所有人）请假等数据已更新到23.6'!$F$1:$S$65536,14,0)</f>
        <v>2023年</v>
      </c>
      <c r="I239" s="8" t="s">
        <v>99</v>
      </c>
      <c r="J239" s="24">
        <v>0</v>
      </c>
      <c r="K239" s="24">
        <v>0</v>
      </c>
      <c r="L239" s="24">
        <v>0</v>
      </c>
      <c r="M239" s="24">
        <v>160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36">
        <v>0</v>
      </c>
      <c r="T239" s="24">
        <v>100</v>
      </c>
      <c r="U239" s="24">
        <v>10</v>
      </c>
      <c r="V239" s="24">
        <v>60</v>
      </c>
      <c r="W239" s="24">
        <v>60</v>
      </c>
      <c r="X239" s="24">
        <v>0</v>
      </c>
      <c r="Y239" s="48">
        <v>0</v>
      </c>
      <c r="Z239" s="48">
        <v>0</v>
      </c>
      <c r="AA239" s="48">
        <f>VLOOKUP(E239,[6]教育处数据!B:G,6,0)</f>
        <v>0</v>
      </c>
      <c r="AB239" s="43">
        <f>VLOOKUP(E239,[6]教育处数据!B:H,7,0)</f>
        <v>100</v>
      </c>
      <c r="AC239" s="43">
        <f>VLOOKUP(E239,[6]教育处数据!B:J,9,0)</f>
        <v>0</v>
      </c>
      <c r="AD239" s="43">
        <f>VLOOKUP(E239,[6]教育处数据!B:L,11,0)</f>
        <v>0</v>
      </c>
      <c r="AE239" s="43">
        <v>0</v>
      </c>
      <c r="AF239" s="43">
        <v>0</v>
      </c>
      <c r="AG239" s="43">
        <f>VLOOKUP(E239,[6]教育处数据!B:N,13,0)</f>
        <v>0</v>
      </c>
      <c r="AH239" s="43">
        <v>0</v>
      </c>
      <c r="AI239" s="43">
        <v>0</v>
      </c>
      <c r="AJ239" s="43">
        <v>0</v>
      </c>
      <c r="AK239" s="43">
        <v>0</v>
      </c>
      <c r="AL239" s="43">
        <v>0</v>
      </c>
      <c r="AM239" s="26">
        <f>SUM(J239:M239,S239:AJ239)</f>
        <v>490</v>
      </c>
      <c r="AN239" s="7" t="str">
        <f>VLOOKUP(G239,'[4]2.第一轮公示反馈'!$G:$AM,33,0)</f>
        <v>口腔科</v>
      </c>
      <c r="AO239" s="52">
        <f>SUMPRODUCT(($AN$4:$AN$1113=AN239)*($AM$4:$AM$1113&gt;AM239))+1</f>
        <v>16</v>
      </c>
      <c r="AP239" s="53">
        <f>COUNTIF(AN:AN,AN239)</f>
        <v>37</v>
      </c>
      <c r="AQ239" s="54">
        <f>AO239/AP239</f>
        <v>0.432432432432432</v>
      </c>
      <c r="AR239" s="53">
        <f>IF(AQ239&lt;=10%,1.5,(IF(AQ239&lt;=40%,1.25,IF(AQ239&lt;=60%,1,IF(AQ239&lt;90%,0.75,0.5)))))</f>
        <v>1</v>
      </c>
      <c r="AS239" s="55">
        <v>1200</v>
      </c>
      <c r="AT239" s="6">
        <f>VLOOKUP(E239,[6]教育处数据!B:Q,16,0)</f>
        <v>20</v>
      </c>
      <c r="AU239" s="56">
        <f>AS239*AR239*(AT239/AW239)</f>
        <v>1200</v>
      </c>
      <c r="AV239" s="57">
        <f>ROUND(AU239,0)</f>
        <v>1200</v>
      </c>
      <c r="AW239" s="6">
        <v>20</v>
      </c>
    </row>
    <row r="240" spans="1:49">
      <c r="A240" s="6"/>
      <c r="B240" s="7" t="s">
        <v>350</v>
      </c>
      <c r="C240" s="8">
        <v>235</v>
      </c>
      <c r="D240" s="53" t="s">
        <v>368</v>
      </c>
      <c r="E240" s="8" t="str">
        <f>VLOOKUP(D240,'[1]9月学员绩效名单'!$A:$C,3,0)</f>
        <v>7AM346</v>
      </c>
      <c r="F240" s="8" t="str">
        <f>VLOOKUP(E240,'[2]住培学员 在培学员排班表（所有人）请假等数据已更新到23.6'!$F$1:$X$65536,19,0)</f>
        <v>规培研究生</v>
      </c>
      <c r="G240" s="8" t="s">
        <v>350</v>
      </c>
      <c r="H240" s="8" t="str">
        <f>VLOOKUP(E240,'[2]住培学员 在培学员排班表（所有人）请假等数据已更新到23.6'!$F$1:$S$65536,14,0)</f>
        <v>2021年</v>
      </c>
      <c r="I240" s="8" t="s">
        <v>99</v>
      </c>
      <c r="J240" s="24">
        <v>0</v>
      </c>
      <c r="K240" s="24">
        <v>0</v>
      </c>
      <c r="L240" s="24">
        <v>0</v>
      </c>
      <c r="M240" s="24">
        <v>120</v>
      </c>
      <c r="N240" s="25">
        <v>0</v>
      </c>
      <c r="O240" s="25">
        <v>1</v>
      </c>
      <c r="P240" s="25">
        <v>1</v>
      </c>
      <c r="Q240" s="25">
        <v>0</v>
      </c>
      <c r="R240" s="25">
        <v>0</v>
      </c>
      <c r="S240" s="36">
        <v>40</v>
      </c>
      <c r="T240" s="24">
        <v>100</v>
      </c>
      <c r="U240" s="24">
        <v>10</v>
      </c>
      <c r="V240" s="24">
        <v>80</v>
      </c>
      <c r="W240" s="24">
        <v>30</v>
      </c>
      <c r="X240" s="24">
        <v>0</v>
      </c>
      <c r="Y240" s="48">
        <v>0</v>
      </c>
      <c r="Z240" s="48">
        <v>0</v>
      </c>
      <c r="AA240" s="48">
        <f>VLOOKUP(E240,[6]教育处数据!B:G,6,0)</f>
        <v>0</v>
      </c>
      <c r="AB240" s="43">
        <f>VLOOKUP(E240,[6]教育处数据!B:H,7,0)</f>
        <v>100</v>
      </c>
      <c r="AC240" s="43">
        <f>VLOOKUP(E240,[6]教育处数据!B:J,9,0)</f>
        <v>0</v>
      </c>
      <c r="AD240" s="43">
        <f>VLOOKUP(E240,[6]教育处数据!B:L,11,0)</f>
        <v>0</v>
      </c>
      <c r="AE240" s="43">
        <v>0</v>
      </c>
      <c r="AF240" s="43">
        <v>0</v>
      </c>
      <c r="AG240" s="43">
        <f>VLOOKUP(E240,[6]教育处数据!B:N,13,0)</f>
        <v>0</v>
      </c>
      <c r="AH240" s="43">
        <v>0</v>
      </c>
      <c r="AI240" s="43">
        <v>0</v>
      </c>
      <c r="AJ240" s="43">
        <v>0</v>
      </c>
      <c r="AK240" s="43">
        <v>0</v>
      </c>
      <c r="AL240" s="43">
        <v>0</v>
      </c>
      <c r="AM240" s="26">
        <f>SUM(J240:M240,S240:AJ240)</f>
        <v>480</v>
      </c>
      <c r="AN240" s="7" t="str">
        <f>VLOOKUP(G240,'[4]2.第一轮公示反馈'!$G:$AM,33,0)</f>
        <v>口腔科</v>
      </c>
      <c r="AO240" s="52">
        <f>SUMPRODUCT(($AN$4:$AN$1113=AN240)*($AM$4:$AM$1113&gt;AM240))+1</f>
        <v>18</v>
      </c>
      <c r="AP240" s="53">
        <f>COUNTIF(AN:AN,AN240)</f>
        <v>37</v>
      </c>
      <c r="AQ240" s="54">
        <f>AO240/AP240</f>
        <v>0.486486486486487</v>
      </c>
      <c r="AR240" s="53">
        <f>IF(AQ240&lt;=10%,1.5,(IF(AQ240&lt;=40%,1.25,IF(AQ240&lt;=60%,1,IF(AQ240&lt;90%,0.75,0.5)))))</f>
        <v>1</v>
      </c>
      <c r="AS240" s="55">
        <v>1200</v>
      </c>
      <c r="AT240" s="6">
        <f>VLOOKUP(E240,[6]教育处数据!B:Q,16,0)</f>
        <v>20</v>
      </c>
      <c r="AU240" s="56">
        <f>AS240*AR240*(AT240/AW240)</f>
        <v>1200</v>
      </c>
      <c r="AV240" s="57">
        <f>ROUND(AU240,0)</f>
        <v>1200</v>
      </c>
      <c r="AW240" s="6">
        <v>20</v>
      </c>
    </row>
    <row r="241" spans="1:49">
      <c r="A241" s="6"/>
      <c r="B241" s="7" t="s">
        <v>350</v>
      </c>
      <c r="C241" s="8">
        <v>236</v>
      </c>
      <c r="D241" s="68" t="s">
        <v>369</v>
      </c>
      <c r="E241" s="8" t="str">
        <f>VLOOKUP(D241,'[1]9月学员绩效名单'!$A:$C,3,0)</f>
        <v>732L44</v>
      </c>
      <c r="F241" s="8" t="str">
        <f>VLOOKUP(E241,'[2]住培学员 在培学员排班表（所有人）请假等数据已更新到23.6'!$F$1:$X$65536,19,0)</f>
        <v>住院医师-外院</v>
      </c>
      <c r="G241" s="8" t="s">
        <v>350</v>
      </c>
      <c r="H241" s="8" t="str">
        <f>VLOOKUP(E241,'[2]住培学员 在培学员排班表（所有人）请假等数据已更新到23.6'!$F$1:$S$65536,14,0)</f>
        <v>2023年</v>
      </c>
      <c r="I241" s="8" t="s">
        <v>99</v>
      </c>
      <c r="J241" s="24">
        <v>0</v>
      </c>
      <c r="K241" s="24">
        <v>0</v>
      </c>
      <c r="L241" s="24">
        <v>0</v>
      </c>
      <c r="M241" s="24">
        <v>160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36">
        <v>0</v>
      </c>
      <c r="T241" s="24">
        <v>100</v>
      </c>
      <c r="U241" s="24">
        <v>10</v>
      </c>
      <c r="V241" s="24">
        <v>60</v>
      </c>
      <c r="W241" s="24">
        <v>30</v>
      </c>
      <c r="X241" s="24">
        <v>0</v>
      </c>
      <c r="Y241" s="48">
        <v>0</v>
      </c>
      <c r="Z241" s="48">
        <v>0</v>
      </c>
      <c r="AA241" s="48">
        <f>VLOOKUP(E241,[6]教育处数据!B:G,6,0)</f>
        <v>0</v>
      </c>
      <c r="AB241" s="43">
        <f>VLOOKUP(E241,[6]教育处数据!B:H,7,0)</f>
        <v>100</v>
      </c>
      <c r="AC241" s="43">
        <f>VLOOKUP(E241,[6]教育处数据!B:J,9,0)</f>
        <v>0</v>
      </c>
      <c r="AD241" s="43">
        <f>VLOOKUP(E241,[6]教育处数据!B:L,11,0)</f>
        <v>0</v>
      </c>
      <c r="AE241" s="43">
        <v>0</v>
      </c>
      <c r="AF241" s="43">
        <v>0</v>
      </c>
      <c r="AG241" s="43">
        <f>VLOOKUP(E241,[6]教育处数据!B:N,13,0)</f>
        <v>0</v>
      </c>
      <c r="AH241" s="43">
        <v>0</v>
      </c>
      <c r="AI241" s="43">
        <v>0</v>
      </c>
      <c r="AJ241" s="43">
        <v>0</v>
      </c>
      <c r="AK241" s="43">
        <v>0</v>
      </c>
      <c r="AL241" s="43">
        <v>0</v>
      </c>
      <c r="AM241" s="26">
        <f>SUM(J241:M241,S241:AJ241)</f>
        <v>460</v>
      </c>
      <c r="AN241" s="7" t="str">
        <f>VLOOKUP(G241,'[4]2.第一轮公示反馈'!$G:$AM,33,0)</f>
        <v>口腔科</v>
      </c>
      <c r="AO241" s="52">
        <f>SUMPRODUCT(($AN$4:$AN$1113=AN241)*($AM$4:$AM$1113&gt;AM241))+1</f>
        <v>19</v>
      </c>
      <c r="AP241" s="53">
        <f>COUNTIF(AN:AN,AN241)</f>
        <v>37</v>
      </c>
      <c r="AQ241" s="54">
        <f>AO241/AP241</f>
        <v>0.513513513513513</v>
      </c>
      <c r="AR241" s="53">
        <f>IF(AQ241&lt;=10%,1.5,(IF(AQ241&lt;=40%,1.25,IF(AQ241&lt;=60%,1,IF(AQ241&lt;90%,0.75,0.5)))))</f>
        <v>1</v>
      </c>
      <c r="AS241" s="55">
        <v>1200</v>
      </c>
      <c r="AT241" s="6">
        <f>VLOOKUP(E241,[6]教育处数据!B:Q,16,0)</f>
        <v>20</v>
      </c>
      <c r="AU241" s="56">
        <f>AS241*AR241*(AT241/AW241)</f>
        <v>1200</v>
      </c>
      <c r="AV241" s="57">
        <f>ROUND(AU241,0)</f>
        <v>1200</v>
      </c>
      <c r="AW241" s="6">
        <v>20</v>
      </c>
    </row>
    <row r="242" spans="1:49">
      <c r="A242" s="6"/>
      <c r="B242" s="7" t="s">
        <v>350</v>
      </c>
      <c r="C242" s="8">
        <v>237</v>
      </c>
      <c r="D242" s="53" t="s">
        <v>370</v>
      </c>
      <c r="E242" s="8" t="str">
        <f>VLOOKUP(D242,'[1]9月学员绩效名单'!$A:$C,3,0)</f>
        <v>727L72</v>
      </c>
      <c r="F242" s="8" t="str">
        <f>VLOOKUP(E242,'[2]住培学员 在培学员排班表（所有人）请假等数据已更新到23.6'!$F$1:$X$65536,19,0)</f>
        <v>住院医师-外院</v>
      </c>
      <c r="G242" s="8" t="s">
        <v>350</v>
      </c>
      <c r="H242" s="8" t="str">
        <f>VLOOKUP(E242,'[2]住培学员 在培学员排班表（所有人）请假等数据已更新到23.6'!$F$1:$S$65536,14,0)</f>
        <v>2021年</v>
      </c>
      <c r="I242" s="8" t="s">
        <v>99</v>
      </c>
      <c r="J242" s="24">
        <v>0</v>
      </c>
      <c r="K242" s="24">
        <v>0</v>
      </c>
      <c r="L242" s="24">
        <v>0</v>
      </c>
      <c r="M242" s="24">
        <v>120</v>
      </c>
      <c r="N242" s="25">
        <v>0</v>
      </c>
      <c r="O242" s="25">
        <v>2</v>
      </c>
      <c r="P242" s="25">
        <v>0</v>
      </c>
      <c r="Q242" s="25">
        <v>0</v>
      </c>
      <c r="R242" s="25">
        <v>1</v>
      </c>
      <c r="S242" s="36">
        <v>65</v>
      </c>
      <c r="T242" s="24">
        <v>100</v>
      </c>
      <c r="U242" s="24">
        <v>10</v>
      </c>
      <c r="V242" s="24">
        <v>60</v>
      </c>
      <c r="W242" s="24">
        <v>60</v>
      </c>
      <c r="X242" s="24">
        <v>0</v>
      </c>
      <c r="Y242" s="48">
        <v>40</v>
      </c>
      <c r="Z242" s="48">
        <v>0</v>
      </c>
      <c r="AA242" s="48">
        <f>VLOOKUP(E242,[6]教育处数据!B:G,6,0)</f>
        <v>0</v>
      </c>
      <c r="AB242" s="43">
        <f>VLOOKUP(E242,[6]教育处数据!B:H,7,0)</f>
        <v>0</v>
      </c>
      <c r="AC242" s="43">
        <f>VLOOKUP(E242,[6]教育处数据!B:J,9,0)</f>
        <v>0</v>
      </c>
      <c r="AD242" s="43">
        <f>VLOOKUP(E242,[6]教育处数据!B:L,11,0)</f>
        <v>0</v>
      </c>
      <c r="AE242" s="43">
        <v>0</v>
      </c>
      <c r="AF242" s="43">
        <v>0</v>
      </c>
      <c r="AG242" s="43">
        <f>VLOOKUP(E242,[6]教育处数据!B:N,13,0)</f>
        <v>0</v>
      </c>
      <c r="AH242" s="43">
        <v>0</v>
      </c>
      <c r="AI242" s="43">
        <v>0</v>
      </c>
      <c r="AJ242" s="43">
        <v>0</v>
      </c>
      <c r="AK242" s="43">
        <v>0</v>
      </c>
      <c r="AL242" s="43">
        <v>0</v>
      </c>
      <c r="AM242" s="26">
        <f>SUM(J242:M242,S242:AJ242)</f>
        <v>455</v>
      </c>
      <c r="AN242" s="7" t="str">
        <f>VLOOKUP(G242,'[4]2.第一轮公示反馈'!$G:$AM,33,0)</f>
        <v>口腔科</v>
      </c>
      <c r="AO242" s="52">
        <f>SUMPRODUCT(($AN$4:$AN$1113=AN242)*($AM$4:$AM$1113&gt;AM242))+1</f>
        <v>20</v>
      </c>
      <c r="AP242" s="53">
        <f>COUNTIF(AN:AN,AN242)</f>
        <v>37</v>
      </c>
      <c r="AQ242" s="54">
        <f>AO242/AP242</f>
        <v>0.540540540540541</v>
      </c>
      <c r="AR242" s="53">
        <f>IF(AQ242&lt;=10%,1.5,(IF(AQ242&lt;=40%,1.25,IF(AQ242&lt;=60%,1,IF(AQ242&lt;90%,0.75,0.5)))))</f>
        <v>1</v>
      </c>
      <c r="AS242" s="55">
        <v>1200</v>
      </c>
      <c r="AT242" s="6">
        <f>VLOOKUP(E242,[6]教育处数据!B:Q,16,0)</f>
        <v>20</v>
      </c>
      <c r="AU242" s="56">
        <f>AS242*AR242*(AT242/AW242)</f>
        <v>1200</v>
      </c>
      <c r="AV242" s="57">
        <f>ROUND(AU242,0)</f>
        <v>1200</v>
      </c>
      <c r="AW242" s="6">
        <v>20</v>
      </c>
    </row>
    <row r="243" spans="1:49">
      <c r="A243" s="6"/>
      <c r="B243" s="7" t="s">
        <v>350</v>
      </c>
      <c r="C243" s="8">
        <v>238</v>
      </c>
      <c r="D243" s="53" t="s">
        <v>371</v>
      </c>
      <c r="E243" s="8" t="str">
        <f>VLOOKUP(D243,'[1]9月学员绩效名单'!$A:$C,3,0)</f>
        <v>7AO394</v>
      </c>
      <c r="F243" s="8" t="str">
        <f>VLOOKUP(E243,'[2]住培学员 在培学员排班表（所有人）请假等数据已更新到23.6'!$F$1:$X$65536,19,0)</f>
        <v>规培研究生</v>
      </c>
      <c r="G243" s="8" t="s">
        <v>350</v>
      </c>
      <c r="H243" s="8" t="str">
        <f>VLOOKUP(E243,'[2]住培学员 在培学员排班表（所有人）请假等数据已更新到23.6'!$F$1:$S$65536,14,0)</f>
        <v>2022年</v>
      </c>
      <c r="I243" s="8" t="s">
        <v>99</v>
      </c>
      <c r="J243" s="24">
        <v>0</v>
      </c>
      <c r="K243" s="24">
        <v>0</v>
      </c>
      <c r="L243" s="24">
        <v>0</v>
      </c>
      <c r="M243" s="24">
        <v>120</v>
      </c>
      <c r="N243" s="25">
        <v>0</v>
      </c>
      <c r="O243" s="25">
        <v>0</v>
      </c>
      <c r="P243" s="25">
        <v>1</v>
      </c>
      <c r="Q243" s="25">
        <v>1</v>
      </c>
      <c r="R243" s="25">
        <v>0</v>
      </c>
      <c r="S243" s="36">
        <v>45</v>
      </c>
      <c r="T243" s="24">
        <v>100</v>
      </c>
      <c r="U243" s="24">
        <v>10</v>
      </c>
      <c r="V243" s="24">
        <v>80</v>
      </c>
      <c r="W243" s="24">
        <v>60</v>
      </c>
      <c r="X243" s="24">
        <v>0</v>
      </c>
      <c r="Y243" s="48">
        <v>40</v>
      </c>
      <c r="Z243" s="48">
        <v>0</v>
      </c>
      <c r="AA243" s="48">
        <f>VLOOKUP(E243,[6]教育处数据!B:G,6,0)</f>
        <v>0</v>
      </c>
      <c r="AB243" s="43">
        <f>VLOOKUP(E243,[6]教育处数据!B:H,7,0)</f>
        <v>0</v>
      </c>
      <c r="AC243" s="43">
        <f>VLOOKUP(E243,[6]教育处数据!B:J,9,0)</f>
        <v>0</v>
      </c>
      <c r="AD243" s="43">
        <f>VLOOKUP(E243,[6]教育处数据!B:L,11,0)</f>
        <v>0</v>
      </c>
      <c r="AE243" s="43">
        <v>0</v>
      </c>
      <c r="AF243" s="43">
        <v>0</v>
      </c>
      <c r="AG243" s="43">
        <f>VLOOKUP(E243,[6]教育处数据!B:N,13,0)</f>
        <v>0</v>
      </c>
      <c r="AH243" s="43">
        <v>0</v>
      </c>
      <c r="AI243" s="43">
        <v>0</v>
      </c>
      <c r="AJ243" s="43">
        <v>0</v>
      </c>
      <c r="AK243" s="43">
        <v>0</v>
      </c>
      <c r="AL243" s="43">
        <v>0</v>
      </c>
      <c r="AM243" s="26">
        <f>SUM(J243:M243,S243:AJ243)</f>
        <v>455</v>
      </c>
      <c r="AN243" s="7" t="str">
        <f>VLOOKUP(G243,'[4]2.第一轮公示反馈'!$G:$AM,33,0)</f>
        <v>口腔科</v>
      </c>
      <c r="AO243" s="52">
        <f>SUMPRODUCT(($AN$4:$AN$1113=AN243)*($AM$4:$AM$1113&gt;AM243))+1</f>
        <v>20</v>
      </c>
      <c r="AP243" s="53">
        <f>COUNTIF(AN:AN,AN243)</f>
        <v>37</v>
      </c>
      <c r="AQ243" s="54">
        <f>AO243/AP243</f>
        <v>0.540540540540541</v>
      </c>
      <c r="AR243" s="53">
        <f>IF(AQ243&lt;=10%,1.5,(IF(AQ243&lt;=40%,1.25,IF(AQ243&lt;=60%,1,IF(AQ243&lt;90%,0.75,0.5)))))</f>
        <v>1</v>
      </c>
      <c r="AS243" s="55">
        <v>1200</v>
      </c>
      <c r="AT243" s="6">
        <f>VLOOKUP(E243,[6]教育处数据!B:Q,16,0)</f>
        <v>20</v>
      </c>
      <c r="AU243" s="56">
        <f>AS243*AR243*(AT243/AW243)</f>
        <v>1200</v>
      </c>
      <c r="AV243" s="57">
        <f>ROUND(AU243,0)</f>
        <v>1200</v>
      </c>
      <c r="AW243" s="6">
        <v>20</v>
      </c>
    </row>
    <row r="244" spans="1:49">
      <c r="A244" s="6"/>
      <c r="B244" s="7" t="s">
        <v>350</v>
      </c>
      <c r="C244" s="8">
        <v>239</v>
      </c>
      <c r="D244" s="53" t="s">
        <v>372</v>
      </c>
      <c r="E244" s="8" t="str">
        <f>VLOOKUP(D244,'[1]9月学员绩效名单'!$A:$C,3,0)</f>
        <v>7AM341</v>
      </c>
      <c r="F244" s="8" t="str">
        <f>VLOOKUP(E244,'[2]住培学员 在培学员排班表（所有人）请假等数据已更新到23.6'!$F$1:$X$65536,19,0)</f>
        <v>规培研究生</v>
      </c>
      <c r="G244" s="8" t="s">
        <v>350</v>
      </c>
      <c r="H244" s="8" t="str">
        <f>VLOOKUP(E244,'[2]住培学员 在培学员排班表（所有人）请假等数据已更新到23.6'!$F$1:$S$65536,14,0)</f>
        <v>2021年</v>
      </c>
      <c r="I244" s="8" t="s">
        <v>99</v>
      </c>
      <c r="J244" s="24">
        <v>0</v>
      </c>
      <c r="K244" s="24">
        <v>0</v>
      </c>
      <c r="L244" s="24">
        <v>0</v>
      </c>
      <c r="M244" s="24">
        <v>120</v>
      </c>
      <c r="N244" s="25">
        <v>0</v>
      </c>
      <c r="O244" s="25">
        <v>1</v>
      </c>
      <c r="P244" s="25">
        <v>1</v>
      </c>
      <c r="Q244" s="25">
        <v>0</v>
      </c>
      <c r="R244" s="25">
        <v>0</v>
      </c>
      <c r="S244" s="36">
        <v>40</v>
      </c>
      <c r="T244" s="24">
        <v>100</v>
      </c>
      <c r="U244" s="24">
        <v>0</v>
      </c>
      <c r="V244" s="24">
        <v>60</v>
      </c>
      <c r="W244" s="24">
        <v>30</v>
      </c>
      <c r="X244" s="24">
        <v>0</v>
      </c>
      <c r="Y244" s="48">
        <v>0</v>
      </c>
      <c r="Z244" s="48">
        <v>0</v>
      </c>
      <c r="AA244" s="48">
        <f>VLOOKUP(E244,[6]教育处数据!B:G,6,0)</f>
        <v>0</v>
      </c>
      <c r="AB244" s="43">
        <f>VLOOKUP(E244,[6]教育处数据!B:H,7,0)</f>
        <v>100</v>
      </c>
      <c r="AC244" s="43">
        <f>VLOOKUP(E244,[6]教育处数据!B:J,9,0)</f>
        <v>0</v>
      </c>
      <c r="AD244" s="43">
        <f>VLOOKUP(E244,[6]教育处数据!B:L,11,0)</f>
        <v>0</v>
      </c>
      <c r="AE244" s="43">
        <v>0</v>
      </c>
      <c r="AF244" s="43">
        <v>0</v>
      </c>
      <c r="AG244" s="43">
        <f>VLOOKUP(E244,[6]教育处数据!B:N,13,0)</f>
        <v>0</v>
      </c>
      <c r="AH244" s="43">
        <v>0</v>
      </c>
      <c r="AI244" s="43">
        <v>0</v>
      </c>
      <c r="AJ244" s="43">
        <v>0</v>
      </c>
      <c r="AK244" s="43">
        <v>0</v>
      </c>
      <c r="AL244" s="43">
        <v>0</v>
      </c>
      <c r="AM244" s="26">
        <f>SUM(J244:M244,S244:AJ244)</f>
        <v>450</v>
      </c>
      <c r="AN244" s="7" t="str">
        <f>VLOOKUP(G244,'[4]2.第一轮公示反馈'!$G:$AM,33,0)</f>
        <v>口腔科</v>
      </c>
      <c r="AO244" s="52">
        <f>SUMPRODUCT(($AN$4:$AN$1113=AN244)*($AM$4:$AM$1113&gt;AM244))+1</f>
        <v>22</v>
      </c>
      <c r="AP244" s="53">
        <f>COUNTIF(AN:AN,AN244)</f>
        <v>37</v>
      </c>
      <c r="AQ244" s="54">
        <f>AO244/AP244</f>
        <v>0.594594594594595</v>
      </c>
      <c r="AR244" s="53">
        <f>IF(AQ244&lt;=10%,1.5,(IF(AQ244&lt;=40%,1.25,IF(AQ244&lt;=60%,1,IF(AQ244&lt;90%,0.75,0.5)))))</f>
        <v>1</v>
      </c>
      <c r="AS244" s="55">
        <v>1200</v>
      </c>
      <c r="AT244" s="6">
        <f>VLOOKUP(E244,[6]教育处数据!B:Q,16,0)</f>
        <v>20</v>
      </c>
      <c r="AU244" s="56">
        <f>AS244*AR244*(AT244/AW244)</f>
        <v>1200</v>
      </c>
      <c r="AV244" s="57">
        <f>ROUND(AU244,0)</f>
        <v>1200</v>
      </c>
      <c r="AW244" s="6">
        <v>20</v>
      </c>
    </row>
    <row r="245" spans="1:49">
      <c r="A245" s="6"/>
      <c r="B245" s="7" t="s">
        <v>350</v>
      </c>
      <c r="C245" s="8">
        <v>240</v>
      </c>
      <c r="D245" s="68" t="s">
        <v>373</v>
      </c>
      <c r="E245" s="8" t="str">
        <f>VLOOKUP(D245,'[1]9月学员绩效名单'!$A:$C,3,0)</f>
        <v>732L93</v>
      </c>
      <c r="F245" s="8" t="str">
        <f>VLOOKUP(E245,'[2]住培学员 在培学员排班表（所有人）请假等数据已更新到23.6'!$F$1:$X$65536,19,0)</f>
        <v>住院医师-外院</v>
      </c>
      <c r="G245" s="8" t="s">
        <v>350</v>
      </c>
      <c r="H245" s="8" t="str">
        <f>VLOOKUP(E245,'[2]住培学员 在培学员排班表（所有人）请假等数据已更新到23.6'!$F$1:$S$65536,14,0)</f>
        <v>2023年</v>
      </c>
      <c r="I245" s="8" t="s">
        <v>99</v>
      </c>
      <c r="J245" s="24">
        <v>0</v>
      </c>
      <c r="K245" s="24">
        <v>0</v>
      </c>
      <c r="L245" s="24">
        <v>0</v>
      </c>
      <c r="M245" s="24">
        <v>160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36">
        <v>0</v>
      </c>
      <c r="T245" s="24">
        <v>100</v>
      </c>
      <c r="U245" s="24">
        <v>10</v>
      </c>
      <c r="V245" s="24">
        <v>80</v>
      </c>
      <c r="W245" s="24">
        <v>60</v>
      </c>
      <c r="X245" s="24">
        <v>0</v>
      </c>
      <c r="Y245" s="48">
        <v>40</v>
      </c>
      <c r="Z245" s="48">
        <v>0</v>
      </c>
      <c r="AA245" s="48">
        <f>VLOOKUP(E245,[6]教育处数据!B:G,6,0)</f>
        <v>0</v>
      </c>
      <c r="AB245" s="43">
        <f>VLOOKUP(E245,[6]教育处数据!B:H,7,0)</f>
        <v>0</v>
      </c>
      <c r="AC245" s="43">
        <f>VLOOKUP(E245,[6]教育处数据!B:J,9,0)</f>
        <v>0</v>
      </c>
      <c r="AD245" s="43">
        <f>VLOOKUP(E245,[6]教育处数据!B:L,11,0)</f>
        <v>0</v>
      </c>
      <c r="AE245" s="43">
        <v>0</v>
      </c>
      <c r="AF245" s="43">
        <v>0</v>
      </c>
      <c r="AG245" s="43">
        <f>VLOOKUP(E245,[6]教育处数据!B:N,13,0)</f>
        <v>0</v>
      </c>
      <c r="AH245" s="43">
        <v>0</v>
      </c>
      <c r="AI245" s="43">
        <v>0</v>
      </c>
      <c r="AJ245" s="43">
        <v>0</v>
      </c>
      <c r="AK245" s="43">
        <v>0</v>
      </c>
      <c r="AL245" s="43">
        <v>0</v>
      </c>
      <c r="AM245" s="26">
        <f>SUM(J245:M245,S245:AJ245)</f>
        <v>450</v>
      </c>
      <c r="AN245" s="7" t="str">
        <f>VLOOKUP(G245,'[4]2.第一轮公示反馈'!$G:$AM,33,0)</f>
        <v>口腔科</v>
      </c>
      <c r="AO245" s="52">
        <f>SUMPRODUCT(($AN$4:$AN$1113=AN245)*($AM$4:$AM$1113&gt;AM245))+1</f>
        <v>22</v>
      </c>
      <c r="AP245" s="53">
        <f>COUNTIF(AN:AN,AN245)</f>
        <v>37</v>
      </c>
      <c r="AQ245" s="54">
        <f>AO245/AP245</f>
        <v>0.594594594594595</v>
      </c>
      <c r="AR245" s="53">
        <f>IF(AQ245&lt;=10%,1.5,(IF(AQ245&lt;=40%,1.25,IF(AQ245&lt;=60%,1,IF(AQ245&lt;90%,0.75,0.5)))))</f>
        <v>1</v>
      </c>
      <c r="AS245" s="55">
        <v>1200</v>
      </c>
      <c r="AT245" s="6">
        <f>VLOOKUP(E245,[6]教育处数据!B:Q,16,0)</f>
        <v>20</v>
      </c>
      <c r="AU245" s="56">
        <f>AS245*AR245*(AT245/AW245)</f>
        <v>1200</v>
      </c>
      <c r="AV245" s="57">
        <f>ROUND(AU245,0)</f>
        <v>1200</v>
      </c>
      <c r="AW245" s="6">
        <v>20</v>
      </c>
    </row>
    <row r="246" spans="1:49">
      <c r="A246" s="6"/>
      <c r="B246" s="7" t="s">
        <v>350</v>
      </c>
      <c r="C246" s="8">
        <v>241</v>
      </c>
      <c r="D246" s="68" t="s">
        <v>374</v>
      </c>
      <c r="E246" s="8" t="str">
        <f>VLOOKUP(D246,'[1]9月学员绩效名单'!$A:$C,3,0)</f>
        <v>733L24</v>
      </c>
      <c r="F246" s="8" t="str">
        <f>VLOOKUP(E246,'[2]住培学员 在培学员排班表（所有人）请假等数据已更新到23.6'!$F$1:$X$65536,19,0)</f>
        <v>住院医师-外院</v>
      </c>
      <c r="G246" s="8" t="s">
        <v>350</v>
      </c>
      <c r="H246" s="8" t="str">
        <f>VLOOKUP(E246,'[2]住培学员 在培学员排班表（所有人）请假等数据已更新到23.6'!$F$1:$S$65536,14,0)</f>
        <v>2023年</v>
      </c>
      <c r="I246" s="8" t="s">
        <v>99</v>
      </c>
      <c r="J246" s="24">
        <v>0</v>
      </c>
      <c r="K246" s="24">
        <v>0</v>
      </c>
      <c r="L246" s="24">
        <v>0</v>
      </c>
      <c r="M246" s="24">
        <v>160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36">
        <v>0</v>
      </c>
      <c r="T246" s="24">
        <v>100</v>
      </c>
      <c r="U246" s="24">
        <v>10</v>
      </c>
      <c r="V246" s="24">
        <v>80</v>
      </c>
      <c r="W246" s="24">
        <v>60</v>
      </c>
      <c r="X246" s="24">
        <v>0</v>
      </c>
      <c r="Y246" s="48">
        <v>40</v>
      </c>
      <c r="Z246" s="48">
        <v>0</v>
      </c>
      <c r="AA246" s="48">
        <f>VLOOKUP(E246,[6]教育处数据!B:G,6,0)</f>
        <v>0</v>
      </c>
      <c r="AB246" s="43">
        <f>VLOOKUP(E246,[6]教育处数据!B:H,7,0)</f>
        <v>0</v>
      </c>
      <c r="AC246" s="43">
        <f>VLOOKUP(E246,[6]教育处数据!B:J,9,0)</f>
        <v>0</v>
      </c>
      <c r="AD246" s="43">
        <f>VLOOKUP(E246,[6]教育处数据!B:L,11,0)</f>
        <v>0</v>
      </c>
      <c r="AE246" s="43">
        <v>0</v>
      </c>
      <c r="AF246" s="43">
        <v>0</v>
      </c>
      <c r="AG246" s="43">
        <f>VLOOKUP(E246,[6]教育处数据!B:N,13,0)</f>
        <v>0</v>
      </c>
      <c r="AH246" s="43">
        <v>0</v>
      </c>
      <c r="AI246" s="43">
        <v>0</v>
      </c>
      <c r="AJ246" s="43">
        <v>0</v>
      </c>
      <c r="AK246" s="43">
        <v>0</v>
      </c>
      <c r="AL246" s="43">
        <v>0</v>
      </c>
      <c r="AM246" s="26">
        <f>SUM(J246:M246,S246:AJ246)</f>
        <v>450</v>
      </c>
      <c r="AN246" s="7" t="str">
        <f>VLOOKUP(G246,'[4]2.第一轮公示反馈'!$G:$AM,33,0)</f>
        <v>口腔科</v>
      </c>
      <c r="AO246" s="52">
        <f>SUMPRODUCT(($AN$4:$AN$1113=AN246)*($AM$4:$AM$1113&gt;AM246))+1</f>
        <v>22</v>
      </c>
      <c r="AP246" s="53">
        <f>COUNTIF(AN:AN,AN246)</f>
        <v>37</v>
      </c>
      <c r="AQ246" s="54">
        <f>AO246/AP246</f>
        <v>0.594594594594595</v>
      </c>
      <c r="AR246" s="53">
        <f>IF(AQ246&lt;=10%,1.5,(IF(AQ246&lt;=40%,1.25,IF(AQ246&lt;=60%,1,IF(AQ246&lt;90%,0.75,0.5)))))</f>
        <v>1</v>
      </c>
      <c r="AS246" s="55">
        <v>1200</v>
      </c>
      <c r="AT246" s="6">
        <f>VLOOKUP(E246,[6]教育处数据!B:Q,16,0)</f>
        <v>20</v>
      </c>
      <c r="AU246" s="56">
        <f>AS246*AR246*(AT246/AW246)</f>
        <v>1200</v>
      </c>
      <c r="AV246" s="57">
        <f>ROUND(AU246,0)</f>
        <v>1200</v>
      </c>
      <c r="AW246" s="6">
        <v>20</v>
      </c>
    </row>
    <row r="247" spans="1:49">
      <c r="A247" s="6"/>
      <c r="B247" s="7" t="s">
        <v>350</v>
      </c>
      <c r="C247" s="8">
        <v>242</v>
      </c>
      <c r="D247" s="53" t="s">
        <v>375</v>
      </c>
      <c r="E247" s="8" t="str">
        <f>VLOOKUP(D247,'[1]9月学员绩效名单'!$A:$C,3,0)</f>
        <v>730L35</v>
      </c>
      <c r="F247" s="8" t="str">
        <f>VLOOKUP(E247,'[2]住培学员 在培学员排班表（所有人）请假等数据已更新到23.6'!$F$1:$X$65536,19,0)</f>
        <v>住院医师-外院</v>
      </c>
      <c r="G247" s="8" t="s">
        <v>350</v>
      </c>
      <c r="H247" s="8" t="str">
        <f>VLOOKUP(E247,'[2]住培学员 在培学员排班表（所有人）请假等数据已更新到23.6'!$F$1:$S$65536,14,0)</f>
        <v>2022年</v>
      </c>
      <c r="I247" s="8" t="s">
        <v>99</v>
      </c>
      <c r="J247" s="24">
        <v>0</v>
      </c>
      <c r="K247" s="24">
        <v>0</v>
      </c>
      <c r="L247" s="24">
        <v>0</v>
      </c>
      <c r="M247" s="24">
        <v>160</v>
      </c>
      <c r="N247" s="25">
        <v>0</v>
      </c>
      <c r="O247" s="25">
        <v>1</v>
      </c>
      <c r="P247" s="25">
        <v>0</v>
      </c>
      <c r="Q247" s="25">
        <v>1</v>
      </c>
      <c r="R247" s="25">
        <v>0</v>
      </c>
      <c r="S247" s="36">
        <v>45</v>
      </c>
      <c r="T247" s="24">
        <v>100</v>
      </c>
      <c r="U247" s="24">
        <v>10</v>
      </c>
      <c r="V247" s="24">
        <v>60</v>
      </c>
      <c r="W247" s="24">
        <v>30</v>
      </c>
      <c r="X247" s="24">
        <v>0</v>
      </c>
      <c r="Y247" s="48">
        <v>40</v>
      </c>
      <c r="Z247" s="48">
        <v>0</v>
      </c>
      <c r="AA247" s="48">
        <f>VLOOKUP(E247,[6]教育处数据!B:G,6,0)</f>
        <v>0</v>
      </c>
      <c r="AB247" s="43">
        <f>VLOOKUP(E247,[6]教育处数据!B:H,7,0)</f>
        <v>0</v>
      </c>
      <c r="AC247" s="43">
        <f>VLOOKUP(E247,[6]教育处数据!B:J,9,0)</f>
        <v>0</v>
      </c>
      <c r="AD247" s="43">
        <f>VLOOKUP(E247,[6]教育处数据!B:L,11,0)</f>
        <v>0</v>
      </c>
      <c r="AE247" s="43">
        <v>0</v>
      </c>
      <c r="AF247" s="43">
        <v>0</v>
      </c>
      <c r="AG247" s="43">
        <f>VLOOKUP(E247,[6]教育处数据!B:N,13,0)</f>
        <v>0</v>
      </c>
      <c r="AH247" s="43">
        <v>0</v>
      </c>
      <c r="AI247" s="43">
        <v>0</v>
      </c>
      <c r="AJ247" s="43">
        <v>0</v>
      </c>
      <c r="AK247" s="43">
        <v>0</v>
      </c>
      <c r="AL247" s="43">
        <v>0</v>
      </c>
      <c r="AM247" s="26">
        <f>SUM(J247:M247,S247:AJ247)</f>
        <v>445</v>
      </c>
      <c r="AN247" s="7" t="str">
        <f>VLOOKUP(G247,'[4]2.第一轮公示反馈'!$G:$AM,33,0)</f>
        <v>口腔科</v>
      </c>
      <c r="AO247" s="52">
        <f>SUMPRODUCT(($AN$4:$AN$1113=AN247)*($AM$4:$AM$1113&gt;AM247))+1</f>
        <v>25</v>
      </c>
      <c r="AP247" s="53">
        <f>COUNTIF(AN:AN,AN247)</f>
        <v>37</v>
      </c>
      <c r="AQ247" s="54">
        <f>AO247/AP247</f>
        <v>0.675675675675676</v>
      </c>
      <c r="AR247" s="53">
        <f>IF(AQ247&lt;=10%,1.5,(IF(AQ247&lt;=40%,1.25,IF(AQ247&lt;=60%,1,IF(AQ247&lt;90%,0.75,0.5)))))</f>
        <v>0.75</v>
      </c>
      <c r="AS247" s="55">
        <v>1200</v>
      </c>
      <c r="AT247" s="6">
        <f>VLOOKUP(E247,[6]教育处数据!B:Q,16,0)</f>
        <v>20</v>
      </c>
      <c r="AU247" s="56">
        <f>AS247*AR247*(AT247/AW247)</f>
        <v>900</v>
      </c>
      <c r="AV247" s="57">
        <f>ROUND(AU247,0)</f>
        <v>900</v>
      </c>
      <c r="AW247" s="6">
        <v>20</v>
      </c>
    </row>
    <row r="248" spans="1:49">
      <c r="A248" s="6"/>
      <c r="B248" s="7" t="s">
        <v>350</v>
      </c>
      <c r="C248" s="8">
        <v>243</v>
      </c>
      <c r="D248" s="53" t="s">
        <v>376</v>
      </c>
      <c r="E248" s="8" t="str">
        <f>VLOOKUP(D248,'[1]9月学员绩效名单'!$A:$C,3,0)</f>
        <v>7AO392</v>
      </c>
      <c r="F248" s="8" t="str">
        <f>VLOOKUP(E248,'[2]住培学员 在培学员排班表（所有人）请假等数据已更新到23.6'!$F$1:$X$65536,19,0)</f>
        <v>规培研究生</v>
      </c>
      <c r="G248" s="8" t="s">
        <v>350</v>
      </c>
      <c r="H248" s="8" t="str">
        <f>VLOOKUP(E248,'[2]住培学员 在培学员排班表（所有人）请假等数据已更新到23.6'!$F$1:$S$65536,14,0)</f>
        <v>2022年</v>
      </c>
      <c r="I248" s="8" t="s">
        <v>99</v>
      </c>
      <c r="J248" s="24">
        <v>0</v>
      </c>
      <c r="K248" s="24">
        <v>0</v>
      </c>
      <c r="L248" s="24">
        <v>0</v>
      </c>
      <c r="M248" s="24">
        <v>120</v>
      </c>
      <c r="N248" s="25">
        <v>0</v>
      </c>
      <c r="O248" s="25">
        <v>1</v>
      </c>
      <c r="P248" s="25">
        <v>0</v>
      </c>
      <c r="Q248" s="25">
        <v>1</v>
      </c>
      <c r="R248" s="25">
        <v>0</v>
      </c>
      <c r="S248" s="36">
        <v>45</v>
      </c>
      <c r="T248" s="24">
        <v>100</v>
      </c>
      <c r="U248" s="24">
        <v>0</v>
      </c>
      <c r="V248" s="24">
        <v>80</v>
      </c>
      <c r="W248" s="24">
        <v>60</v>
      </c>
      <c r="X248" s="24">
        <v>0</v>
      </c>
      <c r="Y248" s="48">
        <v>40</v>
      </c>
      <c r="Z248" s="48">
        <v>0</v>
      </c>
      <c r="AA248" s="48">
        <f>VLOOKUP(E248,[6]教育处数据!B:G,6,0)</f>
        <v>0</v>
      </c>
      <c r="AB248" s="43">
        <f>VLOOKUP(E248,[6]教育处数据!B:H,7,0)</f>
        <v>0</v>
      </c>
      <c r="AC248" s="43">
        <f>VLOOKUP(E248,[6]教育处数据!B:J,9,0)</f>
        <v>0</v>
      </c>
      <c r="AD248" s="43">
        <f>VLOOKUP(E248,[6]教育处数据!B:L,11,0)</f>
        <v>0</v>
      </c>
      <c r="AE248" s="43">
        <v>0</v>
      </c>
      <c r="AF248" s="43">
        <v>0</v>
      </c>
      <c r="AG248" s="43">
        <f>VLOOKUP(E248,[6]教育处数据!B:N,13,0)</f>
        <v>0</v>
      </c>
      <c r="AH248" s="43">
        <v>0</v>
      </c>
      <c r="AI248" s="43">
        <v>0</v>
      </c>
      <c r="AJ248" s="43">
        <v>0</v>
      </c>
      <c r="AK248" s="43">
        <v>0</v>
      </c>
      <c r="AL248" s="43">
        <v>0</v>
      </c>
      <c r="AM248" s="26">
        <f>SUM(J248:M248,S248:AJ248)</f>
        <v>445</v>
      </c>
      <c r="AN248" s="7" t="str">
        <f>VLOOKUP(G248,'[4]2.第一轮公示反馈'!$G:$AM,33,0)</f>
        <v>口腔科</v>
      </c>
      <c r="AO248" s="52">
        <f>SUMPRODUCT(($AN$4:$AN$1113=AN248)*($AM$4:$AM$1113&gt;AM248))+1</f>
        <v>25</v>
      </c>
      <c r="AP248" s="53">
        <f>COUNTIF(AN:AN,AN248)</f>
        <v>37</v>
      </c>
      <c r="AQ248" s="54">
        <f>AO248/AP248</f>
        <v>0.675675675675676</v>
      </c>
      <c r="AR248" s="53">
        <f>IF(AQ248&lt;=10%,1.5,(IF(AQ248&lt;=40%,1.25,IF(AQ248&lt;=60%,1,IF(AQ248&lt;90%,0.75,0.5)))))</f>
        <v>0.75</v>
      </c>
      <c r="AS248" s="55">
        <v>1200</v>
      </c>
      <c r="AT248" s="6">
        <f>VLOOKUP(E248,[6]教育处数据!B:Q,16,0)</f>
        <v>20</v>
      </c>
      <c r="AU248" s="56">
        <f>AS248*AR248*(AT248/AW248)</f>
        <v>900</v>
      </c>
      <c r="AV248" s="57">
        <f>ROUND(AU248,0)</f>
        <v>900</v>
      </c>
      <c r="AW248" s="6">
        <v>20</v>
      </c>
    </row>
    <row r="249" spans="1:49">
      <c r="A249" s="6"/>
      <c r="B249" s="7" t="s">
        <v>350</v>
      </c>
      <c r="C249" s="8">
        <v>244</v>
      </c>
      <c r="D249" s="53" t="s">
        <v>377</v>
      </c>
      <c r="E249" s="8" t="str">
        <f>VLOOKUP(D249,'[1]9月学员绩效名单'!$A:$C,3,0)</f>
        <v>730L01</v>
      </c>
      <c r="F249" s="8" t="str">
        <f>VLOOKUP(E249,'[2]住培学员 在培学员排班表（所有人）请假等数据已更新到23.6'!$F$1:$X$65536,19,0)</f>
        <v>住院医师-外院</v>
      </c>
      <c r="G249" s="8" t="s">
        <v>350</v>
      </c>
      <c r="H249" s="8" t="str">
        <f>VLOOKUP(E249,'[2]住培学员 在培学员排班表（所有人）请假等数据已更新到23.6'!$F$1:$S$65536,14,0)</f>
        <v>2022年</v>
      </c>
      <c r="I249" s="8" t="s">
        <v>99</v>
      </c>
      <c r="J249" s="24">
        <v>0</v>
      </c>
      <c r="K249" s="24">
        <v>0</v>
      </c>
      <c r="L249" s="24">
        <v>0</v>
      </c>
      <c r="M249" s="24">
        <v>120</v>
      </c>
      <c r="N249" s="25">
        <v>0</v>
      </c>
      <c r="O249" s="25">
        <v>1</v>
      </c>
      <c r="P249" s="25">
        <v>0</v>
      </c>
      <c r="Q249" s="25">
        <v>1</v>
      </c>
      <c r="R249" s="25">
        <v>0</v>
      </c>
      <c r="S249" s="36">
        <v>45</v>
      </c>
      <c r="T249" s="24">
        <v>100</v>
      </c>
      <c r="U249" s="24">
        <v>10</v>
      </c>
      <c r="V249" s="24">
        <v>60</v>
      </c>
      <c r="W249" s="24">
        <v>60</v>
      </c>
      <c r="X249" s="24">
        <v>0</v>
      </c>
      <c r="Y249" s="48">
        <v>40</v>
      </c>
      <c r="Z249" s="48">
        <v>0</v>
      </c>
      <c r="AA249" s="48">
        <f>VLOOKUP(E249,[6]教育处数据!B:G,6,0)</f>
        <v>0</v>
      </c>
      <c r="AB249" s="43">
        <f>VLOOKUP(E249,[6]教育处数据!B:H,7,0)</f>
        <v>0</v>
      </c>
      <c r="AC249" s="43">
        <f>VLOOKUP(E249,[6]教育处数据!B:J,9,0)</f>
        <v>0</v>
      </c>
      <c r="AD249" s="43">
        <f>VLOOKUP(E249,[6]教育处数据!B:L,11,0)</f>
        <v>0</v>
      </c>
      <c r="AE249" s="43">
        <v>0</v>
      </c>
      <c r="AF249" s="43">
        <v>0</v>
      </c>
      <c r="AG249" s="43">
        <f>VLOOKUP(E249,[6]教育处数据!B:N,13,0)</f>
        <v>0</v>
      </c>
      <c r="AH249" s="43">
        <v>0</v>
      </c>
      <c r="AI249" s="43">
        <v>0</v>
      </c>
      <c r="AJ249" s="43">
        <v>0</v>
      </c>
      <c r="AK249" s="43">
        <v>0</v>
      </c>
      <c r="AL249" s="43">
        <v>0</v>
      </c>
      <c r="AM249" s="26">
        <f>SUM(J249:M249,S249:AJ249)</f>
        <v>435</v>
      </c>
      <c r="AN249" s="7" t="str">
        <f>VLOOKUP(G249,'[4]2.第一轮公示反馈'!$G:$AM,33,0)</f>
        <v>口腔科</v>
      </c>
      <c r="AO249" s="52">
        <f>SUMPRODUCT(($AN$4:$AN$1113=AN249)*($AM$4:$AM$1113&gt;AM249))+1</f>
        <v>27</v>
      </c>
      <c r="AP249" s="53">
        <f>COUNTIF(AN:AN,AN249)</f>
        <v>37</v>
      </c>
      <c r="AQ249" s="54">
        <f>AO249/AP249</f>
        <v>0.72972972972973</v>
      </c>
      <c r="AR249" s="53">
        <f>IF(AQ249&lt;=10%,1.5,(IF(AQ249&lt;=40%,1.25,IF(AQ249&lt;=60%,1,IF(AQ249&lt;90%,0.75,0.5)))))</f>
        <v>0.75</v>
      </c>
      <c r="AS249" s="55">
        <v>1200</v>
      </c>
      <c r="AT249" s="6">
        <f>VLOOKUP(E249,[6]教育处数据!B:Q,16,0)</f>
        <v>20</v>
      </c>
      <c r="AU249" s="56">
        <f>AS249*AR249*(AT249/AW249)</f>
        <v>900</v>
      </c>
      <c r="AV249" s="57">
        <f>ROUND(AU249,0)</f>
        <v>900</v>
      </c>
      <c r="AW249" s="6">
        <v>20</v>
      </c>
    </row>
    <row r="250" spans="1:49">
      <c r="A250" s="6"/>
      <c r="B250" s="7" t="s">
        <v>350</v>
      </c>
      <c r="C250" s="8">
        <v>245</v>
      </c>
      <c r="D250" s="68" t="s">
        <v>378</v>
      </c>
      <c r="E250" s="8" t="str">
        <f>VLOOKUP(D250,'[1]9月学员绩效名单'!$A:$C,3,0)</f>
        <v>732L81</v>
      </c>
      <c r="F250" s="8" t="str">
        <f>VLOOKUP(E250,'[2]住培学员 在培学员排班表（所有人）请假等数据已更新到23.6'!$F$1:$X$65536,19,0)</f>
        <v>住院医师-外院</v>
      </c>
      <c r="G250" s="8" t="s">
        <v>350</v>
      </c>
      <c r="H250" s="8" t="str">
        <f>VLOOKUP(E250,'[2]住培学员 在培学员排班表（所有人）请假等数据已更新到23.6'!$F$1:$S$65536,14,0)</f>
        <v>2023年</v>
      </c>
      <c r="I250" s="8" t="s">
        <v>99</v>
      </c>
      <c r="J250" s="24">
        <v>0</v>
      </c>
      <c r="K250" s="24">
        <v>0</v>
      </c>
      <c r="L250" s="24">
        <v>0</v>
      </c>
      <c r="M250" s="24">
        <v>160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36">
        <v>0</v>
      </c>
      <c r="T250" s="24">
        <v>100</v>
      </c>
      <c r="U250" s="24">
        <v>10</v>
      </c>
      <c r="V250" s="24">
        <v>60</v>
      </c>
      <c r="W250" s="24">
        <v>60</v>
      </c>
      <c r="X250" s="24">
        <v>0</v>
      </c>
      <c r="Y250" s="48">
        <v>40</v>
      </c>
      <c r="Z250" s="48">
        <v>0</v>
      </c>
      <c r="AA250" s="48">
        <f>VLOOKUP(E250,[6]教育处数据!B:G,6,0)</f>
        <v>0</v>
      </c>
      <c r="AB250" s="43">
        <f>VLOOKUP(E250,[6]教育处数据!B:H,7,0)</f>
        <v>0</v>
      </c>
      <c r="AC250" s="43">
        <f>VLOOKUP(E250,[6]教育处数据!B:J,9,0)</f>
        <v>0</v>
      </c>
      <c r="AD250" s="43">
        <f>VLOOKUP(E250,[6]教育处数据!B:L,11,0)</f>
        <v>0</v>
      </c>
      <c r="AE250" s="43">
        <v>0</v>
      </c>
      <c r="AF250" s="43">
        <v>0</v>
      </c>
      <c r="AG250" s="43">
        <f>VLOOKUP(E250,[6]教育处数据!B:N,13,0)</f>
        <v>0</v>
      </c>
      <c r="AH250" s="43">
        <v>0</v>
      </c>
      <c r="AI250" s="43">
        <v>0</v>
      </c>
      <c r="AJ250" s="43">
        <v>0</v>
      </c>
      <c r="AK250" s="43">
        <v>0</v>
      </c>
      <c r="AL250" s="43">
        <v>0</v>
      </c>
      <c r="AM250" s="26">
        <f>SUM(J250:M250,S250:AJ250)</f>
        <v>430</v>
      </c>
      <c r="AN250" s="7" t="str">
        <f>VLOOKUP(G250,'[4]2.第一轮公示反馈'!$G:$AM,33,0)</f>
        <v>口腔科</v>
      </c>
      <c r="AO250" s="52">
        <f>SUMPRODUCT(($AN$4:$AN$1113=AN250)*($AM$4:$AM$1113&gt;AM250))+1</f>
        <v>28</v>
      </c>
      <c r="AP250" s="53">
        <f>COUNTIF(AN:AN,AN250)</f>
        <v>37</v>
      </c>
      <c r="AQ250" s="54">
        <f>AO250/AP250</f>
        <v>0.756756756756757</v>
      </c>
      <c r="AR250" s="53">
        <f>IF(AQ250&lt;=10%,1.5,(IF(AQ250&lt;=40%,1.25,IF(AQ250&lt;=60%,1,IF(AQ250&lt;90%,0.75,0.5)))))</f>
        <v>0.75</v>
      </c>
      <c r="AS250" s="55">
        <v>1200</v>
      </c>
      <c r="AT250" s="6">
        <f>VLOOKUP(E250,[6]教育处数据!B:Q,16,0)</f>
        <v>20</v>
      </c>
      <c r="AU250" s="56">
        <f>AS250*AR250*(AT250/AW250)</f>
        <v>900</v>
      </c>
      <c r="AV250" s="57">
        <f>ROUND(AU250,0)</f>
        <v>900</v>
      </c>
      <c r="AW250" s="6">
        <v>20</v>
      </c>
    </row>
    <row r="251" spans="1:49">
      <c r="A251" s="6"/>
      <c r="B251" s="7" t="s">
        <v>350</v>
      </c>
      <c r="C251" s="8">
        <v>246</v>
      </c>
      <c r="D251" s="68" t="s">
        <v>379</v>
      </c>
      <c r="E251" s="8" t="str">
        <f>VLOOKUP(D251,'[1]9月学员绩效名单'!$A:$C,3,0)</f>
        <v>733L17</v>
      </c>
      <c r="F251" s="8" t="str">
        <f>VLOOKUP(E251,'[2]住培学员 在培学员排班表（所有人）请假等数据已更新到23.6'!$F$1:$X$65536,19,0)</f>
        <v>住院医师-外院</v>
      </c>
      <c r="G251" s="8" t="s">
        <v>350</v>
      </c>
      <c r="H251" s="8" t="str">
        <f>VLOOKUP(E251,'[2]住培学员 在培学员排班表（所有人）请假等数据已更新到23.6'!$F$1:$S$65536,14,0)</f>
        <v>2023年</v>
      </c>
      <c r="I251" s="8" t="s">
        <v>99</v>
      </c>
      <c r="J251" s="24">
        <v>0</v>
      </c>
      <c r="K251" s="24">
        <v>0</v>
      </c>
      <c r="L251" s="24">
        <v>0</v>
      </c>
      <c r="M251" s="24">
        <v>160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36">
        <v>0</v>
      </c>
      <c r="T251" s="24">
        <v>100</v>
      </c>
      <c r="U251" s="24">
        <v>10</v>
      </c>
      <c r="V251" s="24">
        <v>60</v>
      </c>
      <c r="W251" s="24">
        <v>60</v>
      </c>
      <c r="X251" s="24">
        <v>0</v>
      </c>
      <c r="Y251" s="48">
        <v>40</v>
      </c>
      <c r="Z251" s="48">
        <v>0</v>
      </c>
      <c r="AA251" s="48">
        <f>VLOOKUP(E251,[6]教育处数据!B:G,6,0)</f>
        <v>0</v>
      </c>
      <c r="AB251" s="43">
        <f>VLOOKUP(E251,[6]教育处数据!B:H,7,0)</f>
        <v>0</v>
      </c>
      <c r="AC251" s="43">
        <f>VLOOKUP(E251,[6]教育处数据!B:J,9,0)</f>
        <v>0</v>
      </c>
      <c r="AD251" s="43">
        <f>VLOOKUP(E251,[6]教育处数据!B:L,11,0)</f>
        <v>0</v>
      </c>
      <c r="AE251" s="43">
        <v>0</v>
      </c>
      <c r="AF251" s="43">
        <v>0</v>
      </c>
      <c r="AG251" s="43">
        <f>VLOOKUP(E251,[6]教育处数据!B:N,13,0)</f>
        <v>0</v>
      </c>
      <c r="AH251" s="43">
        <v>0</v>
      </c>
      <c r="AI251" s="43">
        <v>0</v>
      </c>
      <c r="AJ251" s="43">
        <v>0</v>
      </c>
      <c r="AK251" s="43">
        <v>0</v>
      </c>
      <c r="AL251" s="43">
        <v>0</v>
      </c>
      <c r="AM251" s="26">
        <f>SUM(J251:M251,S251:AJ251)</f>
        <v>430</v>
      </c>
      <c r="AN251" s="7" t="str">
        <f>VLOOKUP(G251,'[4]2.第一轮公示反馈'!$G:$AM,33,0)</f>
        <v>口腔科</v>
      </c>
      <c r="AO251" s="52">
        <f>SUMPRODUCT(($AN$4:$AN$1113=AN251)*($AM$4:$AM$1113&gt;AM251))+1</f>
        <v>28</v>
      </c>
      <c r="AP251" s="53">
        <f>COUNTIF(AN:AN,AN251)</f>
        <v>37</v>
      </c>
      <c r="AQ251" s="54">
        <f>AO251/AP251</f>
        <v>0.756756756756757</v>
      </c>
      <c r="AR251" s="53">
        <f>IF(AQ251&lt;=10%,1.5,(IF(AQ251&lt;=40%,1.25,IF(AQ251&lt;=60%,1,IF(AQ251&lt;90%,0.75,0.5)))))</f>
        <v>0.75</v>
      </c>
      <c r="AS251" s="55">
        <v>1200</v>
      </c>
      <c r="AT251" s="6">
        <f>VLOOKUP(E251,[6]教育处数据!B:Q,16,0)</f>
        <v>20</v>
      </c>
      <c r="AU251" s="56">
        <f>AS251*AR251*(AT251/AW251)</f>
        <v>900</v>
      </c>
      <c r="AV251" s="57">
        <f>ROUND(AU251,0)</f>
        <v>900</v>
      </c>
      <c r="AW251" s="6">
        <v>20</v>
      </c>
    </row>
    <row r="252" spans="1:49">
      <c r="A252" s="6"/>
      <c r="B252" s="7" t="s">
        <v>350</v>
      </c>
      <c r="C252" s="8">
        <v>247</v>
      </c>
      <c r="D252" s="53" t="s">
        <v>380</v>
      </c>
      <c r="E252" s="8" t="str">
        <f>VLOOKUP(D252,'[1]9月学员绩效名单'!$A:$C,3,0)</f>
        <v>729L94</v>
      </c>
      <c r="F252" s="8" t="str">
        <f>VLOOKUP(E252,'[2]住培学员 在培学员排班表（所有人）请假等数据已更新到23.6'!$F$1:$X$65536,19,0)</f>
        <v>住院医师-外院</v>
      </c>
      <c r="G252" s="8" t="s">
        <v>350</v>
      </c>
      <c r="H252" s="8" t="str">
        <f>VLOOKUP(E252,'[2]住培学员 在培学员排班表（所有人）请假等数据已更新到23.6'!$F$1:$S$65536,14,0)</f>
        <v>2022年</v>
      </c>
      <c r="I252" s="8" t="s">
        <v>99</v>
      </c>
      <c r="J252" s="24">
        <v>0</v>
      </c>
      <c r="K252" s="24">
        <v>0</v>
      </c>
      <c r="L252" s="24">
        <v>0</v>
      </c>
      <c r="M252" s="24">
        <v>120</v>
      </c>
      <c r="N252" s="25">
        <v>0</v>
      </c>
      <c r="O252" s="25">
        <v>1</v>
      </c>
      <c r="P252" s="25">
        <v>1</v>
      </c>
      <c r="Q252" s="25">
        <v>0</v>
      </c>
      <c r="R252" s="25">
        <v>0</v>
      </c>
      <c r="S252" s="36">
        <v>40</v>
      </c>
      <c r="T252" s="24">
        <v>100</v>
      </c>
      <c r="U252" s="24">
        <v>10</v>
      </c>
      <c r="V252" s="24">
        <v>80</v>
      </c>
      <c r="W252" s="24">
        <v>30</v>
      </c>
      <c r="X252" s="24">
        <v>0</v>
      </c>
      <c r="Y252" s="48">
        <v>40</v>
      </c>
      <c r="Z252" s="48">
        <v>0</v>
      </c>
      <c r="AA252" s="48">
        <f>VLOOKUP(E252,[6]教育处数据!B:G,6,0)</f>
        <v>0</v>
      </c>
      <c r="AB252" s="43">
        <f>VLOOKUP(E252,[6]教育处数据!B:H,7,0)</f>
        <v>0</v>
      </c>
      <c r="AC252" s="43">
        <f>VLOOKUP(E252,[6]教育处数据!B:J,9,0)</f>
        <v>0</v>
      </c>
      <c r="AD252" s="43">
        <f>VLOOKUP(E252,[6]教育处数据!B:L,11,0)</f>
        <v>0</v>
      </c>
      <c r="AE252" s="43">
        <v>0</v>
      </c>
      <c r="AF252" s="43">
        <v>0</v>
      </c>
      <c r="AG252" s="43">
        <f>VLOOKUP(E252,[6]教育处数据!B:N,13,0)</f>
        <v>0</v>
      </c>
      <c r="AH252" s="43">
        <v>0</v>
      </c>
      <c r="AI252" s="43">
        <v>0</v>
      </c>
      <c r="AJ252" s="43">
        <v>0</v>
      </c>
      <c r="AK252" s="43">
        <v>0</v>
      </c>
      <c r="AL252" s="43">
        <v>0</v>
      </c>
      <c r="AM252" s="26">
        <f>SUM(J252:M252,S252:AJ252)</f>
        <v>420</v>
      </c>
      <c r="AN252" s="7" t="str">
        <f>VLOOKUP(G252,'[4]2.第一轮公示反馈'!$G:$AM,33,0)</f>
        <v>口腔科</v>
      </c>
      <c r="AO252" s="52">
        <f>SUMPRODUCT(($AN$4:$AN$1113=AN252)*($AM$4:$AM$1113&gt;AM252))+1</f>
        <v>30</v>
      </c>
      <c r="AP252" s="53">
        <f>COUNTIF(AN:AN,AN252)</f>
        <v>37</v>
      </c>
      <c r="AQ252" s="54">
        <f>AO252/AP252</f>
        <v>0.810810810810811</v>
      </c>
      <c r="AR252" s="53">
        <f>IF(AQ252&lt;=10%,1.5,(IF(AQ252&lt;=40%,1.25,IF(AQ252&lt;=60%,1,IF(AQ252&lt;90%,0.75,0.5)))))</f>
        <v>0.75</v>
      </c>
      <c r="AS252" s="55">
        <v>1200</v>
      </c>
      <c r="AT252" s="6">
        <f>VLOOKUP(E252,[6]教育处数据!B:Q,16,0)</f>
        <v>20</v>
      </c>
      <c r="AU252" s="56">
        <f>AS252*AR252*(AT252/AW252)</f>
        <v>900</v>
      </c>
      <c r="AV252" s="57">
        <f>ROUND(AU252,0)</f>
        <v>900</v>
      </c>
      <c r="AW252" s="6">
        <v>20</v>
      </c>
    </row>
    <row r="253" spans="1:49">
      <c r="A253" s="6"/>
      <c r="B253" s="7" t="s">
        <v>350</v>
      </c>
      <c r="C253" s="8">
        <v>248</v>
      </c>
      <c r="D253" s="68" t="s">
        <v>381</v>
      </c>
      <c r="E253" s="8" t="str">
        <f>VLOOKUP(D253,'[1]9月学员绩效名单'!$A:$C,3,0)</f>
        <v>732L77</v>
      </c>
      <c r="F253" s="8" t="str">
        <f>VLOOKUP(E253,'[2]住培学员 在培学员排班表（所有人）请假等数据已更新到23.6'!$F$1:$X$65536,19,0)</f>
        <v>住院医师-外院</v>
      </c>
      <c r="G253" s="8" t="s">
        <v>350</v>
      </c>
      <c r="H253" s="8" t="str">
        <f>VLOOKUP(E253,'[2]住培学员 在培学员排班表（所有人）请假等数据已更新到23.6'!$F$1:$S$65536,14,0)</f>
        <v>2023年</v>
      </c>
      <c r="I253" s="8" t="s">
        <v>99</v>
      </c>
      <c r="J253" s="24">
        <v>0</v>
      </c>
      <c r="K253" s="24">
        <v>0</v>
      </c>
      <c r="L253" s="24">
        <v>0</v>
      </c>
      <c r="M253" s="24">
        <v>120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36">
        <v>0</v>
      </c>
      <c r="T253" s="24">
        <v>100</v>
      </c>
      <c r="U253" s="24">
        <v>10</v>
      </c>
      <c r="V253" s="24">
        <v>80</v>
      </c>
      <c r="W253" s="24">
        <v>60</v>
      </c>
      <c r="X253" s="24">
        <v>0</v>
      </c>
      <c r="Y253" s="48">
        <v>40</v>
      </c>
      <c r="Z253" s="48">
        <v>0</v>
      </c>
      <c r="AA253" s="48">
        <f>VLOOKUP(E253,[6]教育处数据!B:G,6,0)</f>
        <v>0</v>
      </c>
      <c r="AB253" s="43">
        <f>VLOOKUP(E253,[6]教育处数据!B:H,7,0)</f>
        <v>0</v>
      </c>
      <c r="AC253" s="43">
        <f>VLOOKUP(E253,[6]教育处数据!B:J,9,0)</f>
        <v>0</v>
      </c>
      <c r="AD253" s="43">
        <f>VLOOKUP(E253,[6]教育处数据!B:L,11,0)</f>
        <v>0</v>
      </c>
      <c r="AE253" s="43">
        <v>0</v>
      </c>
      <c r="AF253" s="43">
        <v>0</v>
      </c>
      <c r="AG253" s="43">
        <f>VLOOKUP(E253,[6]教育处数据!B:N,13,0)</f>
        <v>0</v>
      </c>
      <c r="AH253" s="43">
        <v>0</v>
      </c>
      <c r="AI253" s="43">
        <v>0</v>
      </c>
      <c r="AJ253" s="43">
        <v>0</v>
      </c>
      <c r="AK253" s="43">
        <v>0</v>
      </c>
      <c r="AL253" s="43">
        <v>0</v>
      </c>
      <c r="AM253" s="26">
        <f>SUM(J253:M253,S253:AJ253)</f>
        <v>410</v>
      </c>
      <c r="AN253" s="7" t="str">
        <f>VLOOKUP(G253,'[4]2.第一轮公示反馈'!$G:$AM,33,0)</f>
        <v>口腔科</v>
      </c>
      <c r="AO253" s="52">
        <f>SUMPRODUCT(($AN$4:$AN$1113=AN253)*($AM$4:$AM$1113&gt;AM253))+1</f>
        <v>31</v>
      </c>
      <c r="AP253" s="53">
        <f>COUNTIF(AN:AN,AN253)</f>
        <v>37</v>
      </c>
      <c r="AQ253" s="54">
        <f>AO253/AP253</f>
        <v>0.837837837837838</v>
      </c>
      <c r="AR253" s="53">
        <f>IF(AQ253&lt;=10%,1.5,(IF(AQ253&lt;=40%,1.25,IF(AQ253&lt;=60%,1,IF(AQ253&lt;90%,0.75,0.5)))))</f>
        <v>0.75</v>
      </c>
      <c r="AS253" s="55">
        <v>1200</v>
      </c>
      <c r="AT253" s="6">
        <f>VLOOKUP(E253,[6]教育处数据!B:Q,16,0)</f>
        <v>20</v>
      </c>
      <c r="AU253" s="56">
        <f>AS253*AR253*(AT253/AW253)</f>
        <v>900</v>
      </c>
      <c r="AV253" s="57">
        <f>ROUND(AU253,0)</f>
        <v>900</v>
      </c>
      <c r="AW253" s="6">
        <v>20</v>
      </c>
    </row>
    <row r="254" spans="1:49">
      <c r="A254" s="6"/>
      <c r="B254" s="7" t="s">
        <v>350</v>
      </c>
      <c r="C254" s="8">
        <v>249</v>
      </c>
      <c r="D254" s="68" t="s">
        <v>382</v>
      </c>
      <c r="E254" s="8" t="str">
        <f>VLOOKUP(D254,'[1]9月学员绩效名单'!$A:$C,3,0)</f>
        <v>733L31</v>
      </c>
      <c r="F254" s="8" t="str">
        <f>VLOOKUP(E254,'[2]住培学员 在培学员排班表（所有人）请假等数据已更新到23.6'!$F$1:$X$65536,19,0)</f>
        <v>住院医师-外院</v>
      </c>
      <c r="G254" s="8" t="s">
        <v>350</v>
      </c>
      <c r="H254" s="8" t="str">
        <f>VLOOKUP(E254,'[2]住培学员 在培学员排班表（所有人）请假等数据已更新到23.6'!$F$1:$S$65536,14,0)</f>
        <v>2023年</v>
      </c>
      <c r="I254" s="8" t="s">
        <v>99</v>
      </c>
      <c r="J254" s="24">
        <v>0</v>
      </c>
      <c r="K254" s="24">
        <v>0</v>
      </c>
      <c r="L254" s="24">
        <v>0</v>
      </c>
      <c r="M254" s="24">
        <v>120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36">
        <v>0</v>
      </c>
      <c r="T254" s="24">
        <v>100</v>
      </c>
      <c r="U254" s="24">
        <v>10</v>
      </c>
      <c r="V254" s="24">
        <v>80</v>
      </c>
      <c r="W254" s="24">
        <v>60</v>
      </c>
      <c r="X254" s="24">
        <v>0</v>
      </c>
      <c r="Y254" s="48">
        <v>40</v>
      </c>
      <c r="Z254" s="48">
        <v>0</v>
      </c>
      <c r="AA254" s="48">
        <f>VLOOKUP(E254,[6]教育处数据!B:G,6,0)</f>
        <v>0</v>
      </c>
      <c r="AB254" s="43">
        <f>VLOOKUP(E254,[6]教育处数据!B:H,7,0)</f>
        <v>0</v>
      </c>
      <c r="AC254" s="43">
        <f>VLOOKUP(E254,[6]教育处数据!B:J,9,0)</f>
        <v>0</v>
      </c>
      <c r="AD254" s="43">
        <f>VLOOKUP(E254,[6]教育处数据!B:L,11,0)</f>
        <v>0</v>
      </c>
      <c r="AE254" s="43">
        <v>0</v>
      </c>
      <c r="AF254" s="43">
        <v>0</v>
      </c>
      <c r="AG254" s="43">
        <f>VLOOKUP(E254,[6]教育处数据!B:N,13,0)</f>
        <v>0</v>
      </c>
      <c r="AH254" s="43">
        <v>0</v>
      </c>
      <c r="AI254" s="43">
        <v>0</v>
      </c>
      <c r="AJ254" s="43">
        <v>0</v>
      </c>
      <c r="AK254" s="43">
        <v>0</v>
      </c>
      <c r="AL254" s="43">
        <v>0</v>
      </c>
      <c r="AM254" s="26">
        <f>SUM(J254:M254,S254:AJ254)</f>
        <v>410</v>
      </c>
      <c r="AN254" s="7" t="str">
        <f>VLOOKUP(G254,'[4]2.第一轮公示反馈'!$G:$AM,33,0)</f>
        <v>口腔科</v>
      </c>
      <c r="AO254" s="52">
        <f>SUMPRODUCT(($AN$4:$AN$1113=AN254)*($AM$4:$AM$1113&gt;AM254))+1</f>
        <v>31</v>
      </c>
      <c r="AP254" s="53">
        <f>COUNTIF(AN:AN,AN254)</f>
        <v>37</v>
      </c>
      <c r="AQ254" s="54">
        <f>AO254/AP254</f>
        <v>0.837837837837838</v>
      </c>
      <c r="AR254" s="53">
        <f>IF(AQ254&lt;=10%,1.5,(IF(AQ254&lt;=40%,1.25,IF(AQ254&lt;=60%,1,IF(AQ254&lt;90%,0.75,0.5)))))</f>
        <v>0.75</v>
      </c>
      <c r="AS254" s="55">
        <v>1200</v>
      </c>
      <c r="AT254" s="6">
        <f>VLOOKUP(E254,[6]教育处数据!B:Q,16,0)</f>
        <v>20</v>
      </c>
      <c r="AU254" s="56">
        <f>AS254*AR254*(AT254/AW254)</f>
        <v>900</v>
      </c>
      <c r="AV254" s="57">
        <f>ROUND(AU254,0)</f>
        <v>900</v>
      </c>
      <c r="AW254" s="6">
        <v>20</v>
      </c>
    </row>
    <row r="255" spans="1:49">
      <c r="A255" s="6"/>
      <c r="B255" s="7" t="s">
        <v>350</v>
      </c>
      <c r="C255" s="8">
        <v>250</v>
      </c>
      <c r="D255" s="68" t="s">
        <v>383</v>
      </c>
      <c r="E255" s="8" t="str">
        <f>VLOOKUP(D255,'[1]9月学员绩效名单'!$A:$C,3,0)</f>
        <v>732L41</v>
      </c>
      <c r="F255" s="8" t="str">
        <f>VLOOKUP(E255,'[2]住培学员 在培学员排班表（所有人）请假等数据已更新到23.6'!$F$1:$X$65536,19,0)</f>
        <v>住院医师-外院</v>
      </c>
      <c r="G255" s="8" t="s">
        <v>350</v>
      </c>
      <c r="H255" s="8" t="str">
        <f>VLOOKUP(E255,'[2]住培学员 在培学员排班表（所有人）请假等数据已更新到23.6'!$F$1:$S$65536,14,0)</f>
        <v>2023年</v>
      </c>
      <c r="I255" s="8" t="s">
        <v>99</v>
      </c>
      <c r="J255" s="24">
        <v>0</v>
      </c>
      <c r="K255" s="24">
        <v>0</v>
      </c>
      <c r="L255" s="24">
        <v>0</v>
      </c>
      <c r="M255" s="24">
        <v>120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36">
        <v>0</v>
      </c>
      <c r="T255" s="24">
        <v>100</v>
      </c>
      <c r="U255" s="24">
        <v>10</v>
      </c>
      <c r="V255" s="24">
        <v>60</v>
      </c>
      <c r="W255" s="24">
        <v>60</v>
      </c>
      <c r="X255" s="24">
        <v>0</v>
      </c>
      <c r="Y255" s="48">
        <v>40</v>
      </c>
      <c r="Z255" s="48">
        <v>0</v>
      </c>
      <c r="AA255" s="48">
        <f>VLOOKUP(E255,[6]教育处数据!B:G,6,0)</f>
        <v>0</v>
      </c>
      <c r="AB255" s="43">
        <f>VLOOKUP(E255,[6]教育处数据!B:H,7,0)</f>
        <v>0</v>
      </c>
      <c r="AC255" s="43">
        <f>VLOOKUP(E255,[6]教育处数据!B:J,9,0)</f>
        <v>0</v>
      </c>
      <c r="AD255" s="43">
        <f>VLOOKUP(E255,[6]教育处数据!B:L,11,0)</f>
        <v>0</v>
      </c>
      <c r="AE255" s="43">
        <v>0</v>
      </c>
      <c r="AF255" s="43">
        <v>0</v>
      </c>
      <c r="AG255" s="43">
        <f>VLOOKUP(E255,[6]教育处数据!B:N,13,0)</f>
        <v>0</v>
      </c>
      <c r="AH255" s="43">
        <v>0</v>
      </c>
      <c r="AI255" s="43">
        <v>0</v>
      </c>
      <c r="AJ255" s="43">
        <v>0</v>
      </c>
      <c r="AK255" s="43">
        <v>0</v>
      </c>
      <c r="AL255" s="43">
        <v>0</v>
      </c>
      <c r="AM255" s="26">
        <f>SUM(J255:M255,S255:AJ255)</f>
        <v>390</v>
      </c>
      <c r="AN255" s="7" t="str">
        <f>VLOOKUP(G255,'[4]2.第一轮公示反馈'!$G:$AM,33,0)</f>
        <v>口腔科</v>
      </c>
      <c r="AO255" s="52">
        <f>SUMPRODUCT(($AN$4:$AN$1113=AN255)*($AM$4:$AM$1113&gt;AM255))+1</f>
        <v>33</v>
      </c>
      <c r="AP255" s="53">
        <f>COUNTIF(AN:AN,AN255)</f>
        <v>37</v>
      </c>
      <c r="AQ255" s="54">
        <f>AO255/AP255</f>
        <v>0.891891891891892</v>
      </c>
      <c r="AR255" s="53">
        <f>IF(AQ255&lt;=10%,1.5,(IF(AQ255&lt;=40%,1.25,IF(AQ255&lt;=60%,1,IF(AQ255&lt;90%,0.75,0.5)))))</f>
        <v>0.75</v>
      </c>
      <c r="AS255" s="55">
        <v>1200</v>
      </c>
      <c r="AT255" s="6">
        <f>VLOOKUP(E255,[6]教育处数据!B:Q,16,0)</f>
        <v>20</v>
      </c>
      <c r="AU255" s="56">
        <f>AS255*AR255*(AT255/AW255)</f>
        <v>900</v>
      </c>
      <c r="AV255" s="57">
        <f>ROUND(AU255,0)</f>
        <v>900</v>
      </c>
      <c r="AW255" s="6">
        <v>20</v>
      </c>
    </row>
    <row r="256" spans="1:49">
      <c r="A256" s="6"/>
      <c r="B256" s="7" t="s">
        <v>350</v>
      </c>
      <c r="C256" s="8">
        <v>251</v>
      </c>
      <c r="D256" s="68" t="s">
        <v>384</v>
      </c>
      <c r="E256" s="8" t="str">
        <f>VLOOKUP(D256,'[1]9月学员绩效名单'!$A:$C,3,0)</f>
        <v>733L06</v>
      </c>
      <c r="F256" s="8" t="str">
        <f>VLOOKUP(E256,'[2]住培学员 在培学员排班表（所有人）请假等数据已更新到23.6'!$F$1:$X$65536,19,0)</f>
        <v>住院医师-外院</v>
      </c>
      <c r="G256" s="8" t="s">
        <v>350</v>
      </c>
      <c r="H256" s="8" t="str">
        <f>VLOOKUP(E256,'[2]住培学员 在培学员排班表（所有人）请假等数据已更新到23.6'!$F$1:$S$65536,14,0)</f>
        <v>2023年</v>
      </c>
      <c r="I256" s="8" t="s">
        <v>99</v>
      </c>
      <c r="J256" s="24">
        <v>0</v>
      </c>
      <c r="K256" s="24">
        <v>0</v>
      </c>
      <c r="L256" s="24">
        <v>0</v>
      </c>
      <c r="M256" s="24">
        <v>120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36">
        <v>0</v>
      </c>
      <c r="T256" s="24">
        <v>100</v>
      </c>
      <c r="U256" s="24">
        <v>10</v>
      </c>
      <c r="V256" s="24">
        <v>60</v>
      </c>
      <c r="W256" s="24">
        <v>60</v>
      </c>
      <c r="X256" s="24">
        <v>0</v>
      </c>
      <c r="Y256" s="48">
        <v>40</v>
      </c>
      <c r="Z256" s="48">
        <v>0</v>
      </c>
      <c r="AA256" s="48">
        <f>VLOOKUP(E256,[6]教育处数据!B:G,6,0)</f>
        <v>0</v>
      </c>
      <c r="AB256" s="43">
        <f>VLOOKUP(E256,[6]教育处数据!B:H,7,0)</f>
        <v>0</v>
      </c>
      <c r="AC256" s="43">
        <f>VLOOKUP(E256,[6]教育处数据!B:J,9,0)</f>
        <v>0</v>
      </c>
      <c r="AD256" s="43">
        <f>VLOOKUP(E256,[6]教育处数据!B:L,11,0)</f>
        <v>0</v>
      </c>
      <c r="AE256" s="43">
        <v>0</v>
      </c>
      <c r="AF256" s="43">
        <v>0</v>
      </c>
      <c r="AG256" s="43">
        <f>VLOOKUP(E256,[6]教育处数据!B:N,13,0)</f>
        <v>0</v>
      </c>
      <c r="AH256" s="43">
        <v>0</v>
      </c>
      <c r="AI256" s="43">
        <v>0</v>
      </c>
      <c r="AJ256" s="43">
        <v>0</v>
      </c>
      <c r="AK256" s="43">
        <v>0</v>
      </c>
      <c r="AL256" s="43">
        <v>0</v>
      </c>
      <c r="AM256" s="26">
        <f>SUM(J256:M256,S256:AJ256)</f>
        <v>390</v>
      </c>
      <c r="AN256" s="7" t="str">
        <f>VLOOKUP(G256,'[4]2.第一轮公示反馈'!$G:$AM,33,0)</f>
        <v>口腔科</v>
      </c>
      <c r="AO256" s="52">
        <f>SUMPRODUCT(($AN$4:$AN$1113=AN256)*($AM$4:$AM$1113&gt;AM256))+1</f>
        <v>33</v>
      </c>
      <c r="AP256" s="53">
        <f>COUNTIF(AN:AN,AN256)</f>
        <v>37</v>
      </c>
      <c r="AQ256" s="54">
        <f>AO256/AP256</f>
        <v>0.891891891891892</v>
      </c>
      <c r="AR256" s="53">
        <f>IF(AQ256&lt;=10%,1.5,(IF(AQ256&lt;=40%,1.25,IF(AQ256&lt;=60%,1,IF(AQ256&lt;90%,0.75,0.5)))))</f>
        <v>0.75</v>
      </c>
      <c r="AS256" s="55">
        <v>1200</v>
      </c>
      <c r="AT256" s="6">
        <f>VLOOKUP(E256,[6]教育处数据!B:Q,16,0)</f>
        <v>20</v>
      </c>
      <c r="AU256" s="56">
        <f>AS256*AR256*(AT256/AW256)</f>
        <v>900</v>
      </c>
      <c r="AV256" s="57">
        <f>ROUND(AU256,0)</f>
        <v>900</v>
      </c>
      <c r="AW256" s="6">
        <v>20</v>
      </c>
    </row>
    <row r="257" spans="1:49">
      <c r="A257" s="6"/>
      <c r="B257" s="7" t="s">
        <v>350</v>
      </c>
      <c r="C257" s="8">
        <v>252</v>
      </c>
      <c r="D257" s="68" t="s">
        <v>385</v>
      </c>
      <c r="E257" s="8" t="str">
        <f>VLOOKUP(D257,'[1]9月学员绩效名单'!$A:$C,3,0)</f>
        <v>733L15</v>
      </c>
      <c r="F257" s="8" t="str">
        <f>VLOOKUP(E257,'[2]住培学员 在培学员排班表（所有人）请假等数据已更新到23.6'!$F$1:$X$65536,19,0)</f>
        <v>住院医师-外院</v>
      </c>
      <c r="G257" s="8" t="s">
        <v>350</v>
      </c>
      <c r="H257" s="8" t="str">
        <f>VLOOKUP(E257,'[2]住培学员 在培学员排班表（所有人）请假等数据已更新到23.6'!$F$1:$S$65536,14,0)</f>
        <v>2023年</v>
      </c>
      <c r="I257" s="8" t="s">
        <v>99</v>
      </c>
      <c r="J257" s="24">
        <v>0</v>
      </c>
      <c r="K257" s="24">
        <v>0</v>
      </c>
      <c r="L257" s="24">
        <v>0</v>
      </c>
      <c r="M257" s="24">
        <v>120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36">
        <v>0</v>
      </c>
      <c r="T257" s="24">
        <v>100</v>
      </c>
      <c r="U257" s="24">
        <v>10</v>
      </c>
      <c r="V257" s="24">
        <v>80</v>
      </c>
      <c r="W257" s="24">
        <v>60</v>
      </c>
      <c r="X257" s="24">
        <v>0</v>
      </c>
      <c r="Y257" s="48">
        <v>20</v>
      </c>
      <c r="Z257" s="48">
        <v>0</v>
      </c>
      <c r="AA257" s="48">
        <f>VLOOKUP(E257,[6]教育处数据!B:G,6,0)</f>
        <v>0</v>
      </c>
      <c r="AB257" s="43">
        <f>VLOOKUP(E257,[6]教育处数据!B:H,7,0)</f>
        <v>0</v>
      </c>
      <c r="AC257" s="43">
        <f>VLOOKUP(E257,[6]教育处数据!B:J,9,0)</f>
        <v>0</v>
      </c>
      <c r="AD257" s="43">
        <f>VLOOKUP(E257,[6]教育处数据!B:L,11,0)</f>
        <v>0</v>
      </c>
      <c r="AE257" s="43">
        <v>0</v>
      </c>
      <c r="AF257" s="43">
        <v>0</v>
      </c>
      <c r="AG257" s="43">
        <f>VLOOKUP(E257,[6]教育处数据!B:N,13,0)</f>
        <v>0</v>
      </c>
      <c r="AH257" s="43">
        <v>0</v>
      </c>
      <c r="AI257" s="43">
        <v>0</v>
      </c>
      <c r="AJ257" s="43">
        <v>0</v>
      </c>
      <c r="AK257" s="43">
        <v>0</v>
      </c>
      <c r="AL257" s="43">
        <v>0</v>
      </c>
      <c r="AM257" s="26">
        <f>SUM(J257:M257,S257:AJ257)</f>
        <v>390</v>
      </c>
      <c r="AN257" s="7" t="str">
        <f>VLOOKUP(G257,'[4]2.第一轮公示反馈'!$G:$AM,33,0)</f>
        <v>口腔科</v>
      </c>
      <c r="AO257" s="52">
        <f>SUMPRODUCT(($AN$4:$AN$1113=AN257)*($AM$4:$AM$1113&gt;AM257))+1</f>
        <v>33</v>
      </c>
      <c r="AP257" s="53">
        <f>COUNTIF(AN:AN,AN257)</f>
        <v>37</v>
      </c>
      <c r="AQ257" s="54">
        <f>AO257/AP257</f>
        <v>0.891891891891892</v>
      </c>
      <c r="AR257" s="53">
        <f>IF(AQ257&lt;=10%,1.5,(IF(AQ257&lt;=40%,1.25,IF(AQ257&lt;=60%,1,IF(AQ257&lt;90%,0.75,0.5)))))</f>
        <v>0.75</v>
      </c>
      <c r="AS257" s="55">
        <v>1200</v>
      </c>
      <c r="AT257" s="6">
        <f>VLOOKUP(E257,[6]教育处数据!B:Q,16,0)</f>
        <v>20</v>
      </c>
      <c r="AU257" s="56">
        <f>AS257*AR257*(AT257/AW257)</f>
        <v>900</v>
      </c>
      <c r="AV257" s="57">
        <f>ROUND(AU257,0)</f>
        <v>900</v>
      </c>
      <c r="AW257" s="6">
        <v>20</v>
      </c>
    </row>
    <row r="258" spans="1:49">
      <c r="A258" s="6"/>
      <c r="B258" s="7" t="s">
        <v>350</v>
      </c>
      <c r="C258" s="8">
        <v>253</v>
      </c>
      <c r="D258" s="68" t="s">
        <v>386</v>
      </c>
      <c r="E258" s="8" t="str">
        <f>VLOOKUP(D258,'[1]9月学员绩效名单'!$A:$C,3,0)</f>
        <v>732L46</v>
      </c>
      <c r="F258" s="8" t="str">
        <f>VLOOKUP(E258,'[2]住培学员 在培学员排班表（所有人）请假等数据已更新到23.6'!$F$1:$X$65536,19,0)</f>
        <v>住院医师-外院</v>
      </c>
      <c r="G258" s="8" t="s">
        <v>350</v>
      </c>
      <c r="H258" s="8" t="str">
        <f>VLOOKUP(E258,'[2]住培学员 在培学员排班表（所有人）请假等数据已更新到23.6'!$F$1:$S$65536,14,0)</f>
        <v>2023年</v>
      </c>
      <c r="I258" s="8" t="s">
        <v>99</v>
      </c>
      <c r="J258" s="24">
        <v>0</v>
      </c>
      <c r="K258" s="24">
        <v>0</v>
      </c>
      <c r="L258" s="24">
        <v>0</v>
      </c>
      <c r="M258" s="24">
        <v>120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36">
        <v>0</v>
      </c>
      <c r="T258" s="24">
        <v>100</v>
      </c>
      <c r="U258" s="24">
        <v>10</v>
      </c>
      <c r="V258" s="24">
        <v>80</v>
      </c>
      <c r="W258" s="24">
        <v>30</v>
      </c>
      <c r="X258" s="24">
        <v>0</v>
      </c>
      <c r="Y258" s="48">
        <v>40</v>
      </c>
      <c r="Z258" s="48">
        <v>0</v>
      </c>
      <c r="AA258" s="48">
        <f>VLOOKUP(E258,[6]教育处数据!B:G,6,0)</f>
        <v>0</v>
      </c>
      <c r="AB258" s="43">
        <f>VLOOKUP(E258,[6]教育处数据!B:H,7,0)</f>
        <v>0</v>
      </c>
      <c r="AC258" s="43">
        <f>VLOOKUP(E258,[6]教育处数据!B:J,9,0)</f>
        <v>0</v>
      </c>
      <c r="AD258" s="43">
        <f>VLOOKUP(E258,[6]教育处数据!B:L,11,0)</f>
        <v>0</v>
      </c>
      <c r="AE258" s="43">
        <v>0</v>
      </c>
      <c r="AF258" s="43">
        <v>0</v>
      </c>
      <c r="AG258" s="43">
        <f>VLOOKUP(E258,[6]教育处数据!B:N,13,0)</f>
        <v>0</v>
      </c>
      <c r="AH258" s="43">
        <v>0</v>
      </c>
      <c r="AI258" s="43">
        <v>0</v>
      </c>
      <c r="AJ258" s="43">
        <v>0</v>
      </c>
      <c r="AK258" s="43">
        <v>0</v>
      </c>
      <c r="AL258" s="43">
        <v>0</v>
      </c>
      <c r="AM258" s="26">
        <f>SUM(J258:M258,S258:AJ258)</f>
        <v>380</v>
      </c>
      <c r="AN258" s="7" t="str">
        <f>VLOOKUP(G258,'[4]2.第一轮公示反馈'!$G:$AM,33,0)</f>
        <v>口腔科</v>
      </c>
      <c r="AO258" s="52">
        <f>SUMPRODUCT(($AN$4:$AN$1113=AN258)*($AM$4:$AM$1113&gt;AM258))+1</f>
        <v>36</v>
      </c>
      <c r="AP258" s="53">
        <f>COUNTIF(AN:AN,AN258)</f>
        <v>37</v>
      </c>
      <c r="AQ258" s="54">
        <f>AO258/AP258</f>
        <v>0.972972972972973</v>
      </c>
      <c r="AR258" s="53">
        <f>IF(AQ258&lt;=10%,1.5,(IF(AQ258&lt;=40%,1.25,IF(AQ258&lt;=60%,1,IF(AQ258&lt;90%,0.75,0.5)))))</f>
        <v>0.5</v>
      </c>
      <c r="AS258" s="55">
        <v>1200</v>
      </c>
      <c r="AT258" s="6">
        <f>VLOOKUP(E258,[6]教育处数据!B:Q,16,0)</f>
        <v>20</v>
      </c>
      <c r="AU258" s="56">
        <f>AS258*AR258*(AT258/AW258)</f>
        <v>600</v>
      </c>
      <c r="AV258" s="57">
        <f>ROUND(AU258,0)</f>
        <v>600</v>
      </c>
      <c r="AW258" s="6">
        <v>20</v>
      </c>
    </row>
    <row r="259" spans="1:49">
      <c r="A259" s="6"/>
      <c r="B259" s="7" t="s">
        <v>350</v>
      </c>
      <c r="C259" s="8">
        <v>254</v>
      </c>
      <c r="D259" s="53" t="s">
        <v>387</v>
      </c>
      <c r="E259" s="8" t="str">
        <f>VLOOKUP(D259,'[1]9月学员绩效名单'!$A:$C,3,0)</f>
        <v>7AO393</v>
      </c>
      <c r="F259" s="8" t="str">
        <f>VLOOKUP(E259,'[2]住培学员 在培学员排班表（所有人）请假等数据已更新到23.6'!$F$1:$X$65536,19,0)</f>
        <v>规培研究生</v>
      </c>
      <c r="G259" s="8" t="s">
        <v>350</v>
      </c>
      <c r="H259" s="8" t="str">
        <f>VLOOKUP(E259,'[2]住培学员 在培学员排班表（所有人）请假等数据已更新到23.6'!$F$1:$S$65536,14,0)</f>
        <v>2022年</v>
      </c>
      <c r="I259" s="8" t="s">
        <v>99</v>
      </c>
      <c r="J259" s="24">
        <v>0</v>
      </c>
      <c r="K259" s="24">
        <v>0</v>
      </c>
      <c r="L259" s="24">
        <v>0</v>
      </c>
      <c r="M259" s="24">
        <v>120</v>
      </c>
      <c r="N259" s="25">
        <v>0</v>
      </c>
      <c r="O259" s="25">
        <v>1</v>
      </c>
      <c r="P259" s="25">
        <v>1</v>
      </c>
      <c r="Q259" s="25">
        <v>0</v>
      </c>
      <c r="R259" s="25">
        <v>1</v>
      </c>
      <c r="S259" s="36">
        <v>65</v>
      </c>
      <c r="T259" s="24">
        <v>100</v>
      </c>
      <c r="U259" s="24">
        <v>0</v>
      </c>
      <c r="V259" s="24">
        <v>60</v>
      </c>
      <c r="W259" s="24">
        <v>30</v>
      </c>
      <c r="X259" s="24">
        <v>0</v>
      </c>
      <c r="Y259" s="48">
        <v>0</v>
      </c>
      <c r="Z259" s="48">
        <v>0</v>
      </c>
      <c r="AA259" s="48">
        <f>VLOOKUP(E259,[6]教育处数据!B:G,6,0)</f>
        <v>0</v>
      </c>
      <c r="AB259" s="43">
        <f>VLOOKUP(E259,[6]教育处数据!B:H,7,0)</f>
        <v>0</v>
      </c>
      <c r="AC259" s="43">
        <f>VLOOKUP(E259,[6]教育处数据!B:J,9,0)</f>
        <v>0</v>
      </c>
      <c r="AD259" s="43">
        <f>VLOOKUP(E259,[6]教育处数据!B:L,11,0)</f>
        <v>0</v>
      </c>
      <c r="AE259" s="43">
        <v>0</v>
      </c>
      <c r="AF259" s="43">
        <v>0</v>
      </c>
      <c r="AG259" s="43">
        <f>VLOOKUP(E259,[6]教育处数据!B:N,13,0)</f>
        <v>0</v>
      </c>
      <c r="AH259" s="43">
        <v>0</v>
      </c>
      <c r="AI259" s="43">
        <v>0</v>
      </c>
      <c r="AJ259" s="43">
        <v>0</v>
      </c>
      <c r="AK259" s="43">
        <v>0</v>
      </c>
      <c r="AL259" s="43">
        <v>0</v>
      </c>
      <c r="AM259" s="26">
        <f>SUM(J259:M259,S259:AJ259)</f>
        <v>375</v>
      </c>
      <c r="AN259" s="7" t="str">
        <f>VLOOKUP(G259,'[4]2.第一轮公示反馈'!$G:$AM,33,0)</f>
        <v>口腔科</v>
      </c>
      <c r="AO259" s="52">
        <f>SUMPRODUCT(($AN$4:$AN$1113=AN259)*($AM$4:$AM$1113&gt;AM259))+1</f>
        <v>37</v>
      </c>
      <c r="AP259" s="53">
        <f>COUNTIF(AN:AN,AN259)</f>
        <v>37</v>
      </c>
      <c r="AQ259" s="54">
        <f>AO259/AP259</f>
        <v>1</v>
      </c>
      <c r="AR259" s="53">
        <f>IF(AQ259&lt;=10%,1.5,(IF(AQ259&lt;=40%,1.25,IF(AQ259&lt;=60%,1,IF(AQ259&lt;90%,0.75,0.5)))))</f>
        <v>0.5</v>
      </c>
      <c r="AS259" s="55">
        <v>1200</v>
      </c>
      <c r="AT259" s="6">
        <f>VLOOKUP(E259,[6]教育处数据!B:Q,16,0)</f>
        <v>20</v>
      </c>
      <c r="AU259" s="56">
        <f>AS259*AR259*(AT259/AW259)</f>
        <v>600</v>
      </c>
      <c r="AV259" s="57">
        <f>ROUND(AU259,0)</f>
        <v>600</v>
      </c>
      <c r="AW259" s="6">
        <v>20</v>
      </c>
    </row>
    <row r="260" spans="1:49">
      <c r="A260" s="6"/>
      <c r="B260" s="7" t="s">
        <v>388</v>
      </c>
      <c r="C260" s="8">
        <v>255</v>
      </c>
      <c r="D260" s="13" t="s">
        <v>389</v>
      </c>
      <c r="E260" s="8" t="str">
        <f>VLOOKUP(D260,'[1]9月学员绩效名单'!$A:$C,3,0)</f>
        <v>7AM313</v>
      </c>
      <c r="F260" s="8" t="str">
        <f>VLOOKUP(E260,'[2]住培学员 在培学员排班表（所有人）请假等数据已更新到23.6'!$F$1:$X$65536,19,0)</f>
        <v>规培研究生</v>
      </c>
      <c r="G260" s="8" t="str">
        <f>VLOOKUP(E260,'[2]住培学员 在培学员排班表（所有人）请假等数据已更新到23.6'!$F$1:$P$65536,11,0)</f>
        <v>临床病理科</v>
      </c>
      <c r="H260" s="8" t="str">
        <f>VLOOKUP(E260,'[2]住培学员 在培学员排班表（所有人）请假等数据已更新到23.6'!$F$1:$S$65536,14,0)</f>
        <v>2021年</v>
      </c>
      <c r="I260" s="8" t="s">
        <v>99</v>
      </c>
      <c r="J260" s="24">
        <v>0</v>
      </c>
      <c r="K260" s="24">
        <v>0</v>
      </c>
      <c r="L260" s="24">
        <v>0</v>
      </c>
      <c r="M260" s="24">
        <v>160</v>
      </c>
      <c r="N260" s="25">
        <v>0</v>
      </c>
      <c r="O260" s="25">
        <v>0</v>
      </c>
      <c r="P260" s="25">
        <v>3</v>
      </c>
      <c r="Q260" s="25">
        <v>1</v>
      </c>
      <c r="R260" s="25">
        <v>0</v>
      </c>
      <c r="S260" s="36">
        <v>85</v>
      </c>
      <c r="T260" s="24">
        <v>100</v>
      </c>
      <c r="U260" s="24">
        <v>0</v>
      </c>
      <c r="V260" s="24">
        <v>80</v>
      </c>
      <c r="W260" s="24">
        <v>120</v>
      </c>
      <c r="X260" s="24">
        <v>60</v>
      </c>
      <c r="Y260" s="48">
        <v>0</v>
      </c>
      <c r="Z260" s="48">
        <v>0</v>
      </c>
      <c r="AA260" s="48">
        <f>VLOOKUP(E260,[6]教育处数据!B:G,6,0)</f>
        <v>0</v>
      </c>
      <c r="AB260" s="43">
        <f>VLOOKUP(E260,[6]教育处数据!B:H,7,0)</f>
        <v>100</v>
      </c>
      <c r="AC260" s="43">
        <f>VLOOKUP(E260,[6]教育处数据!B:J,9,0)</f>
        <v>150</v>
      </c>
      <c r="AD260" s="43">
        <f>VLOOKUP(E260,[6]教育处数据!B:L,11,0)</f>
        <v>0</v>
      </c>
      <c r="AE260" s="43">
        <v>0</v>
      </c>
      <c r="AF260" s="43">
        <v>0</v>
      </c>
      <c r="AG260" s="43">
        <f>VLOOKUP(E260,[6]教育处数据!B:N,13,0)</f>
        <v>0</v>
      </c>
      <c r="AH260" s="43">
        <v>0</v>
      </c>
      <c r="AI260" s="43">
        <v>0</v>
      </c>
      <c r="AJ260" s="43">
        <v>0</v>
      </c>
      <c r="AK260" s="43">
        <v>0</v>
      </c>
      <c r="AL260" s="43">
        <v>0</v>
      </c>
      <c r="AM260" s="26">
        <f>SUM(J260:M260,S260:AJ260)</f>
        <v>855</v>
      </c>
      <c r="AN260" s="7" t="str">
        <f>VLOOKUP(G260,'[4]2.第一轮公示反馈'!$G:$AM,33,0)</f>
        <v>临床病理科</v>
      </c>
      <c r="AO260" s="52">
        <f>SUMPRODUCT(($AN$4:$AN$1113=AN260)*($AM$4:$AM$1113&gt;AM260))+1</f>
        <v>1</v>
      </c>
      <c r="AP260" s="53">
        <f>COUNTIF(AN:AN,AN260)</f>
        <v>14</v>
      </c>
      <c r="AQ260" s="54">
        <f>AO260/AP260</f>
        <v>0.0714285714285714</v>
      </c>
      <c r="AR260" s="53">
        <f>IF(AQ260&lt;=10%,1.5,(IF(AQ260&lt;=40%,1.25,IF(AQ260&lt;=60%,1,IF(AQ260&lt;90%,0.75,0.5)))))</f>
        <v>1.5</v>
      </c>
      <c r="AS260" s="55">
        <v>1200</v>
      </c>
      <c r="AT260" s="6">
        <f>VLOOKUP(E260,[6]教育处数据!B:Q,16,0)</f>
        <v>20</v>
      </c>
      <c r="AU260" s="56">
        <f>AS260*AR260*(AT260/AW260)</f>
        <v>1800</v>
      </c>
      <c r="AV260" s="57">
        <f>ROUND(AU260,0)</f>
        <v>1800</v>
      </c>
      <c r="AW260" s="6">
        <v>20</v>
      </c>
    </row>
    <row r="261" spans="1:49">
      <c r="A261" s="6"/>
      <c r="B261" s="7" t="s">
        <v>388</v>
      </c>
      <c r="C261" s="8">
        <v>256</v>
      </c>
      <c r="D261" s="9" t="s">
        <v>390</v>
      </c>
      <c r="E261" s="8" t="str">
        <f>VLOOKUP(D261,'[1]9月学员绩效名单'!$A:$C,3,0)</f>
        <v>730L30</v>
      </c>
      <c r="F261" s="8" t="str">
        <f>VLOOKUP(E261,'[2]住培学员 在培学员排班表（所有人）请假等数据已更新到23.6'!$F$1:$X$65536,19,0)</f>
        <v>住院医师-外院</v>
      </c>
      <c r="G261" s="8" t="str">
        <f>VLOOKUP(E261,'[2]住培学员 在培学员排班表（所有人）请假等数据已更新到23.6'!$F$1:$P$65536,11,0)</f>
        <v>临床病理科</v>
      </c>
      <c r="H261" s="8" t="str">
        <f>VLOOKUP(E261,'[2]住培学员 在培学员排班表（所有人）请假等数据已更新到23.6'!$F$1:$S$65536,14,0)</f>
        <v>2022年</v>
      </c>
      <c r="I261" s="8" t="s">
        <v>99</v>
      </c>
      <c r="J261" s="24">
        <v>0</v>
      </c>
      <c r="K261" s="24">
        <v>0</v>
      </c>
      <c r="L261" s="24">
        <v>0</v>
      </c>
      <c r="M261" s="24">
        <v>160</v>
      </c>
      <c r="N261" s="25">
        <v>0</v>
      </c>
      <c r="O261" s="25">
        <v>0</v>
      </c>
      <c r="P261" s="25">
        <v>2</v>
      </c>
      <c r="Q261" s="25">
        <v>0</v>
      </c>
      <c r="R261" s="25">
        <v>0</v>
      </c>
      <c r="S261" s="36">
        <v>40</v>
      </c>
      <c r="T261" s="24">
        <v>100</v>
      </c>
      <c r="U261" s="24">
        <v>0</v>
      </c>
      <c r="V261" s="24">
        <v>80</v>
      </c>
      <c r="W261" s="24">
        <v>120</v>
      </c>
      <c r="X261" s="24">
        <v>60</v>
      </c>
      <c r="Y261" s="48">
        <v>0</v>
      </c>
      <c r="Z261" s="48">
        <v>0</v>
      </c>
      <c r="AA261" s="48">
        <f>VLOOKUP(E261,[6]教育处数据!B:G,6,0)</f>
        <v>0</v>
      </c>
      <c r="AB261" s="43">
        <f>VLOOKUP(E261,[6]教育处数据!B:H,7,0)</f>
        <v>100</v>
      </c>
      <c r="AC261" s="43">
        <f>VLOOKUP(E261,[6]教育处数据!B:J,9,0)</f>
        <v>150</v>
      </c>
      <c r="AD261" s="43">
        <f>VLOOKUP(E261,[6]教育处数据!B:L,11,0)</f>
        <v>0</v>
      </c>
      <c r="AE261" s="43">
        <v>0</v>
      </c>
      <c r="AF261" s="43">
        <v>0</v>
      </c>
      <c r="AG261" s="43">
        <f>VLOOKUP(E261,[6]教育处数据!B:N,13,0)</f>
        <v>0</v>
      </c>
      <c r="AH261" s="43">
        <v>0</v>
      </c>
      <c r="AI261" s="43">
        <v>0</v>
      </c>
      <c r="AJ261" s="43">
        <v>0</v>
      </c>
      <c r="AK261" s="43">
        <v>0</v>
      </c>
      <c r="AL261" s="43">
        <v>0</v>
      </c>
      <c r="AM261" s="26">
        <f>SUM(J261:M261,S261:AJ261)</f>
        <v>810</v>
      </c>
      <c r="AN261" s="7" t="str">
        <f>VLOOKUP(G261,'[4]2.第一轮公示反馈'!$G:$AM,33,0)</f>
        <v>临床病理科</v>
      </c>
      <c r="AO261" s="52">
        <f>SUMPRODUCT(($AN$4:$AN$1113=AN261)*($AM$4:$AM$1113&gt;AM261))+1</f>
        <v>2</v>
      </c>
      <c r="AP261" s="53">
        <f>COUNTIF(AN:AN,AN261)</f>
        <v>14</v>
      </c>
      <c r="AQ261" s="54">
        <f>AO261/AP261</f>
        <v>0.142857142857143</v>
      </c>
      <c r="AR261" s="53">
        <f>IF(AQ261&lt;=10%,1.5,(IF(AQ261&lt;=40%,1.25,IF(AQ261&lt;=60%,1,IF(AQ261&lt;90%,0.75,0.5)))))</f>
        <v>1.25</v>
      </c>
      <c r="AS261" s="55">
        <v>1200</v>
      </c>
      <c r="AT261" s="6">
        <f>VLOOKUP(E261,[6]教育处数据!B:Q,16,0)</f>
        <v>20</v>
      </c>
      <c r="AU261" s="56">
        <f>AS261*AR261*(AT261/AW261)</f>
        <v>1500</v>
      </c>
      <c r="AV261" s="57">
        <f>ROUND(AU261,0)</f>
        <v>1500</v>
      </c>
      <c r="AW261" s="6">
        <v>20</v>
      </c>
    </row>
    <row r="262" spans="1:49">
      <c r="A262" s="6"/>
      <c r="B262" s="7" t="s">
        <v>388</v>
      </c>
      <c r="C262" s="8">
        <v>257</v>
      </c>
      <c r="D262" s="9" t="s">
        <v>391</v>
      </c>
      <c r="E262" s="8">
        <f>VLOOKUP(D262,'[1]9月学员绩效名单'!$A:$C,3,0)</f>
        <v>122024</v>
      </c>
      <c r="F262" s="8" t="str">
        <f>VLOOKUP(E262,'[2]住培学员 在培学员排班表（所有人）请假等数据已更新到23.6'!$F$1:$X$65536,19,0)</f>
        <v>住院医师-本院</v>
      </c>
      <c r="G262" s="8" t="str">
        <f>VLOOKUP(E262,'[2]住培学员 在培学员排班表（所有人）请假等数据已更新到23.6'!$F$1:$P$65536,11,0)</f>
        <v>临床病理科</v>
      </c>
      <c r="H262" s="8" t="str">
        <f>VLOOKUP(E262,'[2]住培学员 在培学员排班表（所有人）请假等数据已更新到23.6'!$F$1:$S$65536,14,0)</f>
        <v>2022年</v>
      </c>
      <c r="I262" s="8" t="s">
        <v>99</v>
      </c>
      <c r="J262" s="24">
        <v>0</v>
      </c>
      <c r="K262" s="24">
        <v>0</v>
      </c>
      <c r="L262" s="24">
        <v>0</v>
      </c>
      <c r="M262" s="24">
        <v>160</v>
      </c>
      <c r="N262" s="25">
        <v>0</v>
      </c>
      <c r="O262" s="25">
        <v>0</v>
      </c>
      <c r="P262" s="25">
        <v>1</v>
      </c>
      <c r="Q262" s="25">
        <v>0</v>
      </c>
      <c r="R262" s="25">
        <v>0</v>
      </c>
      <c r="S262" s="36">
        <v>20</v>
      </c>
      <c r="T262" s="24">
        <v>100</v>
      </c>
      <c r="U262" s="24">
        <v>0</v>
      </c>
      <c r="V262" s="24">
        <v>80</v>
      </c>
      <c r="W262" s="24">
        <v>120</v>
      </c>
      <c r="X262" s="24">
        <v>60</v>
      </c>
      <c r="Y262" s="48">
        <v>0</v>
      </c>
      <c r="Z262" s="48">
        <v>0</v>
      </c>
      <c r="AA262" s="48">
        <f>VLOOKUP(E262,[6]教育处数据!B:G,6,0)</f>
        <v>0</v>
      </c>
      <c r="AB262" s="43">
        <f>VLOOKUP(E262,[6]教育处数据!B:H,7,0)</f>
        <v>100</v>
      </c>
      <c r="AC262" s="43">
        <f>VLOOKUP(E262,[6]教育处数据!B:J,9,0)</f>
        <v>150</v>
      </c>
      <c r="AD262" s="43">
        <f>VLOOKUP(E262,[6]教育处数据!B:L,11,0)</f>
        <v>0</v>
      </c>
      <c r="AE262" s="43">
        <v>0</v>
      </c>
      <c r="AF262" s="43">
        <v>0</v>
      </c>
      <c r="AG262" s="43">
        <f>VLOOKUP(E262,[6]教育处数据!B:N,13,0)</f>
        <v>0</v>
      </c>
      <c r="AH262" s="43">
        <v>0</v>
      </c>
      <c r="AI262" s="43">
        <v>0</v>
      </c>
      <c r="AJ262" s="43">
        <v>0</v>
      </c>
      <c r="AK262" s="43">
        <v>0</v>
      </c>
      <c r="AL262" s="43">
        <v>0</v>
      </c>
      <c r="AM262" s="26">
        <f>SUM(J262:M262,S262:AJ262)</f>
        <v>790</v>
      </c>
      <c r="AN262" s="7" t="str">
        <f>VLOOKUP(G262,'[4]2.第一轮公示反馈'!$G:$AM,33,0)</f>
        <v>临床病理科</v>
      </c>
      <c r="AO262" s="52">
        <f>SUMPRODUCT(($AN$4:$AN$1113=AN262)*($AM$4:$AM$1113&gt;AM262))+1</f>
        <v>3</v>
      </c>
      <c r="AP262" s="53">
        <f>COUNTIF(AN:AN,AN262)</f>
        <v>14</v>
      </c>
      <c r="AQ262" s="54">
        <f>AO262/AP262</f>
        <v>0.214285714285714</v>
      </c>
      <c r="AR262" s="53">
        <f>IF(AQ262&lt;=10%,1.5,(IF(AQ262&lt;=40%,1.25,IF(AQ262&lt;=60%,1,IF(AQ262&lt;90%,0.75,0.5)))))</f>
        <v>1.25</v>
      </c>
      <c r="AS262" s="55">
        <v>1200</v>
      </c>
      <c r="AT262" s="6">
        <f>VLOOKUP(E262,[6]教育处数据!B:Q,16,0)</f>
        <v>20</v>
      </c>
      <c r="AU262" s="56">
        <f>AS262*AR262*(AT262/AW262)</f>
        <v>1500</v>
      </c>
      <c r="AV262" s="57">
        <f>ROUND(AU262,0)</f>
        <v>1500</v>
      </c>
      <c r="AW262" s="6">
        <v>20</v>
      </c>
    </row>
    <row r="263" spans="1:49">
      <c r="A263" s="6"/>
      <c r="B263" s="7" t="s">
        <v>388</v>
      </c>
      <c r="C263" s="8">
        <v>258</v>
      </c>
      <c r="D263" s="9" t="s">
        <v>392</v>
      </c>
      <c r="E263" s="8" t="str">
        <f>VLOOKUP(D263,'[1]9月学员绩效名单'!$A:$C,3,0)</f>
        <v>727L73</v>
      </c>
      <c r="F263" s="8" t="str">
        <f>VLOOKUP(E263,'[2]住培学员 在培学员排班表（所有人）请假等数据已更新到23.6'!$F$1:$X$65536,19,0)</f>
        <v>住院医师-外院</v>
      </c>
      <c r="G263" s="8" t="str">
        <f>VLOOKUP(E263,'[2]住培学员 在培学员排班表（所有人）请假等数据已更新到23.6'!$F$1:$P$65536,11,0)</f>
        <v>临床病理科</v>
      </c>
      <c r="H263" s="8" t="str">
        <f>VLOOKUP(E263,'[2]住培学员 在培学员排班表（所有人）请假等数据已更新到23.6'!$F$1:$S$65536,14,0)</f>
        <v>2021年</v>
      </c>
      <c r="I263" s="8" t="s">
        <v>99</v>
      </c>
      <c r="J263" s="24">
        <v>0</v>
      </c>
      <c r="K263" s="24">
        <v>0</v>
      </c>
      <c r="L263" s="24">
        <v>0</v>
      </c>
      <c r="M263" s="24">
        <v>160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36">
        <v>0</v>
      </c>
      <c r="T263" s="24">
        <v>100</v>
      </c>
      <c r="U263" s="24">
        <v>0</v>
      </c>
      <c r="V263" s="24">
        <v>80</v>
      </c>
      <c r="W263" s="24">
        <v>120</v>
      </c>
      <c r="X263" s="24">
        <v>60</v>
      </c>
      <c r="Y263" s="48">
        <v>0</v>
      </c>
      <c r="Z263" s="48">
        <v>0</v>
      </c>
      <c r="AA263" s="48">
        <f>VLOOKUP(E263,[6]教育处数据!B:G,6,0)</f>
        <v>0</v>
      </c>
      <c r="AB263" s="43">
        <f>VLOOKUP(E263,[6]教育处数据!B:H,7,0)</f>
        <v>100</v>
      </c>
      <c r="AC263" s="43">
        <f>VLOOKUP(E263,[6]教育处数据!B:J,9,0)</f>
        <v>150</v>
      </c>
      <c r="AD263" s="43">
        <f>VLOOKUP(E263,[6]教育处数据!B:L,11,0)</f>
        <v>0</v>
      </c>
      <c r="AE263" s="43">
        <v>0</v>
      </c>
      <c r="AF263" s="43">
        <v>0</v>
      </c>
      <c r="AG263" s="43">
        <f>VLOOKUP(E263,[6]教育处数据!B:N,13,0)</f>
        <v>0</v>
      </c>
      <c r="AH263" s="43">
        <v>0</v>
      </c>
      <c r="AI263" s="43">
        <v>0</v>
      </c>
      <c r="AJ263" s="43">
        <v>0</v>
      </c>
      <c r="AK263" s="43">
        <v>0</v>
      </c>
      <c r="AL263" s="43">
        <v>0</v>
      </c>
      <c r="AM263" s="26">
        <f>SUM(J263:M263,S263:AJ263)</f>
        <v>770</v>
      </c>
      <c r="AN263" s="7" t="str">
        <f>VLOOKUP(G263,'[4]2.第一轮公示反馈'!$G:$AM,33,0)</f>
        <v>临床病理科</v>
      </c>
      <c r="AO263" s="52">
        <f>SUMPRODUCT(($AN$4:$AN$1113=AN263)*($AM$4:$AM$1113&gt;AM263))+1</f>
        <v>4</v>
      </c>
      <c r="AP263" s="53">
        <f>COUNTIF(AN:AN,AN263)</f>
        <v>14</v>
      </c>
      <c r="AQ263" s="54">
        <f>AO263/AP263</f>
        <v>0.285714285714286</v>
      </c>
      <c r="AR263" s="53">
        <f>IF(AQ263&lt;=10%,1.5,(IF(AQ263&lt;=40%,1.25,IF(AQ263&lt;=60%,1,IF(AQ263&lt;90%,0.75,0.5)))))</f>
        <v>1.25</v>
      </c>
      <c r="AS263" s="55">
        <v>1200</v>
      </c>
      <c r="AT263" s="6">
        <f>VLOOKUP(E263,[6]教育处数据!B:Q,16,0)</f>
        <v>20</v>
      </c>
      <c r="AU263" s="56">
        <f>AS263*AR263*(AT263/AW263)</f>
        <v>1500</v>
      </c>
      <c r="AV263" s="57">
        <f>ROUND(AU263,0)</f>
        <v>1500</v>
      </c>
      <c r="AW263" s="6">
        <v>20</v>
      </c>
    </row>
    <row r="264" spans="1:49">
      <c r="A264" s="6" t="s">
        <v>183</v>
      </c>
      <c r="B264" s="7" t="s">
        <v>388</v>
      </c>
      <c r="C264" s="8">
        <v>259</v>
      </c>
      <c r="D264" s="12" t="s">
        <v>393</v>
      </c>
      <c r="E264" s="8" t="str">
        <f>VLOOKUP(D264,'[1]9月学员绩效名单'!$A:$C,3,0)</f>
        <v>727L74</v>
      </c>
      <c r="F264" s="8" t="str">
        <f>VLOOKUP(E264,'[2]住培学员 在培学员排班表（所有人）请假等数据已更新到23.6'!$F$1:$X$65536,19,0)</f>
        <v>住院医师-外院</v>
      </c>
      <c r="G264" s="8" t="str">
        <f>VLOOKUP(E264,'[2]住培学员 在培学员排班表（所有人）请假等数据已更新到23.6'!$F$1:$P$65536,11,0)</f>
        <v>临床病理科</v>
      </c>
      <c r="H264" s="8" t="str">
        <f>VLOOKUP(E264,'[2]住培学员 在培学员排班表（所有人）请假等数据已更新到23.6'!$F$1:$S$65536,14,0)</f>
        <v>2021年</v>
      </c>
      <c r="I264" s="8" t="s">
        <v>99</v>
      </c>
      <c r="J264" s="24">
        <v>0</v>
      </c>
      <c r="K264" s="24">
        <v>0</v>
      </c>
      <c r="L264" s="24">
        <v>0</v>
      </c>
      <c r="M264" s="24">
        <v>160</v>
      </c>
      <c r="N264" s="25">
        <v>0</v>
      </c>
      <c r="O264" s="25">
        <v>0</v>
      </c>
      <c r="P264" s="25">
        <v>2</v>
      </c>
      <c r="Q264" s="25">
        <v>1</v>
      </c>
      <c r="R264" s="25">
        <v>0</v>
      </c>
      <c r="S264" s="36">
        <v>65</v>
      </c>
      <c r="T264" s="24">
        <v>100</v>
      </c>
      <c r="U264" s="24">
        <v>0</v>
      </c>
      <c r="V264" s="24">
        <v>80</v>
      </c>
      <c r="W264" s="24">
        <v>120</v>
      </c>
      <c r="X264" s="24">
        <v>60</v>
      </c>
      <c r="Y264" s="48">
        <v>0</v>
      </c>
      <c r="Z264" s="48">
        <f>VLOOKUP(E264,[5]有效!$C:$F,4,0)</f>
        <v>30</v>
      </c>
      <c r="AA264" s="48">
        <f>VLOOKUP(E264,[6]教育处数据!B:G,6,0)</f>
        <v>0</v>
      </c>
      <c r="AB264" s="43">
        <f>VLOOKUP(E264,[6]教育处数据!B:H,7,0)</f>
        <v>0</v>
      </c>
      <c r="AC264" s="43">
        <f>VLOOKUP(E264,[6]教育处数据!B:J,9,0)</f>
        <v>0</v>
      </c>
      <c r="AD264" s="43">
        <f>VLOOKUP(E264,[6]教育处数据!B:L,11,0)</f>
        <v>0</v>
      </c>
      <c r="AE264" s="43">
        <v>0</v>
      </c>
      <c r="AF264" s="43">
        <v>0</v>
      </c>
      <c r="AG264" s="43">
        <f>VLOOKUP(E264,[6]教育处数据!B:N,13,0)</f>
        <v>0</v>
      </c>
      <c r="AH264" s="43">
        <v>0</v>
      </c>
      <c r="AI264" s="43">
        <v>0</v>
      </c>
      <c r="AJ264" s="43">
        <v>0</v>
      </c>
      <c r="AK264" s="43">
        <v>0</v>
      </c>
      <c r="AL264" s="43">
        <v>0</v>
      </c>
      <c r="AM264" s="26">
        <f>SUM(J264:M264,S264:AJ264)</f>
        <v>615</v>
      </c>
      <c r="AN264" s="7" t="str">
        <f>VLOOKUP(G264,'[4]2.第一轮公示反馈'!$G:$AM,33,0)</f>
        <v>临床病理科</v>
      </c>
      <c r="AO264" s="52">
        <f>SUMPRODUCT(($AN$4:$AN$1113=AN264)*($AM$4:$AM$1113&gt;AM264))+1</f>
        <v>5</v>
      </c>
      <c r="AP264" s="53">
        <f>COUNTIF(AN:AN,AN264)</f>
        <v>14</v>
      </c>
      <c r="AQ264" s="54">
        <f>AO264/AP264</f>
        <v>0.357142857142857</v>
      </c>
      <c r="AR264" s="53">
        <f>IF(AQ264&lt;=10%,1.5,(IF(AQ264&lt;=40%,1.25,IF(AQ264&lt;=60%,1,IF(AQ264&lt;90%,0.75,0.5)))))</f>
        <v>1.25</v>
      </c>
      <c r="AS264" s="55">
        <v>1200</v>
      </c>
      <c r="AT264" s="6">
        <f>VLOOKUP(E264,[6]教育处数据!B:Q,16,0)</f>
        <v>20</v>
      </c>
      <c r="AU264" s="56">
        <f>AS264*AR264*(AT264/AW264)</f>
        <v>1500</v>
      </c>
      <c r="AV264" s="57">
        <f>ROUND(AU264,0)</f>
        <v>1500</v>
      </c>
      <c r="AW264" s="6">
        <v>20</v>
      </c>
    </row>
    <row r="265" spans="1:49">
      <c r="A265" s="6"/>
      <c r="B265" s="7" t="s">
        <v>388</v>
      </c>
      <c r="C265" s="8">
        <v>260</v>
      </c>
      <c r="D265" s="9" t="s">
        <v>394</v>
      </c>
      <c r="E265" s="8" t="str">
        <f>VLOOKUP(D265,'[1]9月学员绩效名单'!$A:$C,3,0)</f>
        <v>730L06</v>
      </c>
      <c r="F265" s="8" t="str">
        <f>VLOOKUP(E265,'[2]住培学员 在培学员排班表（所有人）请假等数据已更新到23.6'!$F$1:$X$65536,19,0)</f>
        <v>住院医师-外院</v>
      </c>
      <c r="G265" s="8" t="str">
        <f>VLOOKUP(E265,'[2]住培学员 在培学员排班表（所有人）请假等数据已更新到23.6'!$F$1:$P$65536,11,0)</f>
        <v>临床病理科</v>
      </c>
      <c r="H265" s="8" t="str">
        <f>VLOOKUP(E265,'[2]住培学员 在培学员排班表（所有人）请假等数据已更新到23.6'!$F$1:$S$65536,14,0)</f>
        <v>2022年</v>
      </c>
      <c r="I265" s="8" t="s">
        <v>99</v>
      </c>
      <c r="J265" s="24">
        <v>0</v>
      </c>
      <c r="K265" s="24">
        <v>0</v>
      </c>
      <c r="L265" s="24">
        <v>0</v>
      </c>
      <c r="M265" s="24">
        <v>160</v>
      </c>
      <c r="N265" s="25">
        <v>0</v>
      </c>
      <c r="O265" s="25">
        <v>0</v>
      </c>
      <c r="P265" s="25">
        <v>3</v>
      </c>
      <c r="Q265" s="25">
        <v>0</v>
      </c>
      <c r="R265" s="25">
        <v>0</v>
      </c>
      <c r="S265" s="36">
        <v>60</v>
      </c>
      <c r="T265" s="24">
        <v>100</v>
      </c>
      <c r="U265" s="24">
        <v>0</v>
      </c>
      <c r="V265" s="24">
        <v>80</v>
      </c>
      <c r="W265" s="24">
        <v>120</v>
      </c>
      <c r="X265" s="24">
        <v>60</v>
      </c>
      <c r="Y265" s="48">
        <v>0</v>
      </c>
      <c r="Z265" s="48">
        <v>0</v>
      </c>
      <c r="AA265" s="48">
        <f>VLOOKUP(E265,[6]教育处数据!B:G,6,0)</f>
        <v>0</v>
      </c>
      <c r="AB265" s="43">
        <f>VLOOKUP(E265,[6]教育处数据!B:H,7,0)</f>
        <v>0</v>
      </c>
      <c r="AC265" s="43">
        <f>VLOOKUP(E265,[6]教育处数据!B:J,9,0)</f>
        <v>0</v>
      </c>
      <c r="AD265" s="43">
        <f>VLOOKUP(E265,[6]教育处数据!B:L,11,0)</f>
        <v>0</v>
      </c>
      <c r="AE265" s="43">
        <v>0</v>
      </c>
      <c r="AF265" s="43">
        <v>0</v>
      </c>
      <c r="AG265" s="43">
        <f>VLOOKUP(E265,[6]教育处数据!B:N,13,0)</f>
        <v>0</v>
      </c>
      <c r="AH265" s="43">
        <v>0</v>
      </c>
      <c r="AI265" s="43">
        <v>0</v>
      </c>
      <c r="AJ265" s="43">
        <v>0</v>
      </c>
      <c r="AK265" s="43">
        <v>0</v>
      </c>
      <c r="AL265" s="43">
        <v>0</v>
      </c>
      <c r="AM265" s="26">
        <f>SUM(J265:M265,S265:AJ265)</f>
        <v>580</v>
      </c>
      <c r="AN265" s="7" t="str">
        <f>VLOOKUP(G265,'[4]2.第一轮公示反馈'!$G:$AM,33,0)</f>
        <v>临床病理科</v>
      </c>
      <c r="AO265" s="52">
        <f>SUMPRODUCT(($AN$4:$AN$1113=AN265)*($AM$4:$AM$1113&gt;AM265))+1</f>
        <v>6</v>
      </c>
      <c r="AP265" s="53">
        <f>COUNTIF(AN:AN,AN265)</f>
        <v>14</v>
      </c>
      <c r="AQ265" s="54">
        <f>AO265/AP265</f>
        <v>0.428571428571429</v>
      </c>
      <c r="AR265" s="53">
        <f>IF(AQ265&lt;=10%,1.5,(IF(AQ265&lt;=40%,1.25,IF(AQ265&lt;=60%,1,IF(AQ265&lt;90%,0.75,0.5)))))</f>
        <v>1</v>
      </c>
      <c r="AS265" s="55">
        <v>1200</v>
      </c>
      <c r="AT265" s="6">
        <f>VLOOKUP(E265,[6]教育处数据!B:Q,16,0)</f>
        <v>20</v>
      </c>
      <c r="AU265" s="56">
        <f>AS265*AR265*(AT265/AW265)</f>
        <v>1200</v>
      </c>
      <c r="AV265" s="57">
        <f>ROUND(AU265,0)</f>
        <v>1200</v>
      </c>
      <c r="AW265" s="6">
        <v>20</v>
      </c>
    </row>
    <row r="266" spans="1:49">
      <c r="A266" s="6"/>
      <c r="B266" s="7" t="s">
        <v>388</v>
      </c>
      <c r="C266" s="8">
        <v>261</v>
      </c>
      <c r="D266" s="13" t="s">
        <v>395</v>
      </c>
      <c r="E266" s="8" t="str">
        <f>VLOOKUP(D266,'[1]9月学员绩效名单'!$A:$C,3,0)</f>
        <v>7AM312</v>
      </c>
      <c r="F266" s="8" t="str">
        <f>VLOOKUP(E266,'[2]住培学员 在培学员排班表（所有人）请假等数据已更新到23.6'!$F$1:$X$65536,19,0)</f>
        <v>规培研究生</v>
      </c>
      <c r="G266" s="8" t="str">
        <f>VLOOKUP(E266,'[2]住培学员 在培学员排班表（所有人）请假等数据已更新到23.6'!$F$1:$P$65536,11,0)</f>
        <v>临床病理科</v>
      </c>
      <c r="H266" s="8" t="str">
        <f>VLOOKUP(E266,'[2]住培学员 在培学员排班表（所有人）请假等数据已更新到23.6'!$F$1:$S$65536,14,0)</f>
        <v>2021年</v>
      </c>
      <c r="I266" s="8" t="s">
        <v>99</v>
      </c>
      <c r="J266" s="24">
        <v>0</v>
      </c>
      <c r="K266" s="24">
        <v>0</v>
      </c>
      <c r="L266" s="24">
        <v>0</v>
      </c>
      <c r="M266" s="24">
        <v>160</v>
      </c>
      <c r="N266" s="25">
        <v>0</v>
      </c>
      <c r="O266" s="25">
        <v>0</v>
      </c>
      <c r="P266" s="25">
        <v>1</v>
      </c>
      <c r="Q266" s="25">
        <v>1</v>
      </c>
      <c r="R266" s="25">
        <v>0</v>
      </c>
      <c r="S266" s="36">
        <v>45</v>
      </c>
      <c r="T266" s="24">
        <v>100</v>
      </c>
      <c r="U266" s="24">
        <v>0</v>
      </c>
      <c r="V266" s="24">
        <v>80</v>
      </c>
      <c r="W266" s="24">
        <v>120</v>
      </c>
      <c r="X266" s="24">
        <v>60</v>
      </c>
      <c r="Y266" s="48">
        <v>0</v>
      </c>
      <c r="Z266" s="48">
        <v>0</v>
      </c>
      <c r="AA266" s="48">
        <f>VLOOKUP(E266,[6]教育处数据!B:G,6,0)</f>
        <v>0</v>
      </c>
      <c r="AB266" s="43">
        <f>VLOOKUP(E266,[6]教育处数据!B:H,7,0)</f>
        <v>0</v>
      </c>
      <c r="AC266" s="43">
        <f>VLOOKUP(E266,[6]教育处数据!B:J,9,0)</f>
        <v>0</v>
      </c>
      <c r="AD266" s="43">
        <f>VLOOKUP(E266,[6]教育处数据!B:L,11,0)</f>
        <v>0</v>
      </c>
      <c r="AE266" s="43">
        <v>0</v>
      </c>
      <c r="AF266" s="43">
        <v>0</v>
      </c>
      <c r="AG266" s="43">
        <f>VLOOKUP(E266,[6]教育处数据!B:N,13,0)</f>
        <v>0</v>
      </c>
      <c r="AH266" s="43">
        <v>0</v>
      </c>
      <c r="AI266" s="43">
        <v>0</v>
      </c>
      <c r="AJ266" s="43">
        <v>0</v>
      </c>
      <c r="AK266" s="43">
        <v>0</v>
      </c>
      <c r="AL266" s="43">
        <v>0</v>
      </c>
      <c r="AM266" s="26">
        <f>SUM(J266:M266,S266:AJ266)</f>
        <v>565</v>
      </c>
      <c r="AN266" s="7" t="str">
        <f>VLOOKUP(G266,'[4]2.第一轮公示反馈'!$G:$AM,33,0)</f>
        <v>临床病理科</v>
      </c>
      <c r="AO266" s="52">
        <f>SUMPRODUCT(($AN$4:$AN$1113=AN266)*($AM$4:$AM$1113&gt;AM266))+1</f>
        <v>7</v>
      </c>
      <c r="AP266" s="53">
        <f>COUNTIF(AN:AN,AN266)</f>
        <v>14</v>
      </c>
      <c r="AQ266" s="54">
        <f>AO266/AP266</f>
        <v>0.5</v>
      </c>
      <c r="AR266" s="53">
        <f>IF(AQ266&lt;=10%,1.5,(IF(AQ266&lt;=40%,1.25,IF(AQ266&lt;=60%,1,IF(AQ266&lt;90%,0.75,0.5)))))</f>
        <v>1</v>
      </c>
      <c r="AS266" s="55">
        <v>1200</v>
      </c>
      <c r="AT266" s="6">
        <f>VLOOKUP(E266,[6]教育处数据!B:Q,16,0)</f>
        <v>20</v>
      </c>
      <c r="AU266" s="56">
        <f>AS266*AR266*(AT266/AW266)</f>
        <v>1200</v>
      </c>
      <c r="AV266" s="57">
        <f>ROUND(AU266,0)</f>
        <v>1200</v>
      </c>
      <c r="AW266" s="6">
        <v>20</v>
      </c>
    </row>
    <row r="267" spans="1:49">
      <c r="A267" s="6"/>
      <c r="B267" s="7" t="s">
        <v>388</v>
      </c>
      <c r="C267" s="8">
        <v>262</v>
      </c>
      <c r="D267" s="9" t="s">
        <v>396</v>
      </c>
      <c r="E267" s="8" t="str">
        <f>VLOOKUP(D267,'[1]9月学员绩效名单'!$A:$C,3,0)</f>
        <v>732L65</v>
      </c>
      <c r="F267" s="8" t="str">
        <f>VLOOKUP(E267,'[2]住培学员 在培学员排班表（所有人）请假等数据已更新到23.6'!$F$1:$X$65536,19,0)</f>
        <v>住院医师-外院</v>
      </c>
      <c r="G267" s="8" t="str">
        <f>VLOOKUP(E267,'[2]住培学员 在培学员排班表（所有人）请假等数据已更新到23.6'!$F$1:$P$65536,11,0)</f>
        <v>临床病理科</v>
      </c>
      <c r="H267" s="8" t="str">
        <f>VLOOKUP(E267,'[2]住培学员 在培学员排班表（所有人）请假等数据已更新到23.6'!$F$1:$S$65536,14,0)</f>
        <v>2023年</v>
      </c>
      <c r="I267" s="8" t="s">
        <v>99</v>
      </c>
      <c r="J267" s="24">
        <v>0</v>
      </c>
      <c r="K267" s="24">
        <v>0</v>
      </c>
      <c r="L267" s="24">
        <v>0</v>
      </c>
      <c r="M267" s="24">
        <v>160</v>
      </c>
      <c r="N267" s="25">
        <v>0</v>
      </c>
      <c r="O267" s="25">
        <v>0</v>
      </c>
      <c r="P267" s="25">
        <v>1</v>
      </c>
      <c r="Q267" s="25">
        <v>0</v>
      </c>
      <c r="R267" s="25">
        <v>0</v>
      </c>
      <c r="S267" s="36">
        <v>20</v>
      </c>
      <c r="T267" s="24">
        <v>100</v>
      </c>
      <c r="U267" s="24">
        <v>10</v>
      </c>
      <c r="V267" s="24">
        <v>60</v>
      </c>
      <c r="W267" s="24">
        <v>120</v>
      </c>
      <c r="X267" s="24">
        <v>60</v>
      </c>
      <c r="Y267" s="48">
        <v>0</v>
      </c>
      <c r="Z267" s="48">
        <v>0</v>
      </c>
      <c r="AA267" s="48">
        <f>VLOOKUP(E267,[6]教育处数据!B:G,6,0)</f>
        <v>0</v>
      </c>
      <c r="AB267" s="43">
        <f>VLOOKUP(E267,[6]教育处数据!B:H,7,0)</f>
        <v>0</v>
      </c>
      <c r="AC267" s="43">
        <f>VLOOKUP(E267,[6]教育处数据!B:J,9,0)</f>
        <v>0</v>
      </c>
      <c r="AD267" s="43">
        <f>VLOOKUP(E267,[6]教育处数据!B:L,11,0)</f>
        <v>0</v>
      </c>
      <c r="AE267" s="43">
        <v>0</v>
      </c>
      <c r="AF267" s="43">
        <v>0</v>
      </c>
      <c r="AG267" s="43">
        <f>VLOOKUP(E267,[6]教育处数据!B:N,13,0)</f>
        <v>0</v>
      </c>
      <c r="AH267" s="43">
        <v>0</v>
      </c>
      <c r="AI267" s="43">
        <v>0</v>
      </c>
      <c r="AJ267" s="43">
        <v>0</v>
      </c>
      <c r="AK267" s="43">
        <v>0</v>
      </c>
      <c r="AL267" s="43">
        <v>0</v>
      </c>
      <c r="AM267" s="26">
        <f>SUM(J267:M267,S267:AJ267)</f>
        <v>530</v>
      </c>
      <c r="AN267" s="7" t="str">
        <f>VLOOKUP(G267,'[4]2.第一轮公示反馈'!$G:$AM,33,0)</f>
        <v>临床病理科</v>
      </c>
      <c r="AO267" s="52">
        <f>SUMPRODUCT(($AN$4:$AN$1113=AN267)*($AM$4:$AM$1113&gt;AM267))+1</f>
        <v>8</v>
      </c>
      <c r="AP267" s="53">
        <f>COUNTIF(AN:AN,AN267)</f>
        <v>14</v>
      </c>
      <c r="AQ267" s="54">
        <f>AO267/AP267</f>
        <v>0.571428571428571</v>
      </c>
      <c r="AR267" s="53">
        <f>IF(AQ267&lt;=10%,1.5,(IF(AQ267&lt;=40%,1.25,IF(AQ267&lt;=60%,1,IF(AQ267&lt;90%,0.75,0.5)))))</f>
        <v>1</v>
      </c>
      <c r="AS267" s="55">
        <v>1200</v>
      </c>
      <c r="AT267" s="6">
        <f>VLOOKUP(E267,[6]教育处数据!B:Q,16,0)</f>
        <v>20</v>
      </c>
      <c r="AU267" s="56">
        <f>AS267*AR267*(AT267/AW267)</f>
        <v>1200</v>
      </c>
      <c r="AV267" s="57">
        <f>ROUND(AU267,0)</f>
        <v>1200</v>
      </c>
      <c r="AW267" s="6">
        <v>20</v>
      </c>
    </row>
    <row r="268" spans="1:49">
      <c r="A268" s="6"/>
      <c r="B268" s="7" t="s">
        <v>388</v>
      </c>
      <c r="C268" s="8">
        <v>263</v>
      </c>
      <c r="D268" s="9" t="s">
        <v>397</v>
      </c>
      <c r="E268" s="8" t="str">
        <f>VLOOKUP(D268,'[1]9月学员绩效名单'!$A:$C,3,0)</f>
        <v>732L99</v>
      </c>
      <c r="F268" s="8" t="str">
        <f>VLOOKUP(E268,'[2]住培学员 在培学员排班表（所有人）请假等数据已更新到23.6'!$F$1:$X$65536,19,0)</f>
        <v>住院医师-外院</v>
      </c>
      <c r="G268" s="8" t="str">
        <f>VLOOKUP(E268,'[2]住培学员 在培学员排班表（所有人）请假等数据已更新到23.6'!$F$1:$P$65536,11,0)</f>
        <v>临床病理科</v>
      </c>
      <c r="H268" s="8" t="str">
        <f>VLOOKUP(E268,'[2]住培学员 在培学员排班表（所有人）请假等数据已更新到23.6'!$F$1:$S$65536,14,0)</f>
        <v>2023年</v>
      </c>
      <c r="I268" s="8" t="s">
        <v>99</v>
      </c>
      <c r="J268" s="24">
        <v>0</v>
      </c>
      <c r="K268" s="24">
        <v>0</v>
      </c>
      <c r="L268" s="24">
        <v>0</v>
      </c>
      <c r="M268" s="24">
        <v>160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36">
        <v>0</v>
      </c>
      <c r="T268" s="24">
        <v>100</v>
      </c>
      <c r="U268" s="24">
        <v>10</v>
      </c>
      <c r="V268" s="24">
        <v>80</v>
      </c>
      <c r="W268" s="24">
        <v>120</v>
      </c>
      <c r="X268" s="24">
        <v>60</v>
      </c>
      <c r="Y268" s="48">
        <v>0</v>
      </c>
      <c r="Z268" s="48">
        <v>0</v>
      </c>
      <c r="AA268" s="48">
        <f>VLOOKUP(E268,[6]教育处数据!B:G,6,0)</f>
        <v>0</v>
      </c>
      <c r="AB268" s="43">
        <f>VLOOKUP(E268,[6]教育处数据!B:H,7,0)</f>
        <v>0</v>
      </c>
      <c r="AC268" s="43">
        <f>VLOOKUP(E268,[6]教育处数据!B:J,9,0)</f>
        <v>0</v>
      </c>
      <c r="AD268" s="43">
        <f>VLOOKUP(E268,[6]教育处数据!B:L,11,0)</f>
        <v>0</v>
      </c>
      <c r="AE268" s="43">
        <v>0</v>
      </c>
      <c r="AF268" s="43">
        <v>0</v>
      </c>
      <c r="AG268" s="43">
        <f>VLOOKUP(E268,[6]教育处数据!B:N,13,0)</f>
        <v>0</v>
      </c>
      <c r="AH268" s="43">
        <v>0</v>
      </c>
      <c r="AI268" s="43">
        <v>0</v>
      </c>
      <c r="AJ268" s="43">
        <v>0</v>
      </c>
      <c r="AK268" s="43">
        <v>0</v>
      </c>
      <c r="AL268" s="43">
        <v>0</v>
      </c>
      <c r="AM268" s="26">
        <f>SUM(J268:M268,S268:AJ268)</f>
        <v>530</v>
      </c>
      <c r="AN268" s="7" t="str">
        <f>VLOOKUP(G268,'[4]2.第一轮公示反馈'!$G:$AM,33,0)</f>
        <v>临床病理科</v>
      </c>
      <c r="AO268" s="52">
        <f>SUMPRODUCT(($AN$4:$AN$1113=AN268)*($AM$4:$AM$1113&gt;AM268))+1</f>
        <v>8</v>
      </c>
      <c r="AP268" s="53">
        <f>COUNTIF(AN:AN,AN268)</f>
        <v>14</v>
      </c>
      <c r="AQ268" s="54">
        <f>AO268/AP268</f>
        <v>0.571428571428571</v>
      </c>
      <c r="AR268" s="53">
        <f>IF(AQ268&lt;=10%,1.5,(IF(AQ268&lt;=40%,1.25,IF(AQ268&lt;=60%,1,IF(AQ268&lt;90%,0.75,0.5)))))</f>
        <v>1</v>
      </c>
      <c r="AS268" s="55">
        <v>1200</v>
      </c>
      <c r="AT268" s="6">
        <f>VLOOKUP(E268,[6]教育处数据!B:Q,16,0)</f>
        <v>20</v>
      </c>
      <c r="AU268" s="56">
        <f>AS268*AR268*(AT268/AW268)</f>
        <v>1200</v>
      </c>
      <c r="AV268" s="57">
        <f>ROUND(AU268,0)</f>
        <v>1200</v>
      </c>
      <c r="AW268" s="6">
        <v>20</v>
      </c>
    </row>
    <row r="269" spans="1:49">
      <c r="A269" s="6"/>
      <c r="B269" s="7" t="s">
        <v>388</v>
      </c>
      <c r="C269" s="8">
        <v>264</v>
      </c>
      <c r="D269" s="13" t="s">
        <v>398</v>
      </c>
      <c r="E269" s="8" t="str">
        <f>VLOOKUP(D269,'[1]9月学员绩效名单'!$A:$C,3,0)</f>
        <v>7AO011</v>
      </c>
      <c r="F269" s="8" t="str">
        <f>VLOOKUP(E269,'[2]住培学员 在培学员排班表（所有人）请假等数据已更新到23.6'!$F$1:$X$65536,19,0)</f>
        <v>规培研究生</v>
      </c>
      <c r="G269" s="8" t="str">
        <f>VLOOKUP(E269,'[2]住培学员 在培学员排班表（所有人）请假等数据已更新到23.6'!$F$1:$P$65536,11,0)</f>
        <v>临床病理科</v>
      </c>
      <c r="H269" s="8" t="str">
        <f>VLOOKUP(E269,'[2]住培学员 在培学员排班表（所有人）请假等数据已更新到23.6'!$F$1:$S$65536,14,0)</f>
        <v>2022年</v>
      </c>
      <c r="I269" s="8" t="s">
        <v>99</v>
      </c>
      <c r="J269" s="24">
        <v>0</v>
      </c>
      <c r="K269" s="24">
        <v>0</v>
      </c>
      <c r="L269" s="24">
        <v>0</v>
      </c>
      <c r="M269" s="24">
        <v>160</v>
      </c>
      <c r="N269" s="25">
        <v>0</v>
      </c>
      <c r="O269" s="25">
        <v>0</v>
      </c>
      <c r="P269" s="25">
        <v>3</v>
      </c>
      <c r="Q269" s="25">
        <v>0</v>
      </c>
      <c r="R269" s="25">
        <v>0</v>
      </c>
      <c r="S269" s="36">
        <v>60</v>
      </c>
      <c r="T269" s="24">
        <v>100</v>
      </c>
      <c r="U269" s="24">
        <v>0</v>
      </c>
      <c r="V269" s="24">
        <v>60</v>
      </c>
      <c r="W269" s="24">
        <v>90</v>
      </c>
      <c r="X269" s="24">
        <v>30</v>
      </c>
      <c r="Y269" s="48">
        <v>0</v>
      </c>
      <c r="Z269" s="48">
        <v>0</v>
      </c>
      <c r="AA269" s="48">
        <f>VLOOKUP(E269,[6]教育处数据!B:G,6,0)</f>
        <v>0</v>
      </c>
      <c r="AB269" s="43">
        <f>VLOOKUP(E269,[6]教育处数据!B:H,7,0)</f>
        <v>0</v>
      </c>
      <c r="AC269" s="43">
        <f>VLOOKUP(E269,[6]教育处数据!B:J,9,0)</f>
        <v>0</v>
      </c>
      <c r="AD269" s="43">
        <f>VLOOKUP(E269,[6]教育处数据!B:L,11,0)</f>
        <v>0</v>
      </c>
      <c r="AE269" s="43">
        <v>0</v>
      </c>
      <c r="AF269" s="43">
        <v>0</v>
      </c>
      <c r="AG269" s="43">
        <f>VLOOKUP(E269,[6]教育处数据!B:N,13,0)</f>
        <v>0</v>
      </c>
      <c r="AH269" s="43">
        <v>0</v>
      </c>
      <c r="AI269" s="43">
        <v>0</v>
      </c>
      <c r="AJ269" s="43">
        <v>0</v>
      </c>
      <c r="AK269" s="43">
        <v>0</v>
      </c>
      <c r="AL269" s="43">
        <v>0</v>
      </c>
      <c r="AM269" s="26">
        <f>SUM(J269:M269,S269:AJ269)</f>
        <v>500</v>
      </c>
      <c r="AN269" s="7" t="str">
        <f>VLOOKUP(G269,'[4]2.第一轮公示反馈'!$G:$AM,33,0)</f>
        <v>临床病理科</v>
      </c>
      <c r="AO269" s="52">
        <f>SUMPRODUCT(($AN$4:$AN$1113=AN269)*($AM$4:$AM$1113&gt;AM269))+1</f>
        <v>10</v>
      </c>
      <c r="AP269" s="53">
        <f>COUNTIF(AN:AN,AN269)</f>
        <v>14</v>
      </c>
      <c r="AQ269" s="54">
        <f>AO269/AP269</f>
        <v>0.714285714285714</v>
      </c>
      <c r="AR269" s="53">
        <f>IF(AQ269&lt;=10%,1.5,(IF(AQ269&lt;=40%,1.25,IF(AQ269&lt;=60%,1,IF(AQ269&lt;90%,0.75,0.5)))))</f>
        <v>0.75</v>
      </c>
      <c r="AS269" s="55">
        <v>1200</v>
      </c>
      <c r="AT269" s="6">
        <f>VLOOKUP(E269,[6]教育处数据!B:Q,16,0)</f>
        <v>20</v>
      </c>
      <c r="AU269" s="56">
        <f>AS269*AR269*(AT269/AW269)</f>
        <v>900</v>
      </c>
      <c r="AV269" s="57">
        <f>ROUND(AU269,0)</f>
        <v>900</v>
      </c>
      <c r="AW269" s="6">
        <v>20</v>
      </c>
    </row>
    <row r="270" spans="1:49">
      <c r="A270" s="6"/>
      <c r="B270" s="7" t="s">
        <v>388</v>
      </c>
      <c r="C270" s="8">
        <v>265</v>
      </c>
      <c r="D270" s="13" t="s">
        <v>399</v>
      </c>
      <c r="E270" s="8" t="str">
        <f>VLOOKUP(D270,'[1]9月学员绩效名单'!$A:$C,3,0)</f>
        <v>7AO450</v>
      </c>
      <c r="F270" s="8" t="str">
        <f>VLOOKUP(E270,'[2]住培学员 在培学员排班表（所有人）请假等数据已更新到23.6'!$F$1:$X$65536,19,0)</f>
        <v>规培研究生</v>
      </c>
      <c r="G270" s="8" t="str">
        <f>VLOOKUP(E270,'[2]住培学员 在培学员排班表（所有人）请假等数据已更新到23.6'!$F$1:$P$65536,11,0)</f>
        <v>临床病理科</v>
      </c>
      <c r="H270" s="8" t="str">
        <f>VLOOKUP(E270,'[2]住培学员 在培学员排班表（所有人）请假等数据已更新到23.6'!$F$1:$S$65536,14,0)</f>
        <v>2022年</v>
      </c>
      <c r="I270" s="8" t="s">
        <v>99</v>
      </c>
      <c r="J270" s="24">
        <v>0</v>
      </c>
      <c r="K270" s="24">
        <v>0</v>
      </c>
      <c r="L270" s="24">
        <v>0</v>
      </c>
      <c r="M270" s="24">
        <v>160</v>
      </c>
      <c r="N270" s="25">
        <v>0</v>
      </c>
      <c r="O270" s="25">
        <v>0</v>
      </c>
      <c r="P270" s="25">
        <v>2</v>
      </c>
      <c r="Q270" s="25">
        <v>0</v>
      </c>
      <c r="R270" s="25">
        <v>0</v>
      </c>
      <c r="S270" s="36">
        <v>40</v>
      </c>
      <c r="T270" s="24">
        <v>100</v>
      </c>
      <c r="U270" s="24">
        <v>0</v>
      </c>
      <c r="V270" s="24">
        <v>80</v>
      </c>
      <c r="W270" s="24">
        <v>90</v>
      </c>
      <c r="X270" s="24">
        <v>30</v>
      </c>
      <c r="Y270" s="48">
        <v>0</v>
      </c>
      <c r="Z270" s="48">
        <v>0</v>
      </c>
      <c r="AA270" s="48">
        <f>VLOOKUP(E270,[6]教育处数据!B:G,6,0)</f>
        <v>0</v>
      </c>
      <c r="AB270" s="43">
        <f>VLOOKUP(E270,[6]教育处数据!B:H,7,0)</f>
        <v>0</v>
      </c>
      <c r="AC270" s="43">
        <f>VLOOKUP(E270,[6]教育处数据!B:J,9,0)</f>
        <v>0</v>
      </c>
      <c r="AD270" s="43">
        <f>VLOOKUP(E270,[6]教育处数据!B:L,11,0)</f>
        <v>0</v>
      </c>
      <c r="AE270" s="43">
        <v>0</v>
      </c>
      <c r="AF270" s="43">
        <v>0</v>
      </c>
      <c r="AG270" s="43">
        <f>VLOOKUP(E270,[6]教育处数据!B:N,13,0)</f>
        <v>0</v>
      </c>
      <c r="AH270" s="43">
        <v>0</v>
      </c>
      <c r="AI270" s="43">
        <v>0</v>
      </c>
      <c r="AJ270" s="43">
        <v>0</v>
      </c>
      <c r="AK270" s="43">
        <v>0</v>
      </c>
      <c r="AL270" s="43">
        <v>0</v>
      </c>
      <c r="AM270" s="26">
        <f>SUM(J270:M270,S270:AJ270)</f>
        <v>500</v>
      </c>
      <c r="AN270" s="7" t="str">
        <f>VLOOKUP(G270,'[4]2.第一轮公示反馈'!$G:$AM,33,0)</f>
        <v>临床病理科</v>
      </c>
      <c r="AO270" s="52">
        <f>SUMPRODUCT(($AN$4:$AN$1113=AN270)*($AM$4:$AM$1113&gt;AM270))+1</f>
        <v>10</v>
      </c>
      <c r="AP270" s="53">
        <f>COUNTIF(AN:AN,AN270)</f>
        <v>14</v>
      </c>
      <c r="AQ270" s="54">
        <f>AO270/AP270</f>
        <v>0.714285714285714</v>
      </c>
      <c r="AR270" s="53">
        <f>IF(AQ270&lt;=10%,1.5,(IF(AQ270&lt;=40%,1.25,IF(AQ270&lt;=60%,1,IF(AQ270&lt;90%,0.75,0.5)))))</f>
        <v>0.75</v>
      </c>
      <c r="AS270" s="55">
        <v>1200</v>
      </c>
      <c r="AT270" s="6">
        <f>VLOOKUP(E270,[6]教育处数据!B:Q,16,0)</f>
        <v>20</v>
      </c>
      <c r="AU270" s="56">
        <f>AS270*AR270*(AT270/AW270)</f>
        <v>900</v>
      </c>
      <c r="AV270" s="57">
        <f>ROUND(AU270,0)</f>
        <v>900</v>
      </c>
      <c r="AW270" s="6">
        <v>20</v>
      </c>
    </row>
    <row r="271" spans="1:49">
      <c r="A271" s="6"/>
      <c r="B271" s="7" t="s">
        <v>388</v>
      </c>
      <c r="C271" s="8">
        <v>266</v>
      </c>
      <c r="D271" s="9" t="s">
        <v>400</v>
      </c>
      <c r="E271" s="8">
        <f>VLOOKUP(D271,'[1]9月学员绩效名单'!$A:$C,3,0)</f>
        <v>123032</v>
      </c>
      <c r="F271" s="8" t="str">
        <f>VLOOKUP(E271,'[2]住培学员 在培学员排班表（所有人）请假等数据已更新到23.6'!$F$1:$X$65536,19,0)</f>
        <v>住院医师-本院</v>
      </c>
      <c r="G271" s="8" t="str">
        <f>VLOOKUP(E271,'[2]住培学员 在培学员排班表（所有人）请假等数据已更新到23.6'!$F$1:$P$65536,11,0)</f>
        <v>临床病理科</v>
      </c>
      <c r="H271" s="8" t="str">
        <f>VLOOKUP(E271,'[2]住培学员 在培学员排班表（所有人）请假等数据已更新到23.6'!$F$1:$S$65536,14,0)</f>
        <v>2023年</v>
      </c>
      <c r="I271" s="8" t="s">
        <v>99</v>
      </c>
      <c r="J271" s="24">
        <v>0</v>
      </c>
      <c r="K271" s="24">
        <v>0</v>
      </c>
      <c r="L271" s="24">
        <v>0</v>
      </c>
      <c r="M271" s="24">
        <v>160</v>
      </c>
      <c r="N271" s="25">
        <v>0</v>
      </c>
      <c r="O271" s="25">
        <v>0</v>
      </c>
      <c r="P271" s="25">
        <v>1</v>
      </c>
      <c r="Q271" s="25">
        <v>0</v>
      </c>
      <c r="R271" s="25">
        <v>0</v>
      </c>
      <c r="S271" s="36">
        <v>20</v>
      </c>
      <c r="T271" s="24">
        <v>100</v>
      </c>
      <c r="U271" s="24">
        <v>10</v>
      </c>
      <c r="V271" s="24">
        <v>40</v>
      </c>
      <c r="W271" s="24">
        <v>90</v>
      </c>
      <c r="X271" s="24">
        <v>30</v>
      </c>
      <c r="Y271" s="48">
        <v>0</v>
      </c>
      <c r="Z271" s="48">
        <v>0</v>
      </c>
      <c r="AA271" s="48">
        <f>VLOOKUP(E271,[6]教育处数据!B:G,6,0)</f>
        <v>0</v>
      </c>
      <c r="AB271" s="43">
        <f>VLOOKUP(E271,[6]教育处数据!B:H,7,0)</f>
        <v>0</v>
      </c>
      <c r="AC271" s="43">
        <f>VLOOKUP(E271,[6]教育处数据!B:J,9,0)</f>
        <v>0</v>
      </c>
      <c r="AD271" s="43">
        <f>VLOOKUP(E271,[6]教育处数据!B:L,11,0)</f>
        <v>0</v>
      </c>
      <c r="AE271" s="43">
        <v>0</v>
      </c>
      <c r="AF271" s="43">
        <v>0</v>
      </c>
      <c r="AG271" s="43">
        <f>VLOOKUP(E271,[6]教育处数据!B:N,13,0)</f>
        <v>0</v>
      </c>
      <c r="AH271" s="43">
        <v>0</v>
      </c>
      <c r="AI271" s="43">
        <v>0</v>
      </c>
      <c r="AJ271" s="43">
        <v>0</v>
      </c>
      <c r="AK271" s="43">
        <v>0</v>
      </c>
      <c r="AL271" s="43">
        <v>0</v>
      </c>
      <c r="AM271" s="26">
        <f>SUM(J271:M271,S271:AJ271)</f>
        <v>450</v>
      </c>
      <c r="AN271" s="7" t="str">
        <f>VLOOKUP(G271,'[4]2.第一轮公示反馈'!$G:$AM,33,0)</f>
        <v>临床病理科</v>
      </c>
      <c r="AO271" s="52">
        <f>SUMPRODUCT(($AN$4:$AN$1113=AN271)*($AM$4:$AM$1113&gt;AM271))+1</f>
        <v>12</v>
      </c>
      <c r="AP271" s="53">
        <f>COUNTIF(AN:AN,AN271)</f>
        <v>14</v>
      </c>
      <c r="AQ271" s="54">
        <f>AO271/AP271</f>
        <v>0.857142857142857</v>
      </c>
      <c r="AR271" s="53">
        <f>IF(AQ271&lt;=10%,1.5,(IF(AQ271&lt;=40%,1.25,IF(AQ271&lt;=60%,1,IF(AQ271&lt;90%,0.75,0.5)))))</f>
        <v>0.75</v>
      </c>
      <c r="AS271" s="55">
        <v>1200</v>
      </c>
      <c r="AT271" s="6">
        <f>VLOOKUP(E271,[6]教育处数据!B:Q,16,0)</f>
        <v>20</v>
      </c>
      <c r="AU271" s="56">
        <f>AS271*AR271*(AT271/AW271)</f>
        <v>900</v>
      </c>
      <c r="AV271" s="57">
        <f>ROUND(AU271,0)</f>
        <v>900</v>
      </c>
      <c r="AW271" s="6">
        <v>20</v>
      </c>
    </row>
    <row r="272" spans="1:49">
      <c r="A272" s="6"/>
      <c r="B272" s="7" t="s">
        <v>388</v>
      </c>
      <c r="C272" s="8">
        <v>267</v>
      </c>
      <c r="D272" s="13" t="s">
        <v>401</v>
      </c>
      <c r="E272" s="8" t="str">
        <f>VLOOKUP(D272,'[1]9月学员绩效名单'!$A:$C,3,0)</f>
        <v>7AO368</v>
      </c>
      <c r="F272" s="8" t="str">
        <f>VLOOKUP(E272,'[2]住培学员 在培学员排班表（所有人）请假等数据已更新到23.6'!$F$1:$X$65536,19,0)</f>
        <v>规培研究生</v>
      </c>
      <c r="G272" s="8" t="str">
        <f>VLOOKUP(E272,'[2]住培学员 在培学员排班表（所有人）请假等数据已更新到23.6'!$F$1:$P$65536,11,0)</f>
        <v>临床病理科</v>
      </c>
      <c r="H272" s="8" t="str">
        <f>VLOOKUP(E272,'[2]住培学员 在培学员排班表（所有人）请假等数据已更新到23.6'!$F$1:$S$65536,14,0)</f>
        <v>2022年</v>
      </c>
      <c r="I272" s="8" t="s">
        <v>99</v>
      </c>
      <c r="J272" s="24">
        <v>0</v>
      </c>
      <c r="K272" s="24">
        <v>0</v>
      </c>
      <c r="L272" s="24">
        <v>0</v>
      </c>
      <c r="M272" s="24">
        <v>160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36">
        <v>0</v>
      </c>
      <c r="T272" s="24">
        <v>100</v>
      </c>
      <c r="U272" s="24">
        <v>0</v>
      </c>
      <c r="V272" s="24">
        <v>60</v>
      </c>
      <c r="W272" s="24">
        <v>90</v>
      </c>
      <c r="X272" s="24">
        <v>30</v>
      </c>
      <c r="Y272" s="48">
        <v>0</v>
      </c>
      <c r="Z272" s="48">
        <v>0</v>
      </c>
      <c r="AA272" s="48">
        <f>VLOOKUP(E272,[6]教育处数据!B:G,6,0)</f>
        <v>0</v>
      </c>
      <c r="AB272" s="43">
        <f>VLOOKUP(E272,[6]教育处数据!B:H,7,0)</f>
        <v>0</v>
      </c>
      <c r="AC272" s="43">
        <f>VLOOKUP(E272,[6]教育处数据!B:J,9,0)</f>
        <v>0</v>
      </c>
      <c r="AD272" s="43">
        <f>VLOOKUP(E272,[6]教育处数据!B:L,11,0)</f>
        <v>0</v>
      </c>
      <c r="AE272" s="43">
        <v>0</v>
      </c>
      <c r="AF272" s="43">
        <v>0</v>
      </c>
      <c r="AG272" s="43">
        <f>VLOOKUP(E272,[6]教育处数据!B:N,13,0)</f>
        <v>0</v>
      </c>
      <c r="AH272" s="43">
        <v>0</v>
      </c>
      <c r="AI272" s="43">
        <v>0</v>
      </c>
      <c r="AJ272" s="43">
        <v>0</v>
      </c>
      <c r="AK272" s="43">
        <v>0</v>
      </c>
      <c r="AL272" s="43">
        <v>0</v>
      </c>
      <c r="AM272" s="26">
        <f>SUM(J272:M272,S272:AJ272)</f>
        <v>440</v>
      </c>
      <c r="AN272" s="7" t="str">
        <f>VLOOKUP(G272,'[4]2.第一轮公示反馈'!$G:$AM,33,0)</f>
        <v>临床病理科</v>
      </c>
      <c r="AO272" s="52">
        <f>SUMPRODUCT(($AN$4:$AN$1113=AN272)*($AM$4:$AM$1113&gt;AM272))+1</f>
        <v>13</v>
      </c>
      <c r="AP272" s="53">
        <f>COUNTIF(AN:AN,AN272)</f>
        <v>14</v>
      </c>
      <c r="AQ272" s="54">
        <f>AO272/AP272</f>
        <v>0.928571428571429</v>
      </c>
      <c r="AR272" s="53">
        <f>IF(AQ272&lt;=10%,1.5,(IF(AQ272&lt;=40%,1.25,IF(AQ272&lt;=60%,1,IF(AQ272&lt;90%,0.75,0.5)))))</f>
        <v>0.5</v>
      </c>
      <c r="AS272" s="55">
        <v>1200</v>
      </c>
      <c r="AT272" s="6">
        <f>VLOOKUP(E272,[6]教育处数据!B:Q,16,0)</f>
        <v>20</v>
      </c>
      <c r="AU272" s="56">
        <f>AS272*AR272*(AT272/AW272)</f>
        <v>600</v>
      </c>
      <c r="AV272" s="57">
        <f>ROUND(AU272,0)</f>
        <v>600</v>
      </c>
      <c r="AW272" s="6">
        <v>20</v>
      </c>
    </row>
    <row r="273" spans="1:49">
      <c r="A273" s="6"/>
      <c r="B273" s="7" t="s">
        <v>388</v>
      </c>
      <c r="C273" s="8">
        <v>268</v>
      </c>
      <c r="D273" s="13" t="s">
        <v>402</v>
      </c>
      <c r="E273" s="8" t="str">
        <f>VLOOKUP(D273,'[1]9月学员绩效名单'!$A:$C,3,0)</f>
        <v>7AO369</v>
      </c>
      <c r="F273" s="8" t="str">
        <f>VLOOKUP(E273,'[2]住培学员 在培学员排班表（所有人）请假等数据已更新到23.6'!$F$1:$X$65536,19,0)</f>
        <v>规培研究生</v>
      </c>
      <c r="G273" s="8" t="str">
        <f>VLOOKUP(E273,'[2]住培学员 在培学员排班表（所有人）请假等数据已更新到23.6'!$F$1:$P$65536,11,0)</f>
        <v>临床病理科</v>
      </c>
      <c r="H273" s="8" t="str">
        <f>VLOOKUP(E273,'[2]住培学员 在培学员排班表（所有人）请假等数据已更新到23.6'!$F$1:$S$65536,14,0)</f>
        <v>2022年</v>
      </c>
      <c r="I273" s="8" t="s">
        <v>99</v>
      </c>
      <c r="J273" s="24">
        <v>0</v>
      </c>
      <c r="K273" s="24">
        <v>0</v>
      </c>
      <c r="L273" s="24">
        <v>0</v>
      </c>
      <c r="M273" s="24">
        <v>160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36">
        <v>0</v>
      </c>
      <c r="T273" s="24">
        <v>100</v>
      </c>
      <c r="U273" s="24">
        <v>0</v>
      </c>
      <c r="V273" s="24">
        <v>60</v>
      </c>
      <c r="W273" s="24">
        <v>90</v>
      </c>
      <c r="X273" s="24">
        <v>30</v>
      </c>
      <c r="Y273" s="48">
        <v>0</v>
      </c>
      <c r="Z273" s="48">
        <v>0</v>
      </c>
      <c r="AA273" s="48">
        <f>VLOOKUP(E273,[6]教育处数据!B:G,6,0)</f>
        <v>0</v>
      </c>
      <c r="AB273" s="43">
        <f>VLOOKUP(E273,[6]教育处数据!B:H,7,0)</f>
        <v>0</v>
      </c>
      <c r="AC273" s="43">
        <f>VLOOKUP(E273,[6]教育处数据!B:J,9,0)</f>
        <v>0</v>
      </c>
      <c r="AD273" s="43">
        <f>VLOOKUP(E273,[6]教育处数据!B:L,11,0)</f>
        <v>0</v>
      </c>
      <c r="AE273" s="43">
        <v>0</v>
      </c>
      <c r="AF273" s="43">
        <v>0</v>
      </c>
      <c r="AG273" s="43">
        <f>VLOOKUP(E273,[6]教育处数据!B:N,13,0)</f>
        <v>0</v>
      </c>
      <c r="AH273" s="43">
        <v>0</v>
      </c>
      <c r="AI273" s="43">
        <v>0</v>
      </c>
      <c r="AJ273" s="43">
        <v>0</v>
      </c>
      <c r="AK273" s="43">
        <v>0</v>
      </c>
      <c r="AL273" s="43">
        <v>0</v>
      </c>
      <c r="AM273" s="26">
        <f>SUM(J273:M273,S273:AJ273)</f>
        <v>440</v>
      </c>
      <c r="AN273" s="7" t="str">
        <f>VLOOKUP(G273,'[4]2.第一轮公示反馈'!$G:$AM,33,0)</f>
        <v>临床病理科</v>
      </c>
      <c r="AO273" s="52">
        <f>SUMPRODUCT(($AN$4:$AN$1113=AN273)*($AM$4:$AM$1113&gt;AM273))+1</f>
        <v>13</v>
      </c>
      <c r="AP273" s="53">
        <f>COUNTIF(AN:AN,AN273)</f>
        <v>14</v>
      </c>
      <c r="AQ273" s="54">
        <f>AO273/AP273</f>
        <v>0.928571428571429</v>
      </c>
      <c r="AR273" s="53">
        <f>IF(AQ273&lt;=10%,1.5,(IF(AQ273&lt;=40%,1.25,IF(AQ273&lt;=60%,1,IF(AQ273&lt;90%,0.75,0.5)))))</f>
        <v>0.5</v>
      </c>
      <c r="AS273" s="55">
        <v>1200</v>
      </c>
      <c r="AT273" s="6">
        <f>VLOOKUP(E273,[6]教育处数据!B:Q,16,0)</f>
        <v>20</v>
      </c>
      <c r="AU273" s="56">
        <f>AS273*AR273*(AT273/AW273)</f>
        <v>600</v>
      </c>
      <c r="AV273" s="57">
        <f>ROUND(AU273,0)</f>
        <v>600</v>
      </c>
      <c r="AW273" s="6">
        <v>20</v>
      </c>
    </row>
    <row r="274" spans="1:49">
      <c r="A274" s="6"/>
      <c r="B274" s="7" t="s">
        <v>403</v>
      </c>
      <c r="C274" s="8">
        <v>269</v>
      </c>
      <c r="D274" s="69" t="s">
        <v>404</v>
      </c>
      <c r="E274" s="8">
        <f>VLOOKUP(D274,'[1]9月学员绩效名单'!$A:$C,3,0)</f>
        <v>621020</v>
      </c>
      <c r="F274" s="8" t="str">
        <f>VLOOKUP(E274,'[2]住培学员 在培学员排班表（所有人）请假等数据已更新到23.6'!$F$1:$X$65536,19,0)</f>
        <v>住院医师-本院</v>
      </c>
      <c r="G274" s="8" t="str">
        <f>VLOOKUP(E274,'[2]住培学员 在培学员排班表（所有人）请假等数据已更新到23.6'!$F$1:$P$65536,11,0)</f>
        <v>麻醉科</v>
      </c>
      <c r="H274" s="8" t="str">
        <f>VLOOKUP(E274,'[2]住培学员 在培学员排班表（所有人）请假等数据已更新到23.6'!$F$1:$S$65536,14,0)</f>
        <v>2021年</v>
      </c>
      <c r="I274" s="8" t="s">
        <v>99</v>
      </c>
      <c r="J274" s="43">
        <v>0</v>
      </c>
      <c r="K274" s="43">
        <v>0</v>
      </c>
      <c r="L274" s="43">
        <v>0</v>
      </c>
      <c r="M274" s="24">
        <v>160</v>
      </c>
      <c r="N274" s="25">
        <v>2</v>
      </c>
      <c r="O274" s="25">
        <v>0</v>
      </c>
      <c r="P274" s="25">
        <v>1</v>
      </c>
      <c r="Q274" s="25">
        <v>1</v>
      </c>
      <c r="R274" s="25">
        <v>1</v>
      </c>
      <c r="S274" s="36">
        <v>170</v>
      </c>
      <c r="T274" s="24">
        <v>100</v>
      </c>
      <c r="U274" s="24">
        <v>10</v>
      </c>
      <c r="V274" s="24">
        <v>40</v>
      </c>
      <c r="W274" s="24">
        <v>60</v>
      </c>
      <c r="X274" s="24">
        <v>60</v>
      </c>
      <c r="Y274" s="48">
        <v>0</v>
      </c>
      <c r="Z274" s="48">
        <v>0</v>
      </c>
      <c r="AA274" s="48">
        <f>VLOOKUP(E274,[6]教育处数据!B:G,6,0)</f>
        <v>0</v>
      </c>
      <c r="AB274" s="43">
        <f>VLOOKUP(E274,[6]教育处数据!B:H,7,0)</f>
        <v>100</v>
      </c>
      <c r="AC274" s="43">
        <f>VLOOKUP(E274,[6]教育处数据!B:J,9,0)</f>
        <v>150</v>
      </c>
      <c r="AD274" s="43">
        <f>VLOOKUP(E274,[6]教育处数据!B:L,11,0)</f>
        <v>100</v>
      </c>
      <c r="AE274" s="43">
        <v>0</v>
      </c>
      <c r="AF274" s="43">
        <v>0</v>
      </c>
      <c r="AG274" s="43">
        <f>VLOOKUP(E274,[6]教育处数据!B:N,13,0)</f>
        <v>0</v>
      </c>
      <c r="AH274" s="43">
        <v>0</v>
      </c>
      <c r="AI274" s="43">
        <v>0</v>
      </c>
      <c r="AJ274" s="43">
        <v>0</v>
      </c>
      <c r="AK274" s="43">
        <v>0</v>
      </c>
      <c r="AL274" s="43">
        <v>0</v>
      </c>
      <c r="AM274" s="26">
        <f>SUM(J274:M274,S274:AJ274)</f>
        <v>950</v>
      </c>
      <c r="AN274" s="7" t="str">
        <f>VLOOKUP(G274,'[4]2.第一轮公示反馈'!$G:$AM,33,0)</f>
        <v>麻醉科</v>
      </c>
      <c r="AO274" s="52">
        <f>SUMPRODUCT(($AN$4:$AN$1113=AN274)*($AM$4:$AM$1113&gt;AM274))+1</f>
        <v>1</v>
      </c>
      <c r="AP274" s="53">
        <f>COUNTIF(AN:AN,AN274)</f>
        <v>50</v>
      </c>
      <c r="AQ274" s="54">
        <f>AO274/AP274</f>
        <v>0.02</v>
      </c>
      <c r="AR274" s="53">
        <f>IF(AQ274&lt;=10%,1.5,(IF(AQ274&lt;=40%,1.25,IF(AQ274&lt;=60%,1,IF(AQ274&lt;90%,0.75,0.5)))))</f>
        <v>1.5</v>
      </c>
      <c r="AS274" s="55">
        <v>1200</v>
      </c>
      <c r="AT274" s="6">
        <f>VLOOKUP(E274,[6]教育处数据!B:Q,16,0)</f>
        <v>20</v>
      </c>
      <c r="AU274" s="56">
        <f>AS274*AR274*(AT274/AW274)</f>
        <v>1800</v>
      </c>
      <c r="AV274" s="57">
        <f>ROUND(AU274,0)</f>
        <v>1800</v>
      </c>
      <c r="AW274" s="6">
        <v>20</v>
      </c>
    </row>
    <row r="275" spans="1:49">
      <c r="A275" s="6"/>
      <c r="B275" s="7" t="s">
        <v>257</v>
      </c>
      <c r="C275" s="8">
        <v>270</v>
      </c>
      <c r="D275" s="8" t="s">
        <v>405</v>
      </c>
      <c r="E275" s="8" t="str">
        <f>VLOOKUP(D275,'[1]9月学员绩效名单'!$A:$C,3,0)</f>
        <v>7AM309</v>
      </c>
      <c r="F275" s="8" t="str">
        <f>VLOOKUP(E275,'[2]住培学员 在培学员排班表（所有人）请假等数据已更新到23.6'!$F$1:$X$65536,19,0)</f>
        <v>规培研究生</v>
      </c>
      <c r="G275" s="8" t="str">
        <f>VLOOKUP(E275,'[2]住培学员 在培学员排班表（所有人）请假等数据已更新到23.6'!$F$1:$P$65536,11,0)</f>
        <v>麻醉科</v>
      </c>
      <c r="H275" s="8" t="str">
        <f>VLOOKUP(E275,'[2]住培学员 在培学员排班表（所有人）请假等数据已更新到23.6'!$F$1:$S$65536,14,0)</f>
        <v>2021年</v>
      </c>
      <c r="I275" s="8" t="s">
        <v>99</v>
      </c>
      <c r="J275" s="24">
        <v>0</v>
      </c>
      <c r="K275" s="24">
        <v>0</v>
      </c>
      <c r="L275" s="24">
        <v>0</v>
      </c>
      <c r="M275" s="24">
        <v>160</v>
      </c>
      <c r="N275" s="37">
        <v>0</v>
      </c>
      <c r="O275" s="25">
        <v>1</v>
      </c>
      <c r="P275" s="37">
        <v>2</v>
      </c>
      <c r="Q275" s="37">
        <v>1</v>
      </c>
      <c r="R275" s="37">
        <v>1</v>
      </c>
      <c r="S275" s="36">
        <v>110</v>
      </c>
      <c r="T275" s="24">
        <v>100</v>
      </c>
      <c r="U275" s="24">
        <v>10</v>
      </c>
      <c r="V275" s="24">
        <v>40</v>
      </c>
      <c r="W275" s="24">
        <v>30</v>
      </c>
      <c r="X275" s="24">
        <v>60</v>
      </c>
      <c r="Y275" s="48">
        <v>60</v>
      </c>
      <c r="Z275" s="48">
        <v>0</v>
      </c>
      <c r="AA275" s="48">
        <f>VLOOKUP(E275,[6]教育处数据!B:G,6,0)</f>
        <v>0</v>
      </c>
      <c r="AB275" s="43">
        <f>VLOOKUP(E275,[6]教育处数据!B:H,7,0)</f>
        <v>100</v>
      </c>
      <c r="AC275" s="43">
        <f>VLOOKUP(E275,[6]教育处数据!B:J,9,0)</f>
        <v>150</v>
      </c>
      <c r="AD275" s="43">
        <f>VLOOKUP(E275,[6]教育处数据!B:L,11,0)</f>
        <v>100</v>
      </c>
      <c r="AE275" s="43">
        <v>0</v>
      </c>
      <c r="AF275" s="43">
        <v>0</v>
      </c>
      <c r="AG275" s="43">
        <f>VLOOKUP(E275,[6]教育处数据!B:N,13,0)</f>
        <v>0</v>
      </c>
      <c r="AH275" s="43">
        <v>0</v>
      </c>
      <c r="AI275" s="43">
        <v>0</v>
      </c>
      <c r="AJ275" s="43">
        <v>0</v>
      </c>
      <c r="AK275" s="43">
        <v>0</v>
      </c>
      <c r="AL275" s="43">
        <v>0</v>
      </c>
      <c r="AM275" s="26">
        <f>SUM(J275:M275,S275:AJ275)</f>
        <v>920</v>
      </c>
      <c r="AN275" s="7" t="str">
        <f>VLOOKUP(G275,'[4]2.第一轮公示反馈'!$G:$AM,33,0)</f>
        <v>麻醉科</v>
      </c>
      <c r="AO275" s="52">
        <f>SUMPRODUCT(($AN$4:$AN$1113=AN275)*($AM$4:$AM$1113&gt;AM275))+1</f>
        <v>2</v>
      </c>
      <c r="AP275" s="53">
        <f>COUNTIF(AN:AN,AN275)</f>
        <v>50</v>
      </c>
      <c r="AQ275" s="54">
        <f>AO275/AP275</f>
        <v>0.04</v>
      </c>
      <c r="AR275" s="53">
        <f>IF(AQ275&lt;=10%,1.5,(IF(AQ275&lt;=40%,1.25,IF(AQ275&lt;=60%,1,IF(AQ275&lt;90%,0.75,0.5)))))</f>
        <v>1.5</v>
      </c>
      <c r="AS275" s="55">
        <v>1200</v>
      </c>
      <c r="AT275" s="6">
        <f>VLOOKUP(E275,[6]教育处数据!B:Q,16,0)</f>
        <v>20</v>
      </c>
      <c r="AU275" s="56">
        <f>AS275*AR275*(AT275/AW275)</f>
        <v>1800</v>
      </c>
      <c r="AV275" s="57">
        <f>ROUND(AU275,0)</f>
        <v>1800</v>
      </c>
      <c r="AW275" s="6">
        <v>20</v>
      </c>
    </row>
    <row r="276" spans="1:49">
      <c r="A276" s="6"/>
      <c r="B276" s="7" t="s">
        <v>403</v>
      </c>
      <c r="C276" s="8">
        <v>271</v>
      </c>
      <c r="D276" s="59" t="s">
        <v>406</v>
      </c>
      <c r="E276" s="8">
        <f>VLOOKUP(D276,'[1]9月学员绩效名单'!$A:$C,3,0)</f>
        <v>621019</v>
      </c>
      <c r="F276" s="8" t="str">
        <f>VLOOKUP(E276,'[2]住培学员 在培学员排班表（所有人）请假等数据已更新到23.6'!$F$1:$X$65536,19,0)</f>
        <v>住院医师-本院</v>
      </c>
      <c r="G276" s="8" t="str">
        <f>VLOOKUP(E276,'[2]住培学员 在培学员排班表（所有人）请假等数据已更新到23.6'!$F$1:$P$65536,11,0)</f>
        <v>麻醉科</v>
      </c>
      <c r="H276" s="8" t="str">
        <f>VLOOKUP(E276,'[2]住培学员 在培学员排班表（所有人）请假等数据已更新到23.6'!$F$1:$S$65536,14,0)</f>
        <v>2021年</v>
      </c>
      <c r="I276" s="8" t="s">
        <v>99</v>
      </c>
      <c r="J276" s="43">
        <v>0</v>
      </c>
      <c r="K276" s="43">
        <v>0</v>
      </c>
      <c r="L276" s="43">
        <v>0</v>
      </c>
      <c r="M276" s="24">
        <v>160</v>
      </c>
      <c r="N276" s="25">
        <v>2</v>
      </c>
      <c r="O276" s="25">
        <v>0</v>
      </c>
      <c r="P276" s="25">
        <v>1</v>
      </c>
      <c r="Q276" s="25">
        <v>1</v>
      </c>
      <c r="R276" s="25">
        <v>1</v>
      </c>
      <c r="S276" s="36">
        <v>170</v>
      </c>
      <c r="T276" s="24">
        <v>100</v>
      </c>
      <c r="U276" s="24">
        <v>10</v>
      </c>
      <c r="V276" s="24">
        <v>40</v>
      </c>
      <c r="W276" s="24">
        <v>60</v>
      </c>
      <c r="X276" s="24">
        <v>30</v>
      </c>
      <c r="Y276" s="48">
        <v>0</v>
      </c>
      <c r="Z276" s="48">
        <v>0</v>
      </c>
      <c r="AA276" s="48">
        <f>VLOOKUP(E276,[6]教育处数据!B:G,6,0)</f>
        <v>0</v>
      </c>
      <c r="AB276" s="43">
        <f>VLOOKUP(E276,[6]教育处数据!B:H,7,0)</f>
        <v>100</v>
      </c>
      <c r="AC276" s="43">
        <f>VLOOKUP(E276,[6]教育处数据!B:J,9,0)</f>
        <v>150</v>
      </c>
      <c r="AD276" s="43">
        <f>VLOOKUP(E276,[6]教育处数据!B:L,11,0)</f>
        <v>100</v>
      </c>
      <c r="AE276" s="43">
        <v>0</v>
      </c>
      <c r="AF276" s="43">
        <v>0</v>
      </c>
      <c r="AG276" s="43">
        <f>VLOOKUP(E276,[6]教育处数据!B:N,13,0)</f>
        <v>0</v>
      </c>
      <c r="AH276" s="43">
        <v>0</v>
      </c>
      <c r="AI276" s="43">
        <v>0</v>
      </c>
      <c r="AJ276" s="43">
        <v>0</v>
      </c>
      <c r="AK276" s="43">
        <v>0</v>
      </c>
      <c r="AL276" s="43">
        <v>0</v>
      </c>
      <c r="AM276" s="26">
        <f>SUM(J276:M276,S276:AJ276)</f>
        <v>920</v>
      </c>
      <c r="AN276" s="7" t="str">
        <f>VLOOKUP(G276,'[4]2.第一轮公示反馈'!$G:$AM,33,0)</f>
        <v>麻醉科</v>
      </c>
      <c r="AO276" s="52">
        <f>SUMPRODUCT(($AN$4:$AN$1113=AN276)*($AM$4:$AM$1113&gt;AM276))+1</f>
        <v>2</v>
      </c>
      <c r="AP276" s="53">
        <f>COUNTIF(AN:AN,AN276)</f>
        <v>50</v>
      </c>
      <c r="AQ276" s="54">
        <f>AO276/AP276</f>
        <v>0.04</v>
      </c>
      <c r="AR276" s="53">
        <f>IF(AQ276&lt;=10%,1.5,(IF(AQ276&lt;=40%,1.25,IF(AQ276&lt;=60%,1,IF(AQ276&lt;90%,0.75,0.5)))))</f>
        <v>1.5</v>
      </c>
      <c r="AS276" s="55">
        <v>1200</v>
      </c>
      <c r="AT276" s="6">
        <f>VLOOKUP(E276,[6]教育处数据!B:Q,16,0)</f>
        <v>20</v>
      </c>
      <c r="AU276" s="56">
        <f>AS276*AR276*(AT276/AW276)</f>
        <v>1800</v>
      </c>
      <c r="AV276" s="57">
        <f>ROUND(AU276,0)</f>
        <v>1800</v>
      </c>
      <c r="AW276" s="6">
        <v>20</v>
      </c>
    </row>
    <row r="277" spans="1:49">
      <c r="A277" s="6"/>
      <c r="B277" s="7" t="s">
        <v>257</v>
      </c>
      <c r="C277" s="8">
        <v>272</v>
      </c>
      <c r="D277" s="8" t="s">
        <v>407</v>
      </c>
      <c r="E277" s="8" t="str">
        <f>VLOOKUP(D277,'[1]9月学员绩效名单'!$A:$C,3,0)</f>
        <v>7AM306</v>
      </c>
      <c r="F277" s="8" t="str">
        <f>VLOOKUP(E277,'[2]住培学员 在培学员排班表（所有人）请假等数据已更新到23.6'!$F$1:$X$65536,19,0)</f>
        <v>规培研究生</v>
      </c>
      <c r="G277" s="8" t="str">
        <f>VLOOKUP(E277,'[2]住培学员 在培学员排班表（所有人）请假等数据已更新到23.6'!$F$1:$P$65536,11,0)</f>
        <v>麻醉科</v>
      </c>
      <c r="H277" s="8" t="str">
        <f>VLOOKUP(E277,'[2]住培学员 在培学员排班表（所有人）请假等数据已更新到23.6'!$F$1:$S$65536,14,0)</f>
        <v>2021年</v>
      </c>
      <c r="I277" s="8" t="s">
        <v>99</v>
      </c>
      <c r="J277" s="24">
        <v>0</v>
      </c>
      <c r="K277" s="24">
        <v>0</v>
      </c>
      <c r="L277" s="24">
        <v>0</v>
      </c>
      <c r="M277" s="24">
        <v>160</v>
      </c>
      <c r="N277" s="37">
        <v>0</v>
      </c>
      <c r="O277" s="25">
        <v>1</v>
      </c>
      <c r="P277" s="37">
        <v>1</v>
      </c>
      <c r="Q277" s="37">
        <v>1</v>
      </c>
      <c r="R277" s="37">
        <v>1</v>
      </c>
      <c r="S277" s="36">
        <v>90</v>
      </c>
      <c r="T277" s="24">
        <v>100</v>
      </c>
      <c r="U277" s="24">
        <v>10</v>
      </c>
      <c r="V277" s="24">
        <v>40</v>
      </c>
      <c r="W277" s="24">
        <v>60</v>
      </c>
      <c r="X277" s="24">
        <v>30</v>
      </c>
      <c r="Y277" s="48">
        <v>20</v>
      </c>
      <c r="Z277" s="48">
        <v>0</v>
      </c>
      <c r="AA277" s="48">
        <f>VLOOKUP(E277,[6]教育处数据!B:G,6,0)</f>
        <v>0</v>
      </c>
      <c r="AB277" s="43">
        <f>VLOOKUP(E277,[6]教育处数据!B:H,7,0)</f>
        <v>100</v>
      </c>
      <c r="AC277" s="43">
        <f>VLOOKUP(E277,[6]教育处数据!B:J,9,0)</f>
        <v>150</v>
      </c>
      <c r="AD277" s="43">
        <f>VLOOKUP(E277,[6]教育处数据!B:L,11,0)</f>
        <v>100</v>
      </c>
      <c r="AE277" s="43">
        <v>0</v>
      </c>
      <c r="AF277" s="43">
        <v>0</v>
      </c>
      <c r="AG277" s="43">
        <f>VLOOKUP(E277,[6]教育处数据!B:N,13,0)</f>
        <v>0</v>
      </c>
      <c r="AH277" s="43">
        <v>0</v>
      </c>
      <c r="AI277" s="43">
        <v>0</v>
      </c>
      <c r="AJ277" s="43">
        <v>0</v>
      </c>
      <c r="AK277" s="43">
        <v>0</v>
      </c>
      <c r="AL277" s="43">
        <v>0</v>
      </c>
      <c r="AM277" s="26">
        <f>SUM(J277:M277,S277:AJ277)</f>
        <v>860</v>
      </c>
      <c r="AN277" s="7" t="str">
        <f>VLOOKUP(G277,'[4]2.第一轮公示反馈'!$G:$AM,33,0)</f>
        <v>麻醉科</v>
      </c>
      <c r="AO277" s="52">
        <f>SUMPRODUCT(($AN$4:$AN$1113=AN277)*($AM$4:$AM$1113&gt;AM277))+1</f>
        <v>4</v>
      </c>
      <c r="AP277" s="53">
        <f>COUNTIF(AN:AN,AN277)</f>
        <v>50</v>
      </c>
      <c r="AQ277" s="54">
        <f>AO277/AP277</f>
        <v>0.08</v>
      </c>
      <c r="AR277" s="53">
        <f>IF(AQ277&lt;=10%,1.5,(IF(AQ277&lt;=40%,1.25,IF(AQ277&lt;=60%,1,IF(AQ277&lt;90%,0.75,0.5)))))</f>
        <v>1.5</v>
      </c>
      <c r="AS277" s="55">
        <v>1200</v>
      </c>
      <c r="AT277" s="6">
        <f>VLOOKUP(E277,[6]教育处数据!B:Q,16,0)</f>
        <v>20</v>
      </c>
      <c r="AU277" s="56">
        <f>AS277*AR277*(AT277/AW277)</f>
        <v>1800</v>
      </c>
      <c r="AV277" s="57">
        <f>ROUND(AU277,0)</f>
        <v>1800</v>
      </c>
      <c r="AW277" s="6">
        <v>20</v>
      </c>
    </row>
    <row r="278" spans="1:49">
      <c r="A278" s="6"/>
      <c r="B278" s="7" t="s">
        <v>408</v>
      </c>
      <c r="C278" s="8">
        <v>273</v>
      </c>
      <c r="D278" s="59" t="s">
        <v>409</v>
      </c>
      <c r="E278" s="8">
        <f>VLOOKUP(D278,'[1]9月学员绩效名单'!$A:$C,3,0)</f>
        <v>122008</v>
      </c>
      <c r="F278" s="8" t="str">
        <f>VLOOKUP(E278,'[2]住培学员 在培学员排班表（所有人）请假等数据已更新到23.6'!$F$1:$X$65536,19,0)</f>
        <v>住院医师-本院</v>
      </c>
      <c r="G278" s="8" t="str">
        <f>VLOOKUP(E278,'[2]住培学员 在培学员排班表（所有人）请假等数据已更新到23.6'!$F$1:$P$65536,11,0)</f>
        <v>麻醉科</v>
      </c>
      <c r="H278" s="8" t="str">
        <f>VLOOKUP(E278,'[2]住培学员 在培学员排班表（所有人）请假等数据已更新到23.6'!$F$1:$S$65536,14,0)</f>
        <v>2022年</v>
      </c>
      <c r="I278" s="8" t="s">
        <v>99</v>
      </c>
      <c r="J278" s="24">
        <v>0</v>
      </c>
      <c r="K278" s="24">
        <v>0</v>
      </c>
      <c r="L278" s="24">
        <v>0</v>
      </c>
      <c r="M278" s="24">
        <v>160</v>
      </c>
      <c r="N278" s="25">
        <v>1</v>
      </c>
      <c r="O278" s="25">
        <v>0</v>
      </c>
      <c r="P278" s="25">
        <v>1</v>
      </c>
      <c r="Q278" s="25">
        <v>0</v>
      </c>
      <c r="R278" s="25">
        <v>0</v>
      </c>
      <c r="S278" s="36">
        <f>N278*50+O278*20+P278*20+Q278*25+R278*25</f>
        <v>70</v>
      </c>
      <c r="T278" s="24">
        <v>100</v>
      </c>
      <c r="U278" s="24">
        <v>10</v>
      </c>
      <c r="V278" s="24">
        <v>40</v>
      </c>
      <c r="W278" s="24">
        <v>60</v>
      </c>
      <c r="X278" s="24">
        <v>30</v>
      </c>
      <c r="Y278" s="48">
        <v>0</v>
      </c>
      <c r="Z278" s="48">
        <v>0</v>
      </c>
      <c r="AA278" s="48">
        <f>VLOOKUP(E278,[6]教育处数据!B:G,6,0)</f>
        <v>0</v>
      </c>
      <c r="AB278" s="43">
        <f>VLOOKUP(E278,[6]教育处数据!B:H,7,0)</f>
        <v>100</v>
      </c>
      <c r="AC278" s="43">
        <f>VLOOKUP(E278,[6]教育处数据!B:J,9,0)</f>
        <v>150</v>
      </c>
      <c r="AD278" s="43">
        <f>VLOOKUP(E278,[6]教育处数据!B:L,11,0)</f>
        <v>100</v>
      </c>
      <c r="AE278" s="43">
        <v>0</v>
      </c>
      <c r="AF278" s="43">
        <v>0</v>
      </c>
      <c r="AG278" s="43">
        <f>VLOOKUP(E278,[6]教育处数据!B:N,13,0)</f>
        <v>0</v>
      </c>
      <c r="AH278" s="43">
        <v>0</v>
      </c>
      <c r="AI278" s="43">
        <v>0</v>
      </c>
      <c r="AJ278" s="43">
        <v>0</v>
      </c>
      <c r="AK278" s="43">
        <v>0</v>
      </c>
      <c r="AL278" s="43">
        <v>0</v>
      </c>
      <c r="AM278" s="26">
        <f>SUM(J278:M278,S278:AJ278)</f>
        <v>820</v>
      </c>
      <c r="AN278" s="7" t="str">
        <f>VLOOKUP(G278,'[4]2.第一轮公示反馈'!$G:$AM,33,0)</f>
        <v>麻醉科</v>
      </c>
      <c r="AO278" s="52">
        <f>SUMPRODUCT(($AN$4:$AN$1113=AN278)*($AM$4:$AM$1113&gt;AM278))+1</f>
        <v>5</v>
      </c>
      <c r="AP278" s="53">
        <f>COUNTIF(AN:AN,AN278)</f>
        <v>50</v>
      </c>
      <c r="AQ278" s="54">
        <f>AO278/AP278</f>
        <v>0.1</v>
      </c>
      <c r="AR278" s="53">
        <f>IF(AQ278&lt;=10%,1.5,(IF(AQ278&lt;=40%,1.25,IF(AQ278&lt;=60%,1,IF(AQ278&lt;90%,0.75,0.5)))))</f>
        <v>1.5</v>
      </c>
      <c r="AS278" s="55">
        <v>1200</v>
      </c>
      <c r="AT278" s="6">
        <f>VLOOKUP(E278,[6]教育处数据!B:Q,16,0)</f>
        <v>20</v>
      </c>
      <c r="AU278" s="56">
        <f>AS278*AR278*(AT278/AW278)</f>
        <v>1800</v>
      </c>
      <c r="AV278" s="57">
        <f>ROUND(AU278,0)</f>
        <v>1800</v>
      </c>
      <c r="AW278" s="6">
        <v>20</v>
      </c>
    </row>
    <row r="279" spans="1:49">
      <c r="A279" s="6"/>
      <c r="B279" s="7" t="s">
        <v>403</v>
      </c>
      <c r="C279" s="8">
        <v>274</v>
      </c>
      <c r="D279" s="70" t="s">
        <v>410</v>
      </c>
      <c r="E279" s="8" t="str">
        <f>VLOOKUP(D279,'[1]9月学员绩效名单'!$A:$C,3,0)</f>
        <v>7AM299</v>
      </c>
      <c r="F279" s="8" t="str">
        <f>VLOOKUP(E279,'[2]住培学员 在培学员排班表（所有人）请假等数据已更新到23.6'!$F$1:$X$65536,19,0)</f>
        <v>规培研究生</v>
      </c>
      <c r="G279" s="8" t="str">
        <f>VLOOKUP(E279,'[2]住培学员 在培学员排班表（所有人）请假等数据已更新到23.6'!$F$1:$P$65536,11,0)</f>
        <v>麻醉科</v>
      </c>
      <c r="H279" s="8" t="str">
        <f>VLOOKUP(E279,'[2]住培学员 在培学员排班表（所有人）请假等数据已更新到23.6'!$F$1:$S$65536,14,0)</f>
        <v>2021年</v>
      </c>
      <c r="I279" s="8" t="s">
        <v>99</v>
      </c>
      <c r="J279" s="43">
        <v>0</v>
      </c>
      <c r="K279" s="43">
        <v>0</v>
      </c>
      <c r="L279" s="43">
        <v>0</v>
      </c>
      <c r="M279" s="24">
        <v>160</v>
      </c>
      <c r="N279" s="25">
        <v>2</v>
      </c>
      <c r="O279" s="25">
        <v>0</v>
      </c>
      <c r="P279" s="25">
        <v>1</v>
      </c>
      <c r="Q279" s="25">
        <v>0</v>
      </c>
      <c r="R279" s="25">
        <v>0</v>
      </c>
      <c r="S279" s="36">
        <v>120</v>
      </c>
      <c r="T279" s="24">
        <v>100</v>
      </c>
      <c r="U279" s="24">
        <v>10</v>
      </c>
      <c r="V279" s="24">
        <v>0</v>
      </c>
      <c r="W279" s="24">
        <v>0</v>
      </c>
      <c r="X279" s="24">
        <v>60</v>
      </c>
      <c r="Y279" s="48">
        <v>0</v>
      </c>
      <c r="Z279" s="48">
        <v>0</v>
      </c>
      <c r="AA279" s="48">
        <f>VLOOKUP(E279,[6]教育处数据!B:G,6,0)</f>
        <v>0</v>
      </c>
      <c r="AB279" s="43">
        <f>VLOOKUP(E279,[6]教育处数据!B:H,7,0)</f>
        <v>100</v>
      </c>
      <c r="AC279" s="43">
        <f>VLOOKUP(E279,[6]教育处数据!B:J,9,0)</f>
        <v>150</v>
      </c>
      <c r="AD279" s="43">
        <f>VLOOKUP(E279,[6]教育处数据!B:L,11,0)</f>
        <v>100</v>
      </c>
      <c r="AE279" s="43">
        <v>0</v>
      </c>
      <c r="AF279" s="43">
        <v>0</v>
      </c>
      <c r="AG279" s="43">
        <f>VLOOKUP(E279,[6]教育处数据!B:N,13,0)</f>
        <v>0</v>
      </c>
      <c r="AH279" s="43">
        <v>0</v>
      </c>
      <c r="AI279" s="43">
        <v>0</v>
      </c>
      <c r="AJ279" s="43">
        <v>0</v>
      </c>
      <c r="AK279" s="43">
        <v>0</v>
      </c>
      <c r="AL279" s="43">
        <v>0</v>
      </c>
      <c r="AM279" s="26">
        <f>SUM(J279:M279,S279:AJ279)</f>
        <v>800</v>
      </c>
      <c r="AN279" s="7" t="str">
        <f>VLOOKUP(G279,'[4]2.第一轮公示反馈'!$G:$AM,33,0)</f>
        <v>麻醉科</v>
      </c>
      <c r="AO279" s="52">
        <f>SUMPRODUCT(($AN$4:$AN$1113=AN279)*($AM$4:$AM$1113&gt;AM279))+1</f>
        <v>6</v>
      </c>
      <c r="AP279" s="53">
        <f>COUNTIF(AN:AN,AN279)</f>
        <v>50</v>
      </c>
      <c r="AQ279" s="54">
        <f>AO279/AP279</f>
        <v>0.12</v>
      </c>
      <c r="AR279" s="53">
        <f>IF(AQ279&lt;=10%,1.5,(IF(AQ279&lt;=40%,1.25,IF(AQ279&lt;=60%,1,IF(AQ279&lt;90%,0.75,0.5)))))</f>
        <v>1.25</v>
      </c>
      <c r="AS279" s="55">
        <v>1200</v>
      </c>
      <c r="AT279" s="6">
        <f>VLOOKUP(E279,[6]教育处数据!B:Q,16,0)</f>
        <v>20</v>
      </c>
      <c r="AU279" s="56">
        <f>AS279*AR279*(AT279/AW279)</f>
        <v>1500</v>
      </c>
      <c r="AV279" s="57">
        <f>ROUND(AU279,0)</f>
        <v>1500</v>
      </c>
      <c r="AW279" s="6">
        <v>20</v>
      </c>
    </row>
    <row r="280" spans="1:49">
      <c r="A280" s="6"/>
      <c r="B280" s="7" t="s">
        <v>257</v>
      </c>
      <c r="C280" s="8">
        <v>275</v>
      </c>
      <c r="D280" s="8" t="s">
        <v>411</v>
      </c>
      <c r="E280" s="8" t="str">
        <f>VLOOKUP(D280,'[1]9月学员绩效名单'!$A:$C,3,0)</f>
        <v>7AM302</v>
      </c>
      <c r="F280" s="8" t="str">
        <f>VLOOKUP(E280,'[2]住培学员 在培学员排班表（所有人）请假等数据已更新到23.6'!$F$1:$X$65536,19,0)</f>
        <v>规培研究生</v>
      </c>
      <c r="G280" s="8" t="str">
        <f>VLOOKUP(E280,'[2]住培学员 在培学员排班表（所有人）请假等数据已更新到23.6'!$F$1:$P$65536,11,0)</f>
        <v>麻醉科</v>
      </c>
      <c r="H280" s="8" t="str">
        <f>VLOOKUP(E280,'[2]住培学员 在培学员排班表（所有人）请假等数据已更新到23.6'!$F$1:$S$65536,14,0)</f>
        <v>2021年</v>
      </c>
      <c r="I280" s="8" t="s">
        <v>99</v>
      </c>
      <c r="J280" s="24">
        <v>0</v>
      </c>
      <c r="K280" s="24">
        <v>0</v>
      </c>
      <c r="L280" s="24">
        <v>0</v>
      </c>
      <c r="M280" s="24">
        <v>160</v>
      </c>
      <c r="N280" s="37">
        <v>0</v>
      </c>
      <c r="O280" s="25">
        <v>2</v>
      </c>
      <c r="P280" s="37">
        <v>1</v>
      </c>
      <c r="Q280" s="37">
        <v>0</v>
      </c>
      <c r="R280" s="37">
        <v>0</v>
      </c>
      <c r="S280" s="36">
        <v>60</v>
      </c>
      <c r="T280" s="24">
        <v>100</v>
      </c>
      <c r="U280" s="24">
        <v>10</v>
      </c>
      <c r="V280" s="24">
        <v>40</v>
      </c>
      <c r="W280" s="24">
        <v>30</v>
      </c>
      <c r="X280" s="24">
        <v>0</v>
      </c>
      <c r="Y280" s="48">
        <v>20</v>
      </c>
      <c r="Z280" s="48">
        <v>0</v>
      </c>
      <c r="AA280" s="48">
        <f>VLOOKUP(E280,[6]教育处数据!B:G,6,0)</f>
        <v>0</v>
      </c>
      <c r="AB280" s="43">
        <f>VLOOKUP(E280,[6]教育处数据!B:H,7,0)</f>
        <v>100</v>
      </c>
      <c r="AC280" s="43">
        <f>VLOOKUP(E280,[6]教育处数据!B:J,9,0)</f>
        <v>150</v>
      </c>
      <c r="AD280" s="43">
        <f>VLOOKUP(E280,[6]教育处数据!B:L,11,0)</f>
        <v>100</v>
      </c>
      <c r="AE280" s="43">
        <v>0</v>
      </c>
      <c r="AF280" s="43">
        <v>0</v>
      </c>
      <c r="AG280" s="43">
        <f>VLOOKUP(E280,[6]教育处数据!B:N,13,0)</f>
        <v>0</v>
      </c>
      <c r="AH280" s="43">
        <v>0</v>
      </c>
      <c r="AI280" s="43">
        <v>0</v>
      </c>
      <c r="AJ280" s="43">
        <v>0</v>
      </c>
      <c r="AK280" s="43">
        <v>0</v>
      </c>
      <c r="AL280" s="43">
        <v>0</v>
      </c>
      <c r="AM280" s="26">
        <f>SUM(J280:M280,S280:AJ280)</f>
        <v>770</v>
      </c>
      <c r="AN280" s="7" t="str">
        <f>VLOOKUP(G280,'[4]2.第一轮公示反馈'!$G:$AM,33,0)</f>
        <v>麻醉科</v>
      </c>
      <c r="AO280" s="52">
        <f>SUMPRODUCT(($AN$4:$AN$1113=AN280)*($AM$4:$AM$1113&gt;AM280))+1</f>
        <v>7</v>
      </c>
      <c r="AP280" s="53">
        <f>COUNTIF(AN:AN,AN280)</f>
        <v>50</v>
      </c>
      <c r="AQ280" s="54">
        <f>AO280/AP280</f>
        <v>0.14</v>
      </c>
      <c r="AR280" s="53">
        <f>IF(AQ280&lt;=10%,1.5,(IF(AQ280&lt;=40%,1.25,IF(AQ280&lt;=60%,1,IF(AQ280&lt;90%,0.75,0.5)))))</f>
        <v>1.25</v>
      </c>
      <c r="AS280" s="55">
        <v>1200</v>
      </c>
      <c r="AT280" s="6">
        <f>VLOOKUP(E280,[6]教育处数据!B:Q,16,0)</f>
        <v>20</v>
      </c>
      <c r="AU280" s="56">
        <f>AS280*AR280*(AT280/AW280)</f>
        <v>1500</v>
      </c>
      <c r="AV280" s="57">
        <f>ROUND(AU280,0)</f>
        <v>1500</v>
      </c>
      <c r="AW280" s="6">
        <v>20</v>
      </c>
    </row>
    <row r="281" spans="1:49">
      <c r="A281" s="6"/>
      <c r="B281" s="7" t="s">
        <v>257</v>
      </c>
      <c r="C281" s="8">
        <v>276</v>
      </c>
      <c r="D281" s="8" t="s">
        <v>412</v>
      </c>
      <c r="E281" s="8" t="str">
        <f>VLOOKUP(D281,'[1]9月学员绩效名单'!$A:$C,3,0)</f>
        <v>7AM300</v>
      </c>
      <c r="F281" s="8" t="str">
        <f>VLOOKUP(E281,'[2]住培学员 在培学员排班表（所有人）请假等数据已更新到23.6'!$F$1:$X$65536,19,0)</f>
        <v>规培研究生</v>
      </c>
      <c r="G281" s="8" t="str">
        <f>VLOOKUP(E281,'[2]住培学员 在培学员排班表（所有人）请假等数据已更新到23.6'!$F$1:$P$65536,11,0)</f>
        <v>麻醉科</v>
      </c>
      <c r="H281" s="8" t="str">
        <f>VLOOKUP(E281,'[2]住培学员 在培学员排班表（所有人）请假等数据已更新到23.6'!$F$1:$S$65536,14,0)</f>
        <v>2021年</v>
      </c>
      <c r="I281" s="8" t="s">
        <v>99</v>
      </c>
      <c r="J281" s="24">
        <v>0</v>
      </c>
      <c r="K281" s="24">
        <v>0</v>
      </c>
      <c r="L281" s="24">
        <v>0</v>
      </c>
      <c r="M281" s="24">
        <v>160</v>
      </c>
      <c r="N281" s="37">
        <v>0</v>
      </c>
      <c r="O281" s="25">
        <v>2</v>
      </c>
      <c r="P281" s="37">
        <v>2</v>
      </c>
      <c r="Q281" s="37">
        <v>0</v>
      </c>
      <c r="R281" s="37">
        <v>0</v>
      </c>
      <c r="S281" s="36">
        <v>80</v>
      </c>
      <c r="T281" s="24">
        <v>100</v>
      </c>
      <c r="U281" s="24">
        <v>10</v>
      </c>
      <c r="V281" s="24">
        <v>20</v>
      </c>
      <c r="W281" s="24">
        <v>0</v>
      </c>
      <c r="X281" s="24">
        <v>0</v>
      </c>
      <c r="Y281" s="48">
        <v>40</v>
      </c>
      <c r="Z281" s="48">
        <v>0</v>
      </c>
      <c r="AA281" s="48">
        <f>VLOOKUP(E281,[6]教育处数据!B:G,6,0)</f>
        <v>0</v>
      </c>
      <c r="AB281" s="43">
        <f>VLOOKUP(E281,[6]教育处数据!B:H,7,0)</f>
        <v>100</v>
      </c>
      <c r="AC281" s="43">
        <f>VLOOKUP(E281,[6]教育处数据!B:J,9,0)</f>
        <v>150</v>
      </c>
      <c r="AD281" s="43">
        <f>VLOOKUP(E281,[6]教育处数据!B:L,11,0)</f>
        <v>100</v>
      </c>
      <c r="AE281" s="43">
        <v>0</v>
      </c>
      <c r="AF281" s="43">
        <v>0</v>
      </c>
      <c r="AG281" s="43">
        <f>VLOOKUP(E281,[6]教育处数据!B:N,13,0)</f>
        <v>0</v>
      </c>
      <c r="AH281" s="43">
        <v>0</v>
      </c>
      <c r="AI281" s="43">
        <v>0</v>
      </c>
      <c r="AJ281" s="43">
        <v>0</v>
      </c>
      <c r="AK281" s="43">
        <v>0</v>
      </c>
      <c r="AL281" s="43">
        <v>0</v>
      </c>
      <c r="AM281" s="26">
        <f>SUM(J281:M281,S281:AJ281)</f>
        <v>760</v>
      </c>
      <c r="AN281" s="7" t="str">
        <f>VLOOKUP(G281,'[4]2.第一轮公示反馈'!$G:$AM,33,0)</f>
        <v>麻醉科</v>
      </c>
      <c r="AO281" s="52">
        <f>SUMPRODUCT(($AN$4:$AN$1113=AN281)*($AM$4:$AM$1113&gt;AM281))+1</f>
        <v>8</v>
      </c>
      <c r="AP281" s="53">
        <f>COUNTIF(AN:AN,AN281)</f>
        <v>50</v>
      </c>
      <c r="AQ281" s="54">
        <f>AO281/AP281</f>
        <v>0.16</v>
      </c>
      <c r="AR281" s="53">
        <f>IF(AQ281&lt;=10%,1.5,(IF(AQ281&lt;=40%,1.25,IF(AQ281&lt;=60%,1,IF(AQ281&lt;90%,0.75,0.5)))))</f>
        <v>1.25</v>
      </c>
      <c r="AS281" s="55">
        <v>1200</v>
      </c>
      <c r="AT281" s="6">
        <f>VLOOKUP(E281,[6]教育处数据!B:Q,16,0)</f>
        <v>20</v>
      </c>
      <c r="AU281" s="56">
        <f>AS281*AR281*(AT281/AW281)</f>
        <v>1500</v>
      </c>
      <c r="AV281" s="57">
        <f>ROUND(AU281,0)</f>
        <v>1500</v>
      </c>
      <c r="AW281" s="6">
        <v>20</v>
      </c>
    </row>
    <row r="282" spans="1:49">
      <c r="A282" s="6"/>
      <c r="B282" s="7" t="s">
        <v>257</v>
      </c>
      <c r="C282" s="8">
        <v>277</v>
      </c>
      <c r="D282" s="8" t="s">
        <v>413</v>
      </c>
      <c r="E282" s="8" t="str">
        <f>VLOOKUP(D282,'[1]9月学员绩效名单'!$A:$C,3,0)</f>
        <v>7AM303</v>
      </c>
      <c r="F282" s="8" t="str">
        <f>VLOOKUP(E282,'[2]住培学员 在培学员排班表（所有人）请假等数据已更新到23.6'!$F$1:$X$65536,19,0)</f>
        <v>规培研究生</v>
      </c>
      <c r="G282" s="8" t="str">
        <f>VLOOKUP(E282,'[2]住培学员 在培学员排班表（所有人）请假等数据已更新到23.6'!$F$1:$P$65536,11,0)</f>
        <v>麻醉科</v>
      </c>
      <c r="H282" s="8" t="str">
        <f>VLOOKUP(E282,'[2]住培学员 在培学员排班表（所有人）请假等数据已更新到23.6'!$F$1:$S$65536,14,0)</f>
        <v>2021年</v>
      </c>
      <c r="I282" s="8" t="s">
        <v>99</v>
      </c>
      <c r="J282" s="24">
        <v>0</v>
      </c>
      <c r="K282" s="24">
        <v>0</v>
      </c>
      <c r="L282" s="24">
        <v>0</v>
      </c>
      <c r="M282" s="24">
        <v>160</v>
      </c>
      <c r="N282" s="37">
        <v>0</v>
      </c>
      <c r="O282" s="25">
        <v>2</v>
      </c>
      <c r="P282" s="37">
        <v>0</v>
      </c>
      <c r="Q282" s="37">
        <v>0</v>
      </c>
      <c r="R282" s="37">
        <v>0</v>
      </c>
      <c r="S282" s="36">
        <v>40</v>
      </c>
      <c r="T282" s="24">
        <v>100</v>
      </c>
      <c r="U282" s="24">
        <v>10</v>
      </c>
      <c r="V282" s="24">
        <v>20</v>
      </c>
      <c r="W282" s="24">
        <v>0</v>
      </c>
      <c r="X282" s="24">
        <v>0</v>
      </c>
      <c r="Y282" s="48">
        <v>60</v>
      </c>
      <c r="Z282" s="48">
        <v>0</v>
      </c>
      <c r="AA282" s="48">
        <f>VLOOKUP(E282,[6]教育处数据!B:G,6,0)</f>
        <v>0</v>
      </c>
      <c r="AB282" s="43">
        <f>VLOOKUP(E282,[6]教育处数据!B:H,7,0)</f>
        <v>100</v>
      </c>
      <c r="AC282" s="43">
        <f>VLOOKUP(E282,[6]教育处数据!B:J,9,0)</f>
        <v>150</v>
      </c>
      <c r="AD282" s="43">
        <f>VLOOKUP(E282,[6]教育处数据!B:L,11,0)</f>
        <v>100</v>
      </c>
      <c r="AE282" s="43">
        <v>0</v>
      </c>
      <c r="AF282" s="43">
        <v>0</v>
      </c>
      <c r="AG282" s="43">
        <f>VLOOKUP(E282,[6]教育处数据!B:N,13,0)</f>
        <v>0</v>
      </c>
      <c r="AH282" s="43">
        <v>0</v>
      </c>
      <c r="AI282" s="43">
        <v>0</v>
      </c>
      <c r="AJ282" s="43">
        <v>0</v>
      </c>
      <c r="AK282" s="43">
        <v>0</v>
      </c>
      <c r="AL282" s="43">
        <v>0</v>
      </c>
      <c r="AM282" s="26">
        <f>SUM(J282:M282,S282:AJ282)</f>
        <v>740</v>
      </c>
      <c r="AN282" s="7" t="str">
        <f>VLOOKUP(G282,'[4]2.第一轮公示反馈'!$G:$AM,33,0)</f>
        <v>麻醉科</v>
      </c>
      <c r="AO282" s="52">
        <f>SUMPRODUCT(($AN$4:$AN$1113=AN282)*($AM$4:$AM$1113&gt;AM282))+1</f>
        <v>9</v>
      </c>
      <c r="AP282" s="53">
        <f>COUNTIF(AN:AN,AN282)</f>
        <v>50</v>
      </c>
      <c r="AQ282" s="54">
        <f>AO282/AP282</f>
        <v>0.18</v>
      </c>
      <c r="AR282" s="53">
        <f>IF(AQ282&lt;=10%,1.5,(IF(AQ282&lt;=40%,1.25,IF(AQ282&lt;=60%,1,IF(AQ282&lt;90%,0.75,0.5)))))</f>
        <v>1.25</v>
      </c>
      <c r="AS282" s="55">
        <v>1200</v>
      </c>
      <c r="AT282" s="6">
        <f>VLOOKUP(E282,[6]教育处数据!B:Q,16,0)</f>
        <v>20</v>
      </c>
      <c r="AU282" s="56">
        <f>AS282*AR282*(AT282/AW282)</f>
        <v>1500</v>
      </c>
      <c r="AV282" s="57">
        <f>ROUND(AU282,0)</f>
        <v>1500</v>
      </c>
      <c r="AW282" s="6">
        <v>20</v>
      </c>
    </row>
    <row r="283" spans="1:49">
      <c r="A283" s="6"/>
      <c r="B283" s="7" t="s">
        <v>257</v>
      </c>
      <c r="C283" s="8">
        <v>278</v>
      </c>
      <c r="D283" s="8" t="s">
        <v>414</v>
      </c>
      <c r="E283" s="8" t="str">
        <f>VLOOKUP(D283,'[1]9月学员绩效名单'!$A:$C,3,0)</f>
        <v>7AM304</v>
      </c>
      <c r="F283" s="8" t="str">
        <f>VLOOKUP(E283,'[2]住培学员 在培学员排班表（所有人）请假等数据已更新到23.6'!$F$1:$X$65536,19,0)</f>
        <v>规培研究生</v>
      </c>
      <c r="G283" s="8" t="str">
        <f>VLOOKUP(E283,'[2]住培学员 在培学员排班表（所有人）请假等数据已更新到23.6'!$F$1:$P$65536,11,0)</f>
        <v>麻醉科</v>
      </c>
      <c r="H283" s="8" t="str">
        <f>VLOOKUP(E283,'[2]住培学员 在培学员排班表（所有人）请假等数据已更新到23.6'!$F$1:$S$65536,14,0)</f>
        <v>2021年</v>
      </c>
      <c r="I283" s="8" t="s">
        <v>99</v>
      </c>
      <c r="J283" s="24">
        <v>0</v>
      </c>
      <c r="K283" s="24">
        <v>0</v>
      </c>
      <c r="L283" s="24">
        <v>0</v>
      </c>
      <c r="M283" s="24">
        <v>160</v>
      </c>
      <c r="N283" s="37">
        <v>0</v>
      </c>
      <c r="O283" s="25">
        <v>1</v>
      </c>
      <c r="P283" s="37">
        <v>1</v>
      </c>
      <c r="Q283" s="37">
        <v>1</v>
      </c>
      <c r="R283" s="37">
        <v>1</v>
      </c>
      <c r="S283" s="36">
        <v>90</v>
      </c>
      <c r="T283" s="24">
        <v>100</v>
      </c>
      <c r="U283" s="24">
        <v>10</v>
      </c>
      <c r="V283" s="24">
        <v>0</v>
      </c>
      <c r="W283" s="24">
        <v>0</v>
      </c>
      <c r="X283" s="24">
        <v>0</v>
      </c>
      <c r="Y283" s="48">
        <v>20</v>
      </c>
      <c r="Z283" s="48">
        <v>0</v>
      </c>
      <c r="AA283" s="48">
        <f>VLOOKUP(E283,[6]教育处数据!B:G,6,0)</f>
        <v>0</v>
      </c>
      <c r="AB283" s="43">
        <f>VLOOKUP(E283,[6]教育处数据!B:H,7,0)</f>
        <v>100</v>
      </c>
      <c r="AC283" s="43">
        <f>VLOOKUP(E283,[6]教育处数据!B:J,9,0)</f>
        <v>150</v>
      </c>
      <c r="AD283" s="43">
        <f>VLOOKUP(E283,[6]教育处数据!B:L,11,0)</f>
        <v>100</v>
      </c>
      <c r="AE283" s="43">
        <v>0</v>
      </c>
      <c r="AF283" s="43">
        <v>0</v>
      </c>
      <c r="AG283" s="43">
        <f>VLOOKUP(E283,[6]教育处数据!B:N,13,0)</f>
        <v>0</v>
      </c>
      <c r="AH283" s="43">
        <v>0</v>
      </c>
      <c r="AI283" s="43">
        <v>0</v>
      </c>
      <c r="AJ283" s="43">
        <v>0</v>
      </c>
      <c r="AK283" s="43">
        <v>0</v>
      </c>
      <c r="AL283" s="43">
        <v>0</v>
      </c>
      <c r="AM283" s="26">
        <f>SUM(J283:M283,S283:AJ283)</f>
        <v>730</v>
      </c>
      <c r="AN283" s="7" t="str">
        <f>VLOOKUP(G283,'[4]2.第一轮公示反馈'!$G:$AM,33,0)</f>
        <v>麻醉科</v>
      </c>
      <c r="AO283" s="52">
        <f>SUMPRODUCT(($AN$4:$AN$1113=AN283)*($AM$4:$AM$1113&gt;AM283))+1</f>
        <v>10</v>
      </c>
      <c r="AP283" s="53">
        <f>COUNTIF(AN:AN,AN283)</f>
        <v>50</v>
      </c>
      <c r="AQ283" s="54">
        <f>AO283/AP283</f>
        <v>0.2</v>
      </c>
      <c r="AR283" s="53">
        <f>IF(AQ283&lt;=10%,1.5,(IF(AQ283&lt;=40%,1.25,IF(AQ283&lt;=60%,1,IF(AQ283&lt;90%,0.75,0.5)))))</f>
        <v>1.25</v>
      </c>
      <c r="AS283" s="55">
        <v>1200</v>
      </c>
      <c r="AT283" s="6">
        <f>VLOOKUP(E283,[6]教育处数据!B:Q,16,0)</f>
        <v>20</v>
      </c>
      <c r="AU283" s="56">
        <f>AS283*AR283*(AT283/AW283)</f>
        <v>1500</v>
      </c>
      <c r="AV283" s="57">
        <f>ROUND(AU283,0)</f>
        <v>1500</v>
      </c>
      <c r="AW283" s="6">
        <v>20</v>
      </c>
    </row>
    <row r="284" spans="1:49">
      <c r="A284" s="6"/>
      <c r="B284" s="7" t="s">
        <v>257</v>
      </c>
      <c r="C284" s="8">
        <v>279</v>
      </c>
      <c r="D284" s="8" t="s">
        <v>415</v>
      </c>
      <c r="E284" s="8" t="str">
        <f>VLOOKUP(D284,'[1]9月学员绩效名单'!$A:$C,3,0)</f>
        <v>7AM307</v>
      </c>
      <c r="F284" s="8" t="str">
        <f>VLOOKUP(E284,'[2]住培学员 在培学员排班表（所有人）请假等数据已更新到23.6'!$F$1:$X$65536,19,0)</f>
        <v>规培研究生</v>
      </c>
      <c r="G284" s="8" t="str">
        <f>VLOOKUP(E284,'[2]住培学员 在培学员排班表（所有人）请假等数据已更新到23.6'!$F$1:$P$65536,11,0)</f>
        <v>麻醉科</v>
      </c>
      <c r="H284" s="8" t="str">
        <f>VLOOKUP(E284,'[2]住培学员 在培学员排班表（所有人）请假等数据已更新到23.6'!$F$1:$S$65536,14,0)</f>
        <v>2021年</v>
      </c>
      <c r="I284" s="8" t="s">
        <v>99</v>
      </c>
      <c r="J284" s="24">
        <v>0</v>
      </c>
      <c r="K284" s="24">
        <v>0</v>
      </c>
      <c r="L284" s="24">
        <v>0</v>
      </c>
      <c r="M284" s="24">
        <v>160</v>
      </c>
      <c r="N284" s="37">
        <v>0</v>
      </c>
      <c r="O284" s="25">
        <v>2</v>
      </c>
      <c r="P284" s="37">
        <v>0</v>
      </c>
      <c r="Q284" s="37">
        <v>0</v>
      </c>
      <c r="R284" s="37">
        <v>0</v>
      </c>
      <c r="S284" s="36">
        <v>40</v>
      </c>
      <c r="T284" s="24">
        <v>100</v>
      </c>
      <c r="U284" s="24">
        <v>10</v>
      </c>
      <c r="V284" s="24">
        <v>20</v>
      </c>
      <c r="W284" s="24">
        <v>0</v>
      </c>
      <c r="X284" s="24">
        <v>0</v>
      </c>
      <c r="Y284" s="48">
        <v>40</v>
      </c>
      <c r="Z284" s="48">
        <v>0</v>
      </c>
      <c r="AA284" s="48">
        <f>VLOOKUP(E284,[6]教育处数据!B:G,6,0)</f>
        <v>0</v>
      </c>
      <c r="AB284" s="43">
        <f>VLOOKUP(E284,[6]教育处数据!B:H,7,0)</f>
        <v>100</v>
      </c>
      <c r="AC284" s="43">
        <f>VLOOKUP(E284,[6]教育处数据!B:J,9,0)</f>
        <v>150</v>
      </c>
      <c r="AD284" s="43">
        <f>VLOOKUP(E284,[6]教育处数据!B:L,11,0)</f>
        <v>100</v>
      </c>
      <c r="AE284" s="43">
        <v>0</v>
      </c>
      <c r="AF284" s="43">
        <v>0</v>
      </c>
      <c r="AG284" s="43">
        <f>VLOOKUP(E284,[6]教育处数据!B:N,13,0)</f>
        <v>0</v>
      </c>
      <c r="AH284" s="43">
        <v>0</v>
      </c>
      <c r="AI284" s="43">
        <v>0</v>
      </c>
      <c r="AJ284" s="43">
        <v>0</v>
      </c>
      <c r="AK284" s="43">
        <v>0</v>
      </c>
      <c r="AL284" s="43">
        <v>0</v>
      </c>
      <c r="AM284" s="26">
        <f>SUM(J284:M284,S284:AJ284)</f>
        <v>720</v>
      </c>
      <c r="AN284" s="7" t="str">
        <f>VLOOKUP(G284,'[4]2.第一轮公示反馈'!$G:$AM,33,0)</f>
        <v>麻醉科</v>
      </c>
      <c r="AO284" s="52">
        <f>SUMPRODUCT(($AN$4:$AN$1113=AN284)*($AM$4:$AM$1113&gt;AM284))+1</f>
        <v>11</v>
      </c>
      <c r="AP284" s="53">
        <f>COUNTIF(AN:AN,AN284)</f>
        <v>50</v>
      </c>
      <c r="AQ284" s="54">
        <f>AO284/AP284</f>
        <v>0.22</v>
      </c>
      <c r="AR284" s="53">
        <f>IF(AQ284&lt;=10%,1.5,(IF(AQ284&lt;=40%,1.25,IF(AQ284&lt;=60%,1,IF(AQ284&lt;90%,0.75,0.5)))))</f>
        <v>1.25</v>
      </c>
      <c r="AS284" s="55">
        <v>1200</v>
      </c>
      <c r="AT284" s="6">
        <f>VLOOKUP(E284,[6]教育处数据!B:Q,16,0)</f>
        <v>20</v>
      </c>
      <c r="AU284" s="56">
        <f>AS284*AR284*(AT284/AW284)</f>
        <v>1500</v>
      </c>
      <c r="AV284" s="57">
        <f>ROUND(AU284,0)</f>
        <v>1500</v>
      </c>
      <c r="AW284" s="6">
        <v>20</v>
      </c>
    </row>
    <row r="285" spans="1:49">
      <c r="A285" s="6"/>
      <c r="B285" s="7" t="s">
        <v>416</v>
      </c>
      <c r="C285" s="8">
        <v>280</v>
      </c>
      <c r="D285" s="71" t="s">
        <v>417</v>
      </c>
      <c r="E285" s="8" t="str">
        <f>VLOOKUP(D285,'[1]9月学员绩效名单'!$A:$C,3,0)</f>
        <v>727L31</v>
      </c>
      <c r="F285" s="8" t="s">
        <v>418</v>
      </c>
      <c r="G285" s="8" t="s">
        <v>257</v>
      </c>
      <c r="H285" s="8" t="s">
        <v>419</v>
      </c>
      <c r="I285" s="72" t="s">
        <v>99</v>
      </c>
      <c r="J285" s="62">
        <v>0</v>
      </c>
      <c r="K285" s="62">
        <v>0</v>
      </c>
      <c r="L285" s="62">
        <v>0</v>
      </c>
      <c r="M285" s="62">
        <v>160</v>
      </c>
      <c r="N285" s="25">
        <v>0</v>
      </c>
      <c r="O285" s="25">
        <v>4</v>
      </c>
      <c r="P285" s="61">
        <v>1</v>
      </c>
      <c r="Q285" s="61">
        <v>1</v>
      </c>
      <c r="R285" s="61">
        <v>1</v>
      </c>
      <c r="S285" s="64">
        <v>150</v>
      </c>
      <c r="T285" s="62">
        <v>60</v>
      </c>
      <c r="U285" s="62">
        <v>0</v>
      </c>
      <c r="V285" s="62">
        <v>0</v>
      </c>
      <c r="W285" s="62">
        <v>0</v>
      </c>
      <c r="X285" s="62">
        <v>0</v>
      </c>
      <c r="Y285" s="48">
        <v>0</v>
      </c>
      <c r="Z285" s="48">
        <v>0</v>
      </c>
      <c r="AA285" s="48">
        <f>VLOOKUP(E285,[6]教育处数据!B:G,6,0)</f>
        <v>0</v>
      </c>
      <c r="AB285" s="43">
        <f>VLOOKUP(E285,[6]教育处数据!B:H,7,0)</f>
        <v>100</v>
      </c>
      <c r="AC285" s="43">
        <f>VLOOKUP(E285,[6]教育处数据!B:J,9,0)</f>
        <v>150</v>
      </c>
      <c r="AD285" s="43">
        <f>VLOOKUP(E285,[6]教育处数据!B:L,11,0)</f>
        <v>100</v>
      </c>
      <c r="AE285" s="43">
        <v>0</v>
      </c>
      <c r="AF285" s="43">
        <v>0</v>
      </c>
      <c r="AG285" s="43">
        <f>VLOOKUP(E285,[6]教育处数据!B:N,13,0)</f>
        <v>0</v>
      </c>
      <c r="AH285" s="43">
        <v>0</v>
      </c>
      <c r="AI285" s="43">
        <v>0</v>
      </c>
      <c r="AJ285" s="43">
        <v>0</v>
      </c>
      <c r="AK285" s="43">
        <v>0</v>
      </c>
      <c r="AL285" s="43">
        <v>0</v>
      </c>
      <c r="AM285" s="26">
        <f>SUM(J285:M285,S285:AJ285)</f>
        <v>720</v>
      </c>
      <c r="AN285" s="7" t="str">
        <f>VLOOKUP(G285,'[4]2.第一轮公示反馈'!$G:$AM,33,0)</f>
        <v>麻醉科</v>
      </c>
      <c r="AO285" s="52">
        <f>SUMPRODUCT(($AN$4:$AN$1113=AN285)*($AM$4:$AM$1113&gt;AM285))+1</f>
        <v>11</v>
      </c>
      <c r="AP285" s="53">
        <f>COUNTIF(AN:AN,AN285)</f>
        <v>50</v>
      </c>
      <c r="AQ285" s="54">
        <f>AO285/AP285</f>
        <v>0.22</v>
      </c>
      <c r="AR285" s="53">
        <f>IF(AQ285&lt;=10%,1.5,(IF(AQ285&lt;=40%,1.25,IF(AQ285&lt;=60%,1,IF(AQ285&lt;90%,0.75,0.5)))))</f>
        <v>1.25</v>
      </c>
      <c r="AS285" s="55">
        <v>1200</v>
      </c>
      <c r="AT285" s="6">
        <f>VLOOKUP(E285,[6]教育处数据!B:Q,16,0)</f>
        <v>20</v>
      </c>
      <c r="AU285" s="56">
        <f>AS285*AR285*(AT285/AW285)</f>
        <v>1500</v>
      </c>
      <c r="AV285" s="57">
        <f>ROUND(AU285,0)</f>
        <v>1500</v>
      </c>
      <c r="AW285" s="6">
        <v>20</v>
      </c>
    </row>
    <row r="286" spans="1:49">
      <c r="A286" s="6"/>
      <c r="B286" s="7" t="s">
        <v>257</v>
      </c>
      <c r="C286" s="8">
        <v>281</v>
      </c>
      <c r="D286" s="8" t="s">
        <v>420</v>
      </c>
      <c r="E286" s="8" t="str">
        <f>VLOOKUP(D286,'[1]9月学员绩效名单'!$A:$C,3,0)</f>
        <v>7AM311</v>
      </c>
      <c r="F286" s="8" t="str">
        <f>VLOOKUP(E286,'[2]住培学员 在培学员排班表（所有人）请假等数据已更新到23.6'!$F$1:$X$65536,19,0)</f>
        <v>规培研究生</v>
      </c>
      <c r="G286" s="8" t="str">
        <f>VLOOKUP(E286,'[2]住培学员 在培学员排班表（所有人）请假等数据已更新到23.6'!$F$1:$P$65536,11,0)</f>
        <v>麻醉科</v>
      </c>
      <c r="H286" s="8" t="str">
        <f>VLOOKUP(E286,'[2]住培学员 在培学员排班表（所有人）请假等数据已更新到23.6'!$F$1:$S$65536,14,0)</f>
        <v>2021年</v>
      </c>
      <c r="I286" s="8" t="s">
        <v>99</v>
      </c>
      <c r="J286" s="24">
        <v>0</v>
      </c>
      <c r="K286" s="24">
        <v>0</v>
      </c>
      <c r="L286" s="24">
        <v>0</v>
      </c>
      <c r="M286" s="24">
        <v>160</v>
      </c>
      <c r="N286" s="37">
        <v>0</v>
      </c>
      <c r="O286" s="25">
        <v>2</v>
      </c>
      <c r="P286" s="37">
        <v>0</v>
      </c>
      <c r="Q286" s="37">
        <v>1</v>
      </c>
      <c r="R286" s="37">
        <v>0</v>
      </c>
      <c r="S286" s="36">
        <v>65</v>
      </c>
      <c r="T286" s="24">
        <v>100</v>
      </c>
      <c r="U286" s="24">
        <v>10</v>
      </c>
      <c r="V286" s="24">
        <v>0</v>
      </c>
      <c r="W286" s="24">
        <v>0</v>
      </c>
      <c r="X286" s="24">
        <v>0</v>
      </c>
      <c r="Y286" s="48">
        <v>20</v>
      </c>
      <c r="Z286" s="48">
        <v>0</v>
      </c>
      <c r="AA286" s="48">
        <f>VLOOKUP(E286,[6]教育处数据!B:G,6,0)</f>
        <v>0</v>
      </c>
      <c r="AB286" s="43">
        <f>VLOOKUP(E286,[6]教育处数据!B:H,7,0)</f>
        <v>100</v>
      </c>
      <c r="AC286" s="43">
        <f>VLOOKUP(E286,[6]教育处数据!B:J,9,0)</f>
        <v>150</v>
      </c>
      <c r="AD286" s="43">
        <f>VLOOKUP(E286,[6]教育处数据!B:L,11,0)</f>
        <v>100</v>
      </c>
      <c r="AE286" s="43">
        <v>0</v>
      </c>
      <c r="AF286" s="43">
        <v>0</v>
      </c>
      <c r="AG286" s="43">
        <f>VLOOKUP(E286,[6]教育处数据!B:N,13,0)</f>
        <v>0</v>
      </c>
      <c r="AH286" s="43">
        <v>0</v>
      </c>
      <c r="AI286" s="43">
        <v>0</v>
      </c>
      <c r="AJ286" s="43">
        <v>0</v>
      </c>
      <c r="AK286" s="43">
        <v>0</v>
      </c>
      <c r="AL286" s="43">
        <v>0</v>
      </c>
      <c r="AM286" s="26">
        <f>SUM(J286:M286,S286:AJ286)</f>
        <v>705</v>
      </c>
      <c r="AN286" s="7" t="str">
        <f>VLOOKUP(G286,'[4]2.第一轮公示反馈'!$G:$AM,33,0)</f>
        <v>麻醉科</v>
      </c>
      <c r="AO286" s="52">
        <f>SUMPRODUCT(($AN$4:$AN$1113=AN286)*($AM$4:$AM$1113&gt;AM286))+1</f>
        <v>13</v>
      </c>
      <c r="AP286" s="53">
        <f>COUNTIF(AN:AN,AN286)</f>
        <v>50</v>
      </c>
      <c r="AQ286" s="54">
        <f>AO286/AP286</f>
        <v>0.26</v>
      </c>
      <c r="AR286" s="53">
        <f>IF(AQ286&lt;=10%,1.5,(IF(AQ286&lt;=40%,1.25,IF(AQ286&lt;=60%,1,IF(AQ286&lt;90%,0.75,0.5)))))</f>
        <v>1.25</v>
      </c>
      <c r="AS286" s="55">
        <v>1200</v>
      </c>
      <c r="AT286" s="6">
        <f>VLOOKUP(E286,[6]教育处数据!B:Q,16,0)</f>
        <v>20</v>
      </c>
      <c r="AU286" s="56">
        <f>AS286*AR286*(AT286/AW286)</f>
        <v>1500</v>
      </c>
      <c r="AV286" s="57">
        <f>ROUND(AU286,0)</f>
        <v>1500</v>
      </c>
      <c r="AW286" s="6">
        <v>20</v>
      </c>
    </row>
    <row r="287" spans="1:49">
      <c r="A287" s="6"/>
      <c r="B287" s="7" t="s">
        <v>257</v>
      </c>
      <c r="C287" s="8">
        <v>282</v>
      </c>
      <c r="D287" s="8" t="s">
        <v>421</v>
      </c>
      <c r="E287" s="8" t="str">
        <f>VLOOKUP(D287,'[1]9月学员绩效名单'!$A:$C,3,0)</f>
        <v>7AM305</v>
      </c>
      <c r="F287" s="8" t="str">
        <f>VLOOKUP(E287,'[2]住培学员 在培学员排班表（所有人）请假等数据已更新到23.6'!$F$1:$X$65536,19,0)</f>
        <v>规培研究生</v>
      </c>
      <c r="G287" s="8" t="str">
        <f>VLOOKUP(E287,'[2]住培学员 在培学员排班表（所有人）请假等数据已更新到23.6'!$F$1:$P$65536,11,0)</f>
        <v>麻醉科</v>
      </c>
      <c r="H287" s="8" t="str">
        <f>VLOOKUP(E287,'[2]住培学员 在培学员排班表（所有人）请假等数据已更新到23.6'!$F$1:$S$65536,14,0)</f>
        <v>2021年</v>
      </c>
      <c r="I287" s="8" t="s">
        <v>99</v>
      </c>
      <c r="J287" s="24">
        <v>0</v>
      </c>
      <c r="K287" s="24">
        <v>0</v>
      </c>
      <c r="L287" s="24">
        <v>0</v>
      </c>
      <c r="M287" s="24">
        <v>160</v>
      </c>
      <c r="N287" s="37">
        <v>0</v>
      </c>
      <c r="O287" s="25">
        <v>2</v>
      </c>
      <c r="P287" s="37">
        <v>1</v>
      </c>
      <c r="Q287" s="37">
        <v>0</v>
      </c>
      <c r="R287" s="37">
        <v>0</v>
      </c>
      <c r="S287" s="36">
        <v>60</v>
      </c>
      <c r="T287" s="24">
        <v>100</v>
      </c>
      <c r="U287" s="24">
        <v>10</v>
      </c>
      <c r="V287" s="24">
        <v>0</v>
      </c>
      <c r="W287" s="24">
        <v>0</v>
      </c>
      <c r="X287" s="24">
        <v>0</v>
      </c>
      <c r="Y287" s="48">
        <v>20</v>
      </c>
      <c r="Z287" s="48">
        <v>0</v>
      </c>
      <c r="AA287" s="48">
        <f>VLOOKUP(E287,[6]教育处数据!B:G,6,0)</f>
        <v>0</v>
      </c>
      <c r="AB287" s="43">
        <f>VLOOKUP(E287,[6]教育处数据!B:H,7,0)</f>
        <v>100</v>
      </c>
      <c r="AC287" s="43">
        <f>VLOOKUP(E287,[6]教育处数据!B:J,9,0)</f>
        <v>150</v>
      </c>
      <c r="AD287" s="43">
        <f>VLOOKUP(E287,[6]教育处数据!B:L,11,0)</f>
        <v>100</v>
      </c>
      <c r="AE287" s="43">
        <v>0</v>
      </c>
      <c r="AF287" s="43">
        <v>0</v>
      </c>
      <c r="AG287" s="43">
        <f>VLOOKUP(E287,[6]教育处数据!B:N,13,0)</f>
        <v>0</v>
      </c>
      <c r="AH287" s="43">
        <v>0</v>
      </c>
      <c r="AI287" s="43">
        <v>0</v>
      </c>
      <c r="AJ287" s="43">
        <v>0</v>
      </c>
      <c r="AK287" s="43">
        <v>0</v>
      </c>
      <c r="AL287" s="43">
        <v>0</v>
      </c>
      <c r="AM287" s="26">
        <f>SUM(J287:M287,S287:AJ287)</f>
        <v>700</v>
      </c>
      <c r="AN287" s="7" t="str">
        <f>VLOOKUP(G287,'[4]2.第一轮公示反馈'!$G:$AM,33,0)</f>
        <v>麻醉科</v>
      </c>
      <c r="AO287" s="52">
        <f>SUMPRODUCT(($AN$4:$AN$1113=AN287)*($AM$4:$AM$1113&gt;AM287))+1</f>
        <v>14</v>
      </c>
      <c r="AP287" s="53">
        <f>COUNTIF(AN:AN,AN287)</f>
        <v>50</v>
      </c>
      <c r="AQ287" s="54">
        <f>AO287/AP287</f>
        <v>0.28</v>
      </c>
      <c r="AR287" s="53">
        <f>IF(AQ287&lt;=10%,1.5,(IF(AQ287&lt;=40%,1.25,IF(AQ287&lt;=60%,1,IF(AQ287&lt;90%,0.75,0.5)))))</f>
        <v>1.25</v>
      </c>
      <c r="AS287" s="55">
        <v>1200</v>
      </c>
      <c r="AT287" s="6">
        <f>VLOOKUP(E287,[6]教育处数据!B:Q,16,0)</f>
        <v>20</v>
      </c>
      <c r="AU287" s="56">
        <f>AS287*AR287*(AT287/AW287)</f>
        <v>1500</v>
      </c>
      <c r="AV287" s="57">
        <f>ROUND(AU287,0)</f>
        <v>1500</v>
      </c>
      <c r="AW287" s="6">
        <v>20</v>
      </c>
    </row>
    <row r="288" spans="1:49">
      <c r="A288" s="6"/>
      <c r="B288" s="7" t="s">
        <v>257</v>
      </c>
      <c r="C288" s="8">
        <v>283</v>
      </c>
      <c r="D288" s="8" t="s">
        <v>422</v>
      </c>
      <c r="E288" s="8" t="str">
        <f>VLOOKUP(D288,'[1]9月学员绩效名单'!$A:$C,3,0)</f>
        <v>7AM308</v>
      </c>
      <c r="F288" s="8" t="str">
        <f>VLOOKUP(E288,'[2]住培学员 在培学员排班表（所有人）请假等数据已更新到23.6'!$F$1:$X$65536,19,0)</f>
        <v>规培研究生</v>
      </c>
      <c r="G288" s="8" t="str">
        <f>VLOOKUP(E288,'[2]住培学员 在培学员排班表（所有人）请假等数据已更新到23.6'!$F$1:$P$65536,11,0)</f>
        <v>麻醉科</v>
      </c>
      <c r="H288" s="8" t="str">
        <f>VLOOKUP(E288,'[2]住培学员 在培学员排班表（所有人）请假等数据已更新到23.6'!$F$1:$S$65536,14,0)</f>
        <v>2021年</v>
      </c>
      <c r="I288" s="8" t="s">
        <v>99</v>
      </c>
      <c r="J288" s="24">
        <v>0</v>
      </c>
      <c r="K288" s="24">
        <v>0</v>
      </c>
      <c r="L288" s="24">
        <v>0</v>
      </c>
      <c r="M288" s="24">
        <v>160</v>
      </c>
      <c r="N288" s="37">
        <v>0</v>
      </c>
      <c r="O288" s="25">
        <v>2</v>
      </c>
      <c r="P288" s="37">
        <v>0</v>
      </c>
      <c r="Q288" s="37">
        <v>0</v>
      </c>
      <c r="R288" s="37">
        <v>0</v>
      </c>
      <c r="S288" s="36">
        <v>40</v>
      </c>
      <c r="T288" s="24">
        <v>100</v>
      </c>
      <c r="U288" s="24">
        <v>10</v>
      </c>
      <c r="V288" s="24">
        <v>20</v>
      </c>
      <c r="W288" s="24">
        <v>0</v>
      </c>
      <c r="X288" s="24">
        <v>0</v>
      </c>
      <c r="Y288" s="48">
        <v>20</v>
      </c>
      <c r="Z288" s="48">
        <v>0</v>
      </c>
      <c r="AA288" s="48">
        <f>VLOOKUP(E288,[6]教育处数据!B:G,6,0)</f>
        <v>0</v>
      </c>
      <c r="AB288" s="43">
        <f>VLOOKUP(E288,[6]教育处数据!B:H,7,0)</f>
        <v>100</v>
      </c>
      <c r="AC288" s="43">
        <f>VLOOKUP(E288,[6]教育处数据!B:J,9,0)</f>
        <v>150</v>
      </c>
      <c r="AD288" s="43">
        <f>VLOOKUP(E288,[6]教育处数据!B:L,11,0)</f>
        <v>100</v>
      </c>
      <c r="AE288" s="43">
        <v>0</v>
      </c>
      <c r="AF288" s="43">
        <v>0</v>
      </c>
      <c r="AG288" s="43">
        <f>VLOOKUP(E288,[6]教育处数据!B:N,13,0)</f>
        <v>0</v>
      </c>
      <c r="AH288" s="43">
        <v>0</v>
      </c>
      <c r="AI288" s="43">
        <v>0</v>
      </c>
      <c r="AJ288" s="43">
        <v>0</v>
      </c>
      <c r="AK288" s="43">
        <v>0</v>
      </c>
      <c r="AL288" s="43">
        <v>0</v>
      </c>
      <c r="AM288" s="26">
        <f>SUM(J288:M288,S288:AJ288)</f>
        <v>700</v>
      </c>
      <c r="AN288" s="7" t="str">
        <f>VLOOKUP(G288,'[4]2.第一轮公示反馈'!$G:$AM,33,0)</f>
        <v>麻醉科</v>
      </c>
      <c r="AO288" s="52">
        <f>SUMPRODUCT(($AN$4:$AN$1113=AN288)*($AM$4:$AM$1113&gt;AM288))+1</f>
        <v>14</v>
      </c>
      <c r="AP288" s="53">
        <f>COUNTIF(AN:AN,AN288)</f>
        <v>50</v>
      </c>
      <c r="AQ288" s="54">
        <f>AO288/AP288</f>
        <v>0.28</v>
      </c>
      <c r="AR288" s="53">
        <f>IF(AQ288&lt;=10%,1.5,(IF(AQ288&lt;=40%,1.25,IF(AQ288&lt;=60%,1,IF(AQ288&lt;90%,0.75,0.5)))))</f>
        <v>1.25</v>
      </c>
      <c r="AS288" s="55">
        <v>1200</v>
      </c>
      <c r="AT288" s="6">
        <f>VLOOKUP(E288,[6]教育处数据!B:Q,16,0)</f>
        <v>20</v>
      </c>
      <c r="AU288" s="56">
        <f>AS288*AR288*(AT288/AW288)</f>
        <v>1500</v>
      </c>
      <c r="AV288" s="57">
        <f>ROUND(AU288,0)</f>
        <v>1500</v>
      </c>
      <c r="AW288" s="6">
        <v>20</v>
      </c>
    </row>
    <row r="289" spans="1:49">
      <c r="A289" s="6"/>
      <c r="B289" s="7" t="s">
        <v>408</v>
      </c>
      <c r="C289" s="8">
        <v>284</v>
      </c>
      <c r="D289" s="59" t="s">
        <v>423</v>
      </c>
      <c r="E289" s="8">
        <f>VLOOKUP(D289,'[1]9月学员绩效名单'!$A:$C,3,0)</f>
        <v>122007</v>
      </c>
      <c r="F289" s="8" t="str">
        <f>VLOOKUP(E289,'[2]住培学员 在培学员排班表（所有人）请假等数据已更新到23.6'!$F$1:$X$65536,19,0)</f>
        <v>住院医师-本院</v>
      </c>
      <c r="G289" s="8" t="str">
        <f>VLOOKUP(E289,'[2]住培学员 在培学员排班表（所有人）请假等数据已更新到23.6'!$F$1:$P$65536,11,0)</f>
        <v>麻醉科</v>
      </c>
      <c r="H289" s="8" t="str">
        <f>VLOOKUP(E289,'[2]住培学员 在培学员排班表（所有人）请假等数据已更新到23.6'!$F$1:$S$65536,14,0)</f>
        <v>2022年</v>
      </c>
      <c r="I289" s="8" t="s">
        <v>99</v>
      </c>
      <c r="J289" s="24">
        <v>0</v>
      </c>
      <c r="K289" s="24">
        <v>0</v>
      </c>
      <c r="L289" s="24">
        <v>0</v>
      </c>
      <c r="M289" s="24">
        <v>160</v>
      </c>
      <c r="N289" s="25">
        <v>1</v>
      </c>
      <c r="O289" s="25">
        <v>0</v>
      </c>
      <c r="P289" s="25">
        <v>1</v>
      </c>
      <c r="Q289" s="25">
        <v>0</v>
      </c>
      <c r="R289" s="25">
        <v>0</v>
      </c>
      <c r="S289" s="36">
        <f>N289*50+O289*20+P289*20+Q289*25+R289*25</f>
        <v>70</v>
      </c>
      <c r="T289" s="24">
        <v>100</v>
      </c>
      <c r="U289" s="24">
        <v>10</v>
      </c>
      <c r="V289" s="24">
        <v>0</v>
      </c>
      <c r="W289" s="24">
        <v>0</v>
      </c>
      <c r="X289" s="24">
        <v>0</v>
      </c>
      <c r="Y289" s="48">
        <v>0</v>
      </c>
      <c r="Z289" s="48">
        <v>0</v>
      </c>
      <c r="AA289" s="48">
        <f>VLOOKUP(E289,[6]教育处数据!B:G,6,0)</f>
        <v>0</v>
      </c>
      <c r="AB289" s="43">
        <f>VLOOKUP(E289,[6]教育处数据!B:H,7,0)</f>
        <v>100</v>
      </c>
      <c r="AC289" s="43">
        <f>VLOOKUP(E289,[6]教育处数据!B:J,9,0)</f>
        <v>150</v>
      </c>
      <c r="AD289" s="43">
        <f>VLOOKUP(E289,[6]教育处数据!B:L,11,0)</f>
        <v>100</v>
      </c>
      <c r="AE289" s="43">
        <v>0</v>
      </c>
      <c r="AF289" s="43">
        <v>0</v>
      </c>
      <c r="AG289" s="43">
        <f>VLOOKUP(E289,[6]教育处数据!B:N,13,0)</f>
        <v>0</v>
      </c>
      <c r="AH289" s="43">
        <v>0</v>
      </c>
      <c r="AI289" s="43">
        <v>0</v>
      </c>
      <c r="AJ289" s="43">
        <v>0</v>
      </c>
      <c r="AK289" s="43">
        <v>0</v>
      </c>
      <c r="AL289" s="43">
        <v>0</v>
      </c>
      <c r="AM289" s="26">
        <f>SUM(J289:M289,S289:AJ289)</f>
        <v>690</v>
      </c>
      <c r="AN289" s="7" t="str">
        <f>VLOOKUP(G289,'[4]2.第一轮公示反馈'!$G:$AM,33,0)</f>
        <v>麻醉科</v>
      </c>
      <c r="AO289" s="52">
        <f>SUMPRODUCT(($AN$4:$AN$1113=AN289)*($AM$4:$AM$1113&gt;AM289))+1</f>
        <v>16</v>
      </c>
      <c r="AP289" s="53">
        <f>COUNTIF(AN:AN,AN289)</f>
        <v>50</v>
      </c>
      <c r="AQ289" s="54">
        <f>AO289/AP289</f>
        <v>0.32</v>
      </c>
      <c r="AR289" s="53">
        <f>IF(AQ289&lt;=10%,1.5,(IF(AQ289&lt;=40%,1.25,IF(AQ289&lt;=60%,1,IF(AQ289&lt;90%,0.75,0.5)))))</f>
        <v>1.25</v>
      </c>
      <c r="AS289" s="55">
        <v>1200</v>
      </c>
      <c r="AT289" s="6">
        <f>VLOOKUP(E289,[6]教育处数据!B:Q,16,0)</f>
        <v>20</v>
      </c>
      <c r="AU289" s="56">
        <f>AS289*AR289*(AT289/AW289)</f>
        <v>1500</v>
      </c>
      <c r="AV289" s="57">
        <f>ROUND(AU289,0)</f>
        <v>1500</v>
      </c>
      <c r="AW289" s="6">
        <v>20</v>
      </c>
    </row>
    <row r="290" spans="1:49">
      <c r="A290" s="6"/>
      <c r="B290" s="7" t="s">
        <v>257</v>
      </c>
      <c r="C290" s="8">
        <v>285</v>
      </c>
      <c r="D290" s="8" t="s">
        <v>424</v>
      </c>
      <c r="E290" s="8" t="str">
        <f>VLOOKUP(D290,'[1]9月学员绩效名单'!$A:$C,3,0)</f>
        <v>7AM301</v>
      </c>
      <c r="F290" s="8" t="str">
        <f>VLOOKUP(E290,'[2]住培学员 在培学员排班表（所有人）请假等数据已更新到23.6'!$F$1:$X$65536,19,0)</f>
        <v>规培研究生</v>
      </c>
      <c r="G290" s="8" t="str">
        <f>VLOOKUP(E290,'[2]住培学员 在培学员排班表（所有人）请假等数据已更新到23.6'!$F$1:$P$65536,11,0)</f>
        <v>麻醉科</v>
      </c>
      <c r="H290" s="8" t="str">
        <f>VLOOKUP(E290,'[2]住培学员 在培学员排班表（所有人）请假等数据已更新到23.6'!$F$1:$S$65536,14,0)</f>
        <v>2021年</v>
      </c>
      <c r="I290" s="8" t="s">
        <v>99</v>
      </c>
      <c r="J290" s="24">
        <v>0</v>
      </c>
      <c r="K290" s="24">
        <v>0</v>
      </c>
      <c r="L290" s="24">
        <v>0</v>
      </c>
      <c r="M290" s="24">
        <v>160</v>
      </c>
      <c r="N290" s="37">
        <v>0</v>
      </c>
      <c r="O290" s="25">
        <v>2</v>
      </c>
      <c r="P290" s="37">
        <v>1</v>
      </c>
      <c r="Q290" s="37">
        <v>0</v>
      </c>
      <c r="R290" s="37">
        <v>0</v>
      </c>
      <c r="S290" s="36">
        <v>60</v>
      </c>
      <c r="T290" s="24">
        <v>100</v>
      </c>
      <c r="U290" s="24">
        <v>10</v>
      </c>
      <c r="V290" s="24">
        <v>0</v>
      </c>
      <c r="W290" s="24">
        <v>0</v>
      </c>
      <c r="X290" s="24">
        <v>0</v>
      </c>
      <c r="Y290" s="48">
        <v>0</v>
      </c>
      <c r="Z290" s="48">
        <v>0</v>
      </c>
      <c r="AA290" s="48">
        <f>VLOOKUP(E290,[6]教育处数据!B:G,6,0)</f>
        <v>0</v>
      </c>
      <c r="AB290" s="43">
        <f>VLOOKUP(E290,[6]教育处数据!B:H,7,0)</f>
        <v>100</v>
      </c>
      <c r="AC290" s="43">
        <f>VLOOKUP(E290,[6]教育处数据!B:J,9,0)</f>
        <v>150</v>
      </c>
      <c r="AD290" s="43">
        <f>VLOOKUP(E290,[6]教育处数据!B:L,11,0)</f>
        <v>100</v>
      </c>
      <c r="AE290" s="43">
        <v>0</v>
      </c>
      <c r="AF290" s="43">
        <v>0</v>
      </c>
      <c r="AG290" s="43">
        <f>VLOOKUP(E290,[6]教育处数据!B:N,13,0)</f>
        <v>0</v>
      </c>
      <c r="AH290" s="43">
        <v>0</v>
      </c>
      <c r="AI290" s="43">
        <v>0</v>
      </c>
      <c r="AJ290" s="43">
        <v>0</v>
      </c>
      <c r="AK290" s="43">
        <v>0</v>
      </c>
      <c r="AL290" s="43">
        <v>0</v>
      </c>
      <c r="AM290" s="26">
        <f>SUM(J290:M290,S290:AJ290)</f>
        <v>680</v>
      </c>
      <c r="AN290" s="7" t="str">
        <f>VLOOKUP(G290,'[4]2.第一轮公示反馈'!$G:$AM,33,0)</f>
        <v>麻醉科</v>
      </c>
      <c r="AO290" s="52">
        <f>SUMPRODUCT(($AN$4:$AN$1113=AN290)*($AM$4:$AM$1113&gt;AM290))+1</f>
        <v>17</v>
      </c>
      <c r="AP290" s="53">
        <f>COUNTIF(AN:AN,AN290)</f>
        <v>50</v>
      </c>
      <c r="AQ290" s="54">
        <f>AO290/AP290</f>
        <v>0.34</v>
      </c>
      <c r="AR290" s="53">
        <f>IF(AQ290&lt;=10%,1.5,(IF(AQ290&lt;=40%,1.25,IF(AQ290&lt;=60%,1,IF(AQ290&lt;90%,0.75,0.5)))))</f>
        <v>1.25</v>
      </c>
      <c r="AS290" s="55">
        <v>1200</v>
      </c>
      <c r="AT290" s="6">
        <f>VLOOKUP(E290,[6]教育处数据!B:Q,16,0)</f>
        <v>20</v>
      </c>
      <c r="AU290" s="56">
        <f>AS290*AR290*(AT290/AW290)</f>
        <v>1500</v>
      </c>
      <c r="AV290" s="57">
        <f>ROUND(AU290,0)</f>
        <v>1500</v>
      </c>
      <c r="AW290" s="6">
        <v>20</v>
      </c>
    </row>
    <row r="291" spans="1:49">
      <c r="A291" s="6"/>
      <c r="B291" s="7" t="s">
        <v>257</v>
      </c>
      <c r="C291" s="8">
        <v>286</v>
      </c>
      <c r="D291" s="8" t="s">
        <v>425</v>
      </c>
      <c r="E291" s="8" t="str">
        <f>VLOOKUP(D291,'[1]9月学员绩效名单'!$A:$C,3,0)</f>
        <v>727L76</v>
      </c>
      <c r="F291" s="8" t="str">
        <f>VLOOKUP(E291,'[2]住培学员 在培学员排班表（所有人）请假等数据已更新到23.6'!$F$1:$X$65536,19,0)</f>
        <v>住院医师-外院</v>
      </c>
      <c r="G291" s="8" t="str">
        <f>VLOOKUP(E291,'[2]住培学员 在培学员排班表（所有人）请假等数据已更新到23.6'!$F$1:$P$65536,11,0)</f>
        <v>麻醉科</v>
      </c>
      <c r="H291" s="8" t="str">
        <f>VLOOKUP(E291,'[2]住培学员 在培学员排班表（所有人）请假等数据已更新到23.6'!$F$1:$S$65536,14,0)</f>
        <v>2021年</v>
      </c>
      <c r="I291" s="8" t="s">
        <v>99</v>
      </c>
      <c r="J291" s="24">
        <v>0</v>
      </c>
      <c r="K291" s="24">
        <v>0</v>
      </c>
      <c r="L291" s="24">
        <v>0</v>
      </c>
      <c r="M291" s="24">
        <v>160</v>
      </c>
      <c r="N291" s="37">
        <v>0</v>
      </c>
      <c r="O291" s="25">
        <v>1</v>
      </c>
      <c r="P291" s="37">
        <v>2</v>
      </c>
      <c r="Q291" s="37">
        <v>1</v>
      </c>
      <c r="R291" s="37">
        <v>2</v>
      </c>
      <c r="S291" s="36">
        <v>135</v>
      </c>
      <c r="T291" s="24">
        <v>100</v>
      </c>
      <c r="U291" s="24">
        <v>10</v>
      </c>
      <c r="V291" s="24">
        <v>0</v>
      </c>
      <c r="W291" s="24">
        <v>0</v>
      </c>
      <c r="X291" s="24">
        <v>0</v>
      </c>
      <c r="Y291" s="48">
        <v>20</v>
      </c>
      <c r="Z291" s="48">
        <v>0</v>
      </c>
      <c r="AA291" s="48">
        <f>VLOOKUP(E291,[6]教育处数据!B:G,6,0)</f>
        <v>0</v>
      </c>
      <c r="AB291" s="43">
        <f>VLOOKUP(E291,[6]教育处数据!B:H,7,0)</f>
        <v>100</v>
      </c>
      <c r="AC291" s="43">
        <f>VLOOKUP(E291,[6]教育处数据!B:J,9,0)</f>
        <v>150</v>
      </c>
      <c r="AD291" s="43">
        <f>VLOOKUP(E291,[6]教育处数据!B:L,11,0)</f>
        <v>0</v>
      </c>
      <c r="AE291" s="43">
        <v>0</v>
      </c>
      <c r="AF291" s="43">
        <v>0</v>
      </c>
      <c r="AG291" s="43">
        <f>VLOOKUP(E291,[6]教育处数据!B:N,13,0)</f>
        <v>0</v>
      </c>
      <c r="AH291" s="43">
        <v>0</v>
      </c>
      <c r="AI291" s="43">
        <v>0</v>
      </c>
      <c r="AJ291" s="43">
        <v>0</v>
      </c>
      <c r="AK291" s="43">
        <v>0</v>
      </c>
      <c r="AL291" s="43">
        <v>0</v>
      </c>
      <c r="AM291" s="26">
        <f>SUM(J291:M291,S291:AJ291)</f>
        <v>675</v>
      </c>
      <c r="AN291" s="7" t="str">
        <f>VLOOKUP(G291,'[4]2.第一轮公示反馈'!$G:$AM,33,0)</f>
        <v>麻醉科</v>
      </c>
      <c r="AO291" s="52">
        <f>SUMPRODUCT(($AN$4:$AN$1113=AN291)*($AM$4:$AM$1113&gt;AM291))+1</f>
        <v>18</v>
      </c>
      <c r="AP291" s="53">
        <f>COUNTIF(AN:AN,AN291)</f>
        <v>50</v>
      </c>
      <c r="AQ291" s="54">
        <f>AO291/AP291</f>
        <v>0.36</v>
      </c>
      <c r="AR291" s="53">
        <f>IF(AQ291&lt;=10%,1.5,(IF(AQ291&lt;=40%,1.25,IF(AQ291&lt;=60%,1,IF(AQ291&lt;90%,0.75,0.5)))))</f>
        <v>1.25</v>
      </c>
      <c r="AS291" s="55">
        <v>1200</v>
      </c>
      <c r="AT291" s="6">
        <f>VLOOKUP(E291,[6]教育处数据!B:Q,16,0)</f>
        <v>20</v>
      </c>
      <c r="AU291" s="56">
        <f>AS291*AR291*(AT291/AW291)</f>
        <v>1500</v>
      </c>
      <c r="AV291" s="57">
        <f>ROUND(AU291,0)</f>
        <v>1500</v>
      </c>
      <c r="AW291" s="6">
        <v>20</v>
      </c>
    </row>
    <row r="292" spans="1:49">
      <c r="A292" s="6"/>
      <c r="B292" s="7" t="s">
        <v>257</v>
      </c>
      <c r="C292" s="8">
        <v>287</v>
      </c>
      <c r="D292" s="8" t="s">
        <v>426</v>
      </c>
      <c r="E292" s="8" t="str">
        <f>VLOOKUP(D292,'[1]9月学员绩效名单'!$A:$C,3,0)</f>
        <v>730L70</v>
      </c>
      <c r="F292" s="8" t="str">
        <f>VLOOKUP(E292,'[2]住培学员 在培学员排班表（所有人）请假等数据已更新到23.6'!$F$1:$X$65536,19,0)</f>
        <v>住院医师-外院</v>
      </c>
      <c r="G292" s="8" t="str">
        <f>VLOOKUP(E292,'[2]住培学员 在培学员排班表（所有人）请假等数据已更新到23.6'!$F$1:$P$65536,11,0)</f>
        <v>麻醉科</v>
      </c>
      <c r="H292" s="8" t="str">
        <f>VLOOKUP(E292,'[2]住培学员 在培学员排班表（所有人）请假等数据已更新到23.6'!$F$1:$S$65536,14,0)</f>
        <v>2022年</v>
      </c>
      <c r="I292" s="8" t="s">
        <v>99</v>
      </c>
      <c r="J292" s="24">
        <v>0</v>
      </c>
      <c r="K292" s="24">
        <v>0</v>
      </c>
      <c r="L292" s="24">
        <v>0</v>
      </c>
      <c r="M292" s="24">
        <v>160</v>
      </c>
      <c r="N292" s="37">
        <v>0</v>
      </c>
      <c r="O292" s="25">
        <v>2</v>
      </c>
      <c r="P292" s="37">
        <v>0</v>
      </c>
      <c r="Q292" s="37">
        <v>1</v>
      </c>
      <c r="R292" s="37">
        <v>0</v>
      </c>
      <c r="S292" s="36">
        <v>65</v>
      </c>
      <c r="T292" s="24">
        <v>100</v>
      </c>
      <c r="U292" s="24">
        <v>10</v>
      </c>
      <c r="V292" s="24">
        <v>20</v>
      </c>
      <c r="W292" s="24">
        <v>30</v>
      </c>
      <c r="X292" s="24">
        <v>0</v>
      </c>
      <c r="Y292" s="48">
        <v>0</v>
      </c>
      <c r="Z292" s="48">
        <v>0</v>
      </c>
      <c r="AA292" s="48">
        <f>VLOOKUP(E292,[6]教育处数据!B:G,6,0)</f>
        <v>0</v>
      </c>
      <c r="AB292" s="43">
        <f>VLOOKUP(E292,[6]教育处数据!B:H,7,0)</f>
        <v>100</v>
      </c>
      <c r="AC292" s="43">
        <f>VLOOKUP(E292,[6]教育处数据!B:J,9,0)</f>
        <v>150</v>
      </c>
      <c r="AD292" s="43">
        <f>VLOOKUP(E292,[6]教育处数据!B:L,11,0)</f>
        <v>0</v>
      </c>
      <c r="AE292" s="43">
        <v>0</v>
      </c>
      <c r="AF292" s="43">
        <v>0</v>
      </c>
      <c r="AG292" s="43">
        <f>VLOOKUP(E292,[6]教育处数据!B:N,13,0)</f>
        <v>0</v>
      </c>
      <c r="AH292" s="43">
        <v>0</v>
      </c>
      <c r="AI292" s="43">
        <v>0</v>
      </c>
      <c r="AJ292" s="43">
        <v>0</v>
      </c>
      <c r="AK292" s="43">
        <v>0</v>
      </c>
      <c r="AL292" s="43">
        <v>0</v>
      </c>
      <c r="AM292" s="26">
        <f>SUM(J292:M292,S292:AJ292)</f>
        <v>635</v>
      </c>
      <c r="AN292" s="7" t="str">
        <f>VLOOKUP(G292,'[4]2.第一轮公示反馈'!$G:$AM,33,0)</f>
        <v>麻醉科</v>
      </c>
      <c r="AO292" s="52">
        <f>SUMPRODUCT(($AN$4:$AN$1113=AN292)*($AM$4:$AM$1113&gt;AM292))+1</f>
        <v>19</v>
      </c>
      <c r="AP292" s="53">
        <f>COUNTIF(AN:AN,AN292)</f>
        <v>50</v>
      </c>
      <c r="AQ292" s="54">
        <f>AO292/AP292</f>
        <v>0.38</v>
      </c>
      <c r="AR292" s="53">
        <f>IF(AQ292&lt;=10%,1.5,(IF(AQ292&lt;=40%,1.25,IF(AQ292&lt;=60%,1,IF(AQ292&lt;90%,0.75,0.5)))))</f>
        <v>1.25</v>
      </c>
      <c r="AS292" s="55">
        <v>1200</v>
      </c>
      <c r="AT292" s="6">
        <f>VLOOKUP(E292,[6]教育处数据!B:Q,16,0)</f>
        <v>20</v>
      </c>
      <c r="AU292" s="56">
        <f>AS292*AR292*(AT292/AW292)</f>
        <v>1500</v>
      </c>
      <c r="AV292" s="57">
        <f>ROUND(AU292,0)</f>
        <v>1500</v>
      </c>
      <c r="AW292" s="6">
        <v>20</v>
      </c>
    </row>
    <row r="293" spans="1:49">
      <c r="A293" s="6"/>
      <c r="B293" s="7" t="s">
        <v>257</v>
      </c>
      <c r="C293" s="8">
        <v>288</v>
      </c>
      <c r="D293" s="8" t="s">
        <v>427</v>
      </c>
      <c r="E293" s="8" t="str">
        <f>VLOOKUP(D293,'[1]9月学员绩效名单'!$A:$C,3,0)</f>
        <v>727L75</v>
      </c>
      <c r="F293" s="8" t="str">
        <f>VLOOKUP(E293,'[2]住培学员 在培学员排班表（所有人）请假等数据已更新到23.6'!$F$1:$X$65536,19,0)</f>
        <v>住院医师-外院</v>
      </c>
      <c r="G293" s="8" t="str">
        <f>VLOOKUP(E293,'[2]住培学员 在培学员排班表（所有人）请假等数据已更新到23.6'!$F$1:$P$65536,11,0)</f>
        <v>麻醉科</v>
      </c>
      <c r="H293" s="8" t="str">
        <f>VLOOKUP(E293,'[2]住培学员 在培学员排班表（所有人）请假等数据已更新到23.6'!$F$1:$S$65536,14,0)</f>
        <v>2021年</v>
      </c>
      <c r="I293" s="8" t="s">
        <v>99</v>
      </c>
      <c r="J293" s="24">
        <v>0</v>
      </c>
      <c r="K293" s="24">
        <v>0</v>
      </c>
      <c r="L293" s="24">
        <v>0</v>
      </c>
      <c r="M293" s="24">
        <v>160</v>
      </c>
      <c r="N293" s="25">
        <v>0</v>
      </c>
      <c r="O293" s="25">
        <v>2</v>
      </c>
      <c r="P293" s="25">
        <v>2</v>
      </c>
      <c r="Q293" s="25">
        <v>0</v>
      </c>
      <c r="R293" s="25">
        <v>1</v>
      </c>
      <c r="S293" s="36">
        <v>105</v>
      </c>
      <c r="T293" s="24">
        <v>100</v>
      </c>
      <c r="U293" s="24">
        <v>10</v>
      </c>
      <c r="V293" s="24">
        <v>20</v>
      </c>
      <c r="W293" s="24">
        <v>60</v>
      </c>
      <c r="X293" s="24">
        <v>30</v>
      </c>
      <c r="Y293" s="48">
        <v>0</v>
      </c>
      <c r="Z293" s="48">
        <v>0</v>
      </c>
      <c r="AA293" s="48">
        <f>VLOOKUP(E293,[6]教育处数据!B:G,6,0)</f>
        <v>0</v>
      </c>
      <c r="AB293" s="43">
        <f>VLOOKUP(E293,[6]教育处数据!B:H,7,0)</f>
        <v>100</v>
      </c>
      <c r="AC293" s="43">
        <f>VLOOKUP(E293,[6]教育处数据!B:J,9,0)</f>
        <v>0</v>
      </c>
      <c r="AD293" s="43">
        <f>VLOOKUP(E293,[6]教育处数据!B:L,11,0)</f>
        <v>0</v>
      </c>
      <c r="AE293" s="43">
        <v>0</v>
      </c>
      <c r="AF293" s="43">
        <v>0</v>
      </c>
      <c r="AG293" s="43">
        <f>VLOOKUP(E293,[6]教育处数据!B:N,13,0)</f>
        <v>0</v>
      </c>
      <c r="AH293" s="43">
        <v>0</v>
      </c>
      <c r="AI293" s="43">
        <v>0</v>
      </c>
      <c r="AJ293" s="43">
        <v>0</v>
      </c>
      <c r="AK293" s="43">
        <v>0</v>
      </c>
      <c r="AL293" s="43">
        <v>0</v>
      </c>
      <c r="AM293" s="26">
        <f>SUM(J293:M293,S293:AJ293)</f>
        <v>585</v>
      </c>
      <c r="AN293" s="7" t="str">
        <f>VLOOKUP(G293,'[4]2.第一轮公示反馈'!$G:$AM,33,0)</f>
        <v>麻醉科</v>
      </c>
      <c r="AO293" s="52">
        <f>SUMPRODUCT(($AN$4:$AN$1113=AN293)*($AM$4:$AM$1113&gt;AM293))+1</f>
        <v>20</v>
      </c>
      <c r="AP293" s="53">
        <f>COUNTIF(AN:AN,AN293)</f>
        <v>50</v>
      </c>
      <c r="AQ293" s="54">
        <f>AO293/AP293</f>
        <v>0.4</v>
      </c>
      <c r="AR293" s="53">
        <f>IF(AQ293&lt;=10%,1.5,(IF(AQ293&lt;=40%,1.25,IF(AQ293&lt;=60%,1,IF(AQ293&lt;90%,0.75,0.5)))))</f>
        <v>1.25</v>
      </c>
      <c r="AS293" s="55">
        <v>1200</v>
      </c>
      <c r="AT293" s="6">
        <f>VLOOKUP(E293,[6]教育处数据!B:Q,16,0)</f>
        <v>20</v>
      </c>
      <c r="AU293" s="56">
        <f>AS293*AR293*(AT293/AW293)</f>
        <v>1500</v>
      </c>
      <c r="AV293" s="57">
        <f>ROUND(AU293,0)</f>
        <v>1500</v>
      </c>
      <c r="AW293" s="6">
        <v>20</v>
      </c>
    </row>
    <row r="294" spans="1:49">
      <c r="A294" s="6"/>
      <c r="B294" s="7" t="s">
        <v>239</v>
      </c>
      <c r="C294" s="8">
        <v>289</v>
      </c>
      <c r="D294" s="8" t="s">
        <v>428</v>
      </c>
      <c r="E294" s="8" t="str">
        <f>VLOOKUP(D294,'[1]9月学员绩效名单'!$A:$C,3,0)</f>
        <v>7AO366</v>
      </c>
      <c r="F294" s="8" t="str">
        <f>VLOOKUP(E294,'[2]住培学员 在培学员排班表（所有人）请假等数据已更新到23.6'!$F$1:$X$65536,19,0)</f>
        <v>规培研究生</v>
      </c>
      <c r="G294" s="8" t="str">
        <f>VLOOKUP(E294,'[2]住培学员 在培学员排班表（所有人）请假等数据已更新到23.6'!$F$1:$P$65536,11,0)</f>
        <v>麻醉科</v>
      </c>
      <c r="H294" s="8" t="str">
        <f>VLOOKUP(E294,'[2]住培学员 在培学员排班表（所有人）请假等数据已更新到23.6'!$F$1:$S$65536,14,0)</f>
        <v>2022年</v>
      </c>
      <c r="I294" s="8" t="s">
        <v>99</v>
      </c>
      <c r="J294" s="24">
        <v>0</v>
      </c>
      <c r="K294" s="24">
        <v>0</v>
      </c>
      <c r="L294" s="24">
        <v>0</v>
      </c>
      <c r="M294" s="24">
        <v>120</v>
      </c>
      <c r="N294" s="25">
        <v>0</v>
      </c>
      <c r="O294" s="25">
        <v>4</v>
      </c>
      <c r="P294" s="25">
        <v>2</v>
      </c>
      <c r="Q294" s="25">
        <v>3</v>
      </c>
      <c r="R294" s="25">
        <v>1</v>
      </c>
      <c r="S294" s="36">
        <v>220</v>
      </c>
      <c r="T294" s="24">
        <v>100</v>
      </c>
      <c r="U294" s="24">
        <v>10</v>
      </c>
      <c r="V294" s="24">
        <v>40</v>
      </c>
      <c r="W294" s="24">
        <v>30</v>
      </c>
      <c r="X294" s="24">
        <v>0</v>
      </c>
      <c r="Y294" s="48">
        <v>60</v>
      </c>
      <c r="Z294" s="48">
        <v>0</v>
      </c>
      <c r="AA294" s="48">
        <f>VLOOKUP(E294,[6]教育处数据!B:G,6,0)</f>
        <v>0</v>
      </c>
      <c r="AB294" s="43">
        <f>VLOOKUP(E294,[6]教育处数据!B:H,7,0)</f>
        <v>0</v>
      </c>
      <c r="AC294" s="43">
        <f>VLOOKUP(E294,[6]教育处数据!B:J,9,0)</f>
        <v>0</v>
      </c>
      <c r="AD294" s="43">
        <f>VLOOKUP(E294,[6]教育处数据!B:L,11,0)</f>
        <v>0</v>
      </c>
      <c r="AE294" s="43">
        <v>0</v>
      </c>
      <c r="AF294" s="43">
        <v>0</v>
      </c>
      <c r="AG294" s="43">
        <f>VLOOKUP(E294,[6]教育处数据!B:N,13,0)</f>
        <v>0</v>
      </c>
      <c r="AH294" s="43">
        <v>0</v>
      </c>
      <c r="AI294" s="43">
        <v>0</v>
      </c>
      <c r="AJ294" s="43">
        <v>0</v>
      </c>
      <c r="AK294" s="43">
        <v>0</v>
      </c>
      <c r="AL294" s="43">
        <v>0</v>
      </c>
      <c r="AM294" s="26">
        <f>SUM(J294:M294,S294:AJ294)</f>
        <v>580</v>
      </c>
      <c r="AN294" s="7" t="str">
        <f>VLOOKUP(G294,'[4]2.第一轮公示反馈'!$G:$AM,33,0)</f>
        <v>麻醉科</v>
      </c>
      <c r="AO294" s="52">
        <f>SUMPRODUCT(($AN$4:$AN$1113=AN294)*($AM$4:$AM$1113&gt;AM294))+1</f>
        <v>21</v>
      </c>
      <c r="AP294" s="53">
        <f>COUNTIF(AN:AN,AN294)</f>
        <v>50</v>
      </c>
      <c r="AQ294" s="54">
        <f>AO294/AP294</f>
        <v>0.42</v>
      </c>
      <c r="AR294" s="53">
        <f>IF(AQ294&lt;=10%,1.5,(IF(AQ294&lt;=40%,1.25,IF(AQ294&lt;=60%,1,IF(AQ294&lt;90%,0.75,0.5)))))</f>
        <v>1</v>
      </c>
      <c r="AS294" s="55">
        <v>1200</v>
      </c>
      <c r="AT294" s="6">
        <f>VLOOKUP(E294,[6]教育处数据!B:Q,16,0)</f>
        <v>20</v>
      </c>
      <c r="AU294" s="56">
        <f>AS294*AR294*(AT294/AW294)</f>
        <v>1200</v>
      </c>
      <c r="AV294" s="57">
        <f>ROUND(AU294,0)</f>
        <v>1200</v>
      </c>
      <c r="AW294" s="6">
        <v>20</v>
      </c>
    </row>
    <row r="295" spans="1:49">
      <c r="A295" s="6"/>
      <c r="B295" s="7" t="s">
        <v>257</v>
      </c>
      <c r="C295" s="8">
        <v>290</v>
      </c>
      <c r="D295" s="7" t="s">
        <v>429</v>
      </c>
      <c r="E295" s="8" t="str">
        <f>VLOOKUP(D295,'[1]9月学员绩效名单'!$A:$C,3,0)</f>
        <v>733L05</v>
      </c>
      <c r="F295" s="8" t="str">
        <f>VLOOKUP(E295,'[2]住培学员 在培学员排班表（所有人）请假等数据已更新到23.6'!$F$1:$X$65536,19,0)</f>
        <v>住院医师-外院</v>
      </c>
      <c r="G295" s="8" t="str">
        <f>VLOOKUP(E295,'[2]住培学员 在培学员排班表（所有人）请假等数据已更新到23.6'!$F$1:$P$65536,11,0)</f>
        <v>麻醉科</v>
      </c>
      <c r="H295" s="8" t="str">
        <f>VLOOKUP(E295,'[2]住培学员 在培学员排班表（所有人）请假等数据已更新到23.6'!$F$1:$S$65536,14,0)</f>
        <v>2023年</v>
      </c>
      <c r="I295" s="8" t="s">
        <v>99</v>
      </c>
      <c r="J295" s="24">
        <v>0</v>
      </c>
      <c r="K295" s="24">
        <v>0</v>
      </c>
      <c r="L295" s="24">
        <v>0</v>
      </c>
      <c r="M295" s="24">
        <v>160</v>
      </c>
      <c r="N295" s="37">
        <v>0</v>
      </c>
      <c r="O295" s="25">
        <v>0</v>
      </c>
      <c r="P295" s="37">
        <v>0</v>
      </c>
      <c r="Q295" s="37">
        <v>0</v>
      </c>
      <c r="R295" s="37">
        <v>0</v>
      </c>
      <c r="S295" s="36">
        <v>0</v>
      </c>
      <c r="T295" s="24">
        <v>100</v>
      </c>
      <c r="U295" s="24">
        <v>10</v>
      </c>
      <c r="V295" s="43">
        <v>80</v>
      </c>
      <c r="W295" s="43">
        <v>60</v>
      </c>
      <c r="X295" s="43">
        <v>60</v>
      </c>
      <c r="Y295" s="43">
        <v>80</v>
      </c>
      <c r="Z295" s="48">
        <v>0</v>
      </c>
      <c r="AA295" s="48">
        <f>VLOOKUP(E295,[6]教育处数据!B:G,6,0)</f>
        <v>0</v>
      </c>
      <c r="AB295" s="43">
        <f>VLOOKUP(E295,[6]教育处数据!B:H,7,0)</f>
        <v>0</v>
      </c>
      <c r="AC295" s="43">
        <f>VLOOKUP(E295,[6]教育处数据!B:J,9,0)</f>
        <v>0</v>
      </c>
      <c r="AD295" s="43">
        <f>VLOOKUP(E295,[6]教育处数据!B:L,11,0)</f>
        <v>0</v>
      </c>
      <c r="AE295" s="43">
        <v>0</v>
      </c>
      <c r="AF295" s="43">
        <v>0</v>
      </c>
      <c r="AG295" s="43">
        <f>VLOOKUP(E295,[6]教育处数据!B:N,13,0)</f>
        <v>0</v>
      </c>
      <c r="AH295" s="43">
        <v>0</v>
      </c>
      <c r="AI295" s="43">
        <v>0</v>
      </c>
      <c r="AJ295" s="43">
        <v>0</v>
      </c>
      <c r="AK295" s="43">
        <v>0</v>
      </c>
      <c r="AL295" s="43">
        <v>0</v>
      </c>
      <c r="AM295" s="26">
        <f>SUM(J295:M295,S295:AJ295)</f>
        <v>550</v>
      </c>
      <c r="AN295" s="7" t="str">
        <f>VLOOKUP(G295,'[4]2.第一轮公示反馈'!$G:$AM,33,0)</f>
        <v>麻醉科</v>
      </c>
      <c r="AO295" s="52">
        <f>SUMPRODUCT(($AN$4:$AN$1113=AN295)*($AM$4:$AM$1113&gt;AM295))+1</f>
        <v>22</v>
      </c>
      <c r="AP295" s="53">
        <f>COUNTIF(AN:AN,AN295)</f>
        <v>50</v>
      </c>
      <c r="AQ295" s="54">
        <f>AO295/AP295</f>
        <v>0.44</v>
      </c>
      <c r="AR295" s="53">
        <f>IF(AQ295&lt;=10%,1.5,(IF(AQ295&lt;=40%,1.25,IF(AQ295&lt;=60%,1,IF(AQ295&lt;90%,0.75,0.5)))))</f>
        <v>1</v>
      </c>
      <c r="AS295" s="55">
        <v>1200</v>
      </c>
      <c r="AT295" s="6">
        <f>VLOOKUP(E295,[6]教育处数据!B:Q,16,0)</f>
        <v>20</v>
      </c>
      <c r="AU295" s="56">
        <f>AS295*AR295*(AT295/AW295)</f>
        <v>1200</v>
      </c>
      <c r="AV295" s="57">
        <f>ROUND(AU295,0)</f>
        <v>1200</v>
      </c>
      <c r="AW295" s="6">
        <v>20</v>
      </c>
    </row>
    <row r="296" spans="1:49">
      <c r="A296" s="6"/>
      <c r="B296" s="7" t="s">
        <v>257</v>
      </c>
      <c r="C296" s="8">
        <v>291</v>
      </c>
      <c r="D296" s="8" t="s">
        <v>430</v>
      </c>
      <c r="E296" s="8" t="str">
        <f>VLOOKUP(D296,'[1]9月学员绩效名单'!$A:$C,3,0)</f>
        <v>7AO360</v>
      </c>
      <c r="F296" s="8" t="str">
        <f>VLOOKUP(E296,'[2]住培学员 在培学员排班表（所有人）请假等数据已更新到23.6'!$F$1:$X$65536,19,0)</f>
        <v>规培研究生</v>
      </c>
      <c r="G296" s="8" t="str">
        <f>VLOOKUP(E296,'[2]住培学员 在培学员排班表（所有人）请假等数据已更新到23.6'!$F$1:$P$65536,11,0)</f>
        <v>麻醉科</v>
      </c>
      <c r="H296" s="8" t="str">
        <f>VLOOKUP(E296,'[2]住培学员 在培学员排班表（所有人）请假等数据已更新到23.6'!$F$1:$S$65536,14,0)</f>
        <v>2022年</v>
      </c>
      <c r="I296" s="8" t="s">
        <v>99</v>
      </c>
      <c r="J296" s="24">
        <v>0</v>
      </c>
      <c r="K296" s="24">
        <v>0</v>
      </c>
      <c r="L296" s="24">
        <v>0</v>
      </c>
      <c r="M296" s="24">
        <v>160</v>
      </c>
      <c r="N296" s="37">
        <v>0</v>
      </c>
      <c r="O296" s="25">
        <v>2</v>
      </c>
      <c r="P296" s="37">
        <v>1</v>
      </c>
      <c r="Q296" s="37">
        <v>1</v>
      </c>
      <c r="R296" s="37">
        <v>1</v>
      </c>
      <c r="S296" s="36">
        <v>110</v>
      </c>
      <c r="T296" s="24">
        <v>100</v>
      </c>
      <c r="U296" s="24">
        <v>10</v>
      </c>
      <c r="V296" s="24">
        <v>40</v>
      </c>
      <c r="W296" s="24">
        <v>30</v>
      </c>
      <c r="X296" s="43">
        <v>0</v>
      </c>
      <c r="Y296" s="43">
        <v>80</v>
      </c>
      <c r="Z296" s="48">
        <v>0</v>
      </c>
      <c r="AA296" s="48">
        <f>VLOOKUP(E296,[6]教育处数据!B:G,6,0)</f>
        <v>0</v>
      </c>
      <c r="AB296" s="43">
        <f>VLOOKUP(E296,[6]教育处数据!B:H,7,0)</f>
        <v>0</v>
      </c>
      <c r="AC296" s="43">
        <f>VLOOKUP(E296,[6]教育处数据!B:J,9,0)</f>
        <v>0</v>
      </c>
      <c r="AD296" s="43">
        <f>VLOOKUP(E296,[6]教育处数据!B:L,11,0)</f>
        <v>0</v>
      </c>
      <c r="AE296" s="43">
        <v>0</v>
      </c>
      <c r="AF296" s="43">
        <v>0</v>
      </c>
      <c r="AG296" s="43">
        <f>VLOOKUP(E296,[6]教育处数据!B:N,13,0)</f>
        <v>0</v>
      </c>
      <c r="AH296" s="43">
        <v>0</v>
      </c>
      <c r="AI296" s="43">
        <v>0</v>
      </c>
      <c r="AJ296" s="43">
        <v>0</v>
      </c>
      <c r="AK296" s="43">
        <v>0</v>
      </c>
      <c r="AL296" s="43">
        <v>0</v>
      </c>
      <c r="AM296" s="26">
        <f>SUM(J296:M296,S296:AJ296)</f>
        <v>530</v>
      </c>
      <c r="AN296" s="7" t="str">
        <f>VLOOKUP(G296,'[4]2.第一轮公示反馈'!$G:$AM,33,0)</f>
        <v>麻醉科</v>
      </c>
      <c r="AO296" s="52">
        <f>SUMPRODUCT(($AN$4:$AN$1113=AN296)*($AM$4:$AM$1113&gt;AM296))+1</f>
        <v>23</v>
      </c>
      <c r="AP296" s="53">
        <f>COUNTIF(AN:AN,AN296)</f>
        <v>50</v>
      </c>
      <c r="AQ296" s="54">
        <f>AO296/AP296</f>
        <v>0.46</v>
      </c>
      <c r="AR296" s="53">
        <f>IF(AQ296&lt;=10%,1.5,(IF(AQ296&lt;=40%,1.25,IF(AQ296&lt;=60%,1,IF(AQ296&lt;90%,0.75,0.5)))))</f>
        <v>1</v>
      </c>
      <c r="AS296" s="55">
        <v>1200</v>
      </c>
      <c r="AT296" s="6">
        <f>VLOOKUP(E296,[6]教育处数据!B:Q,16,0)</f>
        <v>20</v>
      </c>
      <c r="AU296" s="56">
        <f>AS296*AR296*(AT296/AW296)</f>
        <v>1200</v>
      </c>
      <c r="AV296" s="57">
        <f>ROUND(AU296,0)</f>
        <v>1200</v>
      </c>
      <c r="AW296" s="6">
        <v>20</v>
      </c>
    </row>
    <row r="297" spans="1:49">
      <c r="A297" s="6"/>
      <c r="B297" s="7" t="s">
        <v>257</v>
      </c>
      <c r="C297" s="8">
        <v>292</v>
      </c>
      <c r="D297" s="8" t="s">
        <v>431</v>
      </c>
      <c r="E297" s="8" t="str">
        <f>VLOOKUP(D297,'[1]9月学员绩效名单'!$A:$C,3,0)</f>
        <v>727L79</v>
      </c>
      <c r="F297" s="8" t="str">
        <f>VLOOKUP(E297,'[2]住培学员 在培学员排班表（所有人）请假等数据已更新到23.6'!$F$1:$X$65536,19,0)</f>
        <v>住院医师-外院</v>
      </c>
      <c r="G297" s="8" t="str">
        <f>VLOOKUP(E297,'[2]住培学员 在培学员排班表（所有人）请假等数据已更新到23.6'!$F$1:$P$65536,11,0)</f>
        <v>麻醉科</v>
      </c>
      <c r="H297" s="8" t="str">
        <f>VLOOKUP(E297,'[2]住培学员 在培学员排班表（所有人）请假等数据已更新到23.6'!$F$1:$S$65536,14,0)</f>
        <v>2021年</v>
      </c>
      <c r="I297" s="8" t="s">
        <v>99</v>
      </c>
      <c r="J297" s="24">
        <v>0</v>
      </c>
      <c r="K297" s="24">
        <v>0</v>
      </c>
      <c r="L297" s="24">
        <v>0</v>
      </c>
      <c r="M297" s="24">
        <v>160</v>
      </c>
      <c r="N297" s="37">
        <v>0</v>
      </c>
      <c r="O297" s="25">
        <v>2</v>
      </c>
      <c r="P297" s="37">
        <v>2</v>
      </c>
      <c r="Q297" s="37">
        <v>0</v>
      </c>
      <c r="R297" s="37">
        <v>0</v>
      </c>
      <c r="S297" s="36">
        <v>80</v>
      </c>
      <c r="T297" s="24">
        <v>100</v>
      </c>
      <c r="U297" s="24">
        <v>10</v>
      </c>
      <c r="V297" s="24">
        <v>40</v>
      </c>
      <c r="W297" s="24">
        <v>30</v>
      </c>
      <c r="X297" s="24">
        <v>30</v>
      </c>
      <c r="Y297" s="48">
        <v>60</v>
      </c>
      <c r="Z297" s="48">
        <v>0</v>
      </c>
      <c r="AA297" s="48">
        <f>VLOOKUP(E297,[6]教育处数据!B:G,6,0)</f>
        <v>0</v>
      </c>
      <c r="AB297" s="43">
        <f>VLOOKUP(E297,[6]教育处数据!B:H,7,0)</f>
        <v>0</v>
      </c>
      <c r="AC297" s="43">
        <f>VLOOKUP(E297,[6]教育处数据!B:J,9,0)</f>
        <v>0</v>
      </c>
      <c r="AD297" s="43">
        <f>VLOOKUP(E297,[6]教育处数据!B:L,11,0)</f>
        <v>0</v>
      </c>
      <c r="AE297" s="43">
        <v>0</v>
      </c>
      <c r="AF297" s="43">
        <v>0</v>
      </c>
      <c r="AG297" s="43">
        <f>VLOOKUP(E297,[6]教育处数据!B:N,13,0)</f>
        <v>0</v>
      </c>
      <c r="AH297" s="43">
        <v>0</v>
      </c>
      <c r="AI297" s="43">
        <v>0</v>
      </c>
      <c r="AJ297" s="43">
        <v>0</v>
      </c>
      <c r="AK297" s="43">
        <v>0</v>
      </c>
      <c r="AL297" s="43">
        <v>0</v>
      </c>
      <c r="AM297" s="26">
        <f>SUM(J297:M297,S297:AJ297)</f>
        <v>510</v>
      </c>
      <c r="AN297" s="7" t="str">
        <f>VLOOKUP(G297,'[4]2.第一轮公示反馈'!$G:$AM,33,0)</f>
        <v>麻醉科</v>
      </c>
      <c r="AO297" s="52">
        <f>SUMPRODUCT(($AN$4:$AN$1113=AN297)*($AM$4:$AM$1113&gt;AM297))+1</f>
        <v>24</v>
      </c>
      <c r="AP297" s="53">
        <f>COUNTIF(AN:AN,AN297)</f>
        <v>50</v>
      </c>
      <c r="AQ297" s="54">
        <f>AO297/AP297</f>
        <v>0.48</v>
      </c>
      <c r="AR297" s="53">
        <f>IF(AQ297&lt;=10%,1.5,(IF(AQ297&lt;=40%,1.25,IF(AQ297&lt;=60%,1,IF(AQ297&lt;90%,0.75,0.5)))))</f>
        <v>1</v>
      </c>
      <c r="AS297" s="55">
        <v>1200</v>
      </c>
      <c r="AT297" s="6">
        <f>VLOOKUP(E297,[6]教育处数据!B:Q,16,0)</f>
        <v>20</v>
      </c>
      <c r="AU297" s="56">
        <f>AS297*AR297*(AT297/AW297)</f>
        <v>1200</v>
      </c>
      <c r="AV297" s="57">
        <f>ROUND(AU297,0)</f>
        <v>1200</v>
      </c>
      <c r="AW297" s="6">
        <v>20</v>
      </c>
    </row>
    <row r="298" spans="1:49">
      <c r="A298" s="6"/>
      <c r="B298" s="7" t="s">
        <v>257</v>
      </c>
      <c r="C298" s="8">
        <v>293</v>
      </c>
      <c r="D298" s="7" t="s">
        <v>432</v>
      </c>
      <c r="E298" s="8" t="str">
        <f>VLOOKUP(D298,'[1]9月学员绩效名单'!$A:$C,3,0)</f>
        <v>733L26</v>
      </c>
      <c r="F298" s="8" t="str">
        <f>VLOOKUP(E298,'[2]住培学员 在培学员排班表（所有人）请假等数据已更新到23.6'!$F$1:$X$65536,19,0)</f>
        <v>住院医师-外院</v>
      </c>
      <c r="G298" s="8" t="str">
        <f>VLOOKUP(E298,'[2]住培学员 在培学员排班表（所有人）请假等数据已更新到23.6'!$F$1:$P$65536,11,0)</f>
        <v>麻醉科</v>
      </c>
      <c r="H298" s="8" t="str">
        <f>VLOOKUP(E298,'[2]住培学员 在培学员排班表（所有人）请假等数据已更新到23.6'!$F$1:$S$65536,14,0)</f>
        <v>2023年</v>
      </c>
      <c r="I298" s="8" t="s">
        <v>99</v>
      </c>
      <c r="J298" s="24">
        <v>0</v>
      </c>
      <c r="K298" s="24">
        <v>0</v>
      </c>
      <c r="L298" s="24">
        <v>0</v>
      </c>
      <c r="M298" s="24">
        <v>160</v>
      </c>
      <c r="N298" s="37">
        <v>0</v>
      </c>
      <c r="O298" s="25">
        <v>0</v>
      </c>
      <c r="P298" s="37">
        <v>0</v>
      </c>
      <c r="Q298" s="37">
        <v>0</v>
      </c>
      <c r="R298" s="37">
        <v>0</v>
      </c>
      <c r="S298" s="36">
        <v>0</v>
      </c>
      <c r="T298" s="24">
        <v>100</v>
      </c>
      <c r="U298" s="24">
        <v>10</v>
      </c>
      <c r="V298" s="43">
        <v>60</v>
      </c>
      <c r="W298" s="43">
        <v>60</v>
      </c>
      <c r="X298" s="43">
        <v>60</v>
      </c>
      <c r="Y298" s="43">
        <v>60</v>
      </c>
      <c r="Z298" s="48">
        <v>0</v>
      </c>
      <c r="AA298" s="48">
        <f>VLOOKUP(E298,[6]教育处数据!B:G,6,0)</f>
        <v>0</v>
      </c>
      <c r="AB298" s="43">
        <f>VLOOKUP(E298,[6]教育处数据!B:H,7,0)</f>
        <v>0</v>
      </c>
      <c r="AC298" s="43">
        <f>VLOOKUP(E298,[6]教育处数据!B:J,9,0)</f>
        <v>0</v>
      </c>
      <c r="AD298" s="43">
        <f>VLOOKUP(E298,[6]教育处数据!B:L,11,0)</f>
        <v>0</v>
      </c>
      <c r="AE298" s="43">
        <v>0</v>
      </c>
      <c r="AF298" s="43">
        <v>0</v>
      </c>
      <c r="AG298" s="43">
        <f>VLOOKUP(E298,[6]教育处数据!B:N,13,0)</f>
        <v>0</v>
      </c>
      <c r="AH298" s="43">
        <v>0</v>
      </c>
      <c r="AI298" s="43">
        <v>0</v>
      </c>
      <c r="AJ298" s="43">
        <v>0</v>
      </c>
      <c r="AK298" s="43">
        <v>0</v>
      </c>
      <c r="AL298" s="43">
        <v>0</v>
      </c>
      <c r="AM298" s="26">
        <f>SUM(J298:M298,S298:AJ298)</f>
        <v>510</v>
      </c>
      <c r="AN298" s="7" t="str">
        <f>VLOOKUP(G298,'[4]2.第一轮公示反馈'!$G:$AM,33,0)</f>
        <v>麻醉科</v>
      </c>
      <c r="AO298" s="52">
        <f>SUMPRODUCT(($AN$4:$AN$1113=AN298)*($AM$4:$AM$1113&gt;AM298))+1</f>
        <v>24</v>
      </c>
      <c r="AP298" s="53">
        <f>COUNTIF(AN:AN,AN298)</f>
        <v>50</v>
      </c>
      <c r="AQ298" s="54">
        <f>AO298/AP298</f>
        <v>0.48</v>
      </c>
      <c r="AR298" s="53">
        <f>IF(AQ298&lt;=10%,1.5,(IF(AQ298&lt;=40%,1.25,IF(AQ298&lt;=60%,1,IF(AQ298&lt;90%,0.75,0.5)))))</f>
        <v>1</v>
      </c>
      <c r="AS298" s="55">
        <v>1200</v>
      </c>
      <c r="AT298" s="6">
        <f>VLOOKUP(E298,[6]教育处数据!B:Q,16,0)</f>
        <v>20</v>
      </c>
      <c r="AU298" s="56">
        <f>AS298*AR298*(AT298/AW298)</f>
        <v>1200</v>
      </c>
      <c r="AV298" s="57">
        <f>ROUND(AU298,0)</f>
        <v>1200</v>
      </c>
      <c r="AW298" s="6">
        <v>20</v>
      </c>
    </row>
    <row r="299" spans="1:49">
      <c r="A299" s="6"/>
      <c r="B299" s="7" t="s">
        <v>257</v>
      </c>
      <c r="C299" s="8">
        <v>294</v>
      </c>
      <c r="D299" s="8" t="s">
        <v>433</v>
      </c>
      <c r="E299" s="8" t="str">
        <f>VLOOKUP(D299,'[1]9月学员绩效名单'!$A:$C,3,0)</f>
        <v>7AO359</v>
      </c>
      <c r="F299" s="8" t="str">
        <f>VLOOKUP(E299,'[2]住培学员 在培学员排班表（所有人）请假等数据已更新到23.6'!$F$1:$X$65536,19,0)</f>
        <v>规培研究生</v>
      </c>
      <c r="G299" s="8" t="str">
        <f>VLOOKUP(E299,'[2]住培学员 在培学员排班表（所有人）请假等数据已更新到23.6'!$F$1:$P$65536,11,0)</f>
        <v>麻醉科</v>
      </c>
      <c r="H299" s="8" t="str">
        <f>VLOOKUP(E299,'[2]住培学员 在培学员排班表（所有人）请假等数据已更新到23.6'!$F$1:$S$65536,14,0)</f>
        <v>2022年</v>
      </c>
      <c r="I299" s="8" t="s">
        <v>99</v>
      </c>
      <c r="J299" s="24">
        <v>0</v>
      </c>
      <c r="K299" s="24">
        <v>0</v>
      </c>
      <c r="L299" s="24">
        <v>0</v>
      </c>
      <c r="M299" s="24">
        <v>160</v>
      </c>
      <c r="N299" s="37">
        <v>0</v>
      </c>
      <c r="O299" s="25">
        <v>1</v>
      </c>
      <c r="P299" s="37">
        <v>1</v>
      </c>
      <c r="Q299" s="37">
        <v>1</v>
      </c>
      <c r="R299" s="37">
        <v>1</v>
      </c>
      <c r="S299" s="36">
        <v>90</v>
      </c>
      <c r="T299" s="24">
        <v>100</v>
      </c>
      <c r="U299" s="24">
        <v>10</v>
      </c>
      <c r="V299" s="24">
        <v>20</v>
      </c>
      <c r="W299" s="24">
        <v>30</v>
      </c>
      <c r="X299" s="24">
        <v>30</v>
      </c>
      <c r="Y299" s="43">
        <v>60</v>
      </c>
      <c r="Z299" s="48">
        <v>0</v>
      </c>
      <c r="AA299" s="48">
        <f>VLOOKUP(E299,[6]教育处数据!B:G,6,0)</f>
        <v>0</v>
      </c>
      <c r="AB299" s="43">
        <f>VLOOKUP(E299,[6]教育处数据!B:H,7,0)</f>
        <v>0</v>
      </c>
      <c r="AC299" s="43">
        <f>VLOOKUP(E299,[6]教育处数据!B:J,9,0)</f>
        <v>0</v>
      </c>
      <c r="AD299" s="43">
        <f>VLOOKUP(E299,[6]教育处数据!B:L,11,0)</f>
        <v>0</v>
      </c>
      <c r="AE299" s="43">
        <v>0</v>
      </c>
      <c r="AF299" s="43">
        <v>0</v>
      </c>
      <c r="AG299" s="43">
        <f>VLOOKUP(E299,[6]教育处数据!B:N,13,0)</f>
        <v>0</v>
      </c>
      <c r="AH299" s="43">
        <v>0</v>
      </c>
      <c r="AI299" s="43">
        <v>0</v>
      </c>
      <c r="AJ299" s="43">
        <v>0</v>
      </c>
      <c r="AK299" s="43">
        <v>0</v>
      </c>
      <c r="AL299" s="43">
        <v>0</v>
      </c>
      <c r="AM299" s="26">
        <f>SUM(J299:M299,S299:AJ299)</f>
        <v>500</v>
      </c>
      <c r="AN299" s="7" t="str">
        <f>VLOOKUP(G299,'[4]2.第一轮公示反馈'!$G:$AM,33,0)</f>
        <v>麻醉科</v>
      </c>
      <c r="AO299" s="52">
        <f>SUMPRODUCT(($AN$4:$AN$1113=AN299)*($AM$4:$AM$1113&gt;AM299))+1</f>
        <v>26</v>
      </c>
      <c r="AP299" s="53">
        <f>COUNTIF(AN:AN,AN299)</f>
        <v>50</v>
      </c>
      <c r="AQ299" s="54">
        <f>AO299/AP299</f>
        <v>0.52</v>
      </c>
      <c r="AR299" s="53">
        <f>IF(AQ299&lt;=10%,1.5,(IF(AQ299&lt;=40%,1.25,IF(AQ299&lt;=60%,1,IF(AQ299&lt;90%,0.75,0.5)))))</f>
        <v>1</v>
      </c>
      <c r="AS299" s="55">
        <v>1200</v>
      </c>
      <c r="AT299" s="6">
        <f>VLOOKUP(E299,[6]教育处数据!B:Q,16,0)</f>
        <v>20</v>
      </c>
      <c r="AU299" s="56">
        <f>AS299*AR299*(AT299/AW299)</f>
        <v>1200</v>
      </c>
      <c r="AV299" s="57">
        <f>ROUND(AU299,0)</f>
        <v>1200</v>
      </c>
      <c r="AW299" s="6">
        <v>20</v>
      </c>
    </row>
    <row r="300" spans="1:49">
      <c r="A300" s="6" t="s">
        <v>434</v>
      </c>
      <c r="B300" s="7" t="s">
        <v>403</v>
      </c>
      <c r="C300" s="8">
        <v>295</v>
      </c>
      <c r="D300" s="70" t="s">
        <v>435</v>
      </c>
      <c r="E300" s="8" t="str">
        <f>VLOOKUP(D300,'[1]9月学员绩效名单'!$A:$C,3,0)</f>
        <v>7AO361</v>
      </c>
      <c r="F300" s="8" t="str">
        <f>VLOOKUP(E300,'[2]住培学员 在培学员排班表（所有人）请假等数据已更新到23.6'!$F$1:$X$65536,19,0)</f>
        <v>规培研究生</v>
      </c>
      <c r="G300" s="8" t="str">
        <f>VLOOKUP(E300,'[2]住培学员 在培学员排班表（所有人）请假等数据已更新到23.6'!$F$1:$P$65536,11,0)</f>
        <v>麻醉科</v>
      </c>
      <c r="H300" s="8" t="str">
        <f>VLOOKUP(E300,'[2]住培学员 在培学员排班表（所有人）请假等数据已更新到23.6'!$F$1:$S$65536,14,0)</f>
        <v>2022年</v>
      </c>
      <c r="I300" s="8" t="s">
        <v>99</v>
      </c>
      <c r="J300" s="43">
        <v>0</v>
      </c>
      <c r="K300" s="43">
        <v>0</v>
      </c>
      <c r="L300" s="43">
        <v>0</v>
      </c>
      <c r="M300" s="24">
        <v>160</v>
      </c>
      <c r="N300" s="25">
        <v>0</v>
      </c>
      <c r="O300" s="25">
        <v>0</v>
      </c>
      <c r="P300" s="25">
        <v>1</v>
      </c>
      <c r="Q300" s="25">
        <v>0</v>
      </c>
      <c r="R300" s="25">
        <v>0</v>
      </c>
      <c r="S300" s="36">
        <v>120</v>
      </c>
      <c r="T300" s="24">
        <v>100</v>
      </c>
      <c r="U300" s="24">
        <v>10</v>
      </c>
      <c r="V300" s="24">
        <v>20</v>
      </c>
      <c r="W300" s="24">
        <v>60</v>
      </c>
      <c r="X300" s="24">
        <v>30</v>
      </c>
      <c r="Y300" s="48">
        <v>0</v>
      </c>
      <c r="Z300" s="48">
        <v>0</v>
      </c>
      <c r="AA300" s="48">
        <f>VLOOKUP(E300,[6]教育处数据!B:G,6,0)</f>
        <v>0</v>
      </c>
      <c r="AB300" s="43">
        <f>VLOOKUP(E300,[6]教育处数据!B:H,7,0)</f>
        <v>0</v>
      </c>
      <c r="AC300" s="43">
        <f>VLOOKUP(E300,[6]教育处数据!B:J,9,0)</f>
        <v>0</v>
      </c>
      <c r="AD300" s="43">
        <f>VLOOKUP(E300,[6]教育处数据!B:L,11,0)</f>
        <v>0</v>
      </c>
      <c r="AE300" s="43">
        <v>0</v>
      </c>
      <c r="AF300" s="43">
        <v>0</v>
      </c>
      <c r="AG300" s="43">
        <f>VLOOKUP(E300,[6]教育处数据!B:N,13,0)</f>
        <v>0</v>
      </c>
      <c r="AH300" s="43">
        <v>0</v>
      </c>
      <c r="AI300" s="43">
        <v>0</v>
      </c>
      <c r="AJ300" s="43">
        <v>0</v>
      </c>
      <c r="AK300" s="43">
        <v>0</v>
      </c>
      <c r="AL300" s="43">
        <v>0</v>
      </c>
      <c r="AM300" s="26">
        <f>SUM(J300:M300,S300:AJ300)</f>
        <v>500</v>
      </c>
      <c r="AN300" s="7" t="str">
        <f>VLOOKUP(G300,'[4]2.第一轮公示反馈'!$G:$AM,33,0)</f>
        <v>麻醉科</v>
      </c>
      <c r="AO300" s="52">
        <f>SUMPRODUCT(($AN$4:$AN$1113=AN300)*($AM$4:$AM$1113&gt;AM300))+1</f>
        <v>26</v>
      </c>
      <c r="AP300" s="53">
        <f>COUNTIF(AN:AN,AN300)</f>
        <v>50</v>
      </c>
      <c r="AQ300" s="54">
        <f>AO300/AP300</f>
        <v>0.52</v>
      </c>
      <c r="AR300" s="53">
        <f>IF(AQ300&lt;=10%,1.5,(IF(AQ300&lt;=40%,1.25,IF(AQ300&lt;=60%,1,IF(AQ300&lt;90%,0.75,0.5)))))</f>
        <v>1</v>
      </c>
      <c r="AS300" s="55">
        <v>1200</v>
      </c>
      <c r="AT300" s="6">
        <f>VLOOKUP(E300,[6]教育处数据!B:Q,16,0)</f>
        <v>20</v>
      </c>
      <c r="AU300" s="56">
        <f>AS300*AR300*(AT300/AW300)</f>
        <v>1200</v>
      </c>
      <c r="AV300" s="57">
        <f>ROUND(AU300,0)</f>
        <v>1200</v>
      </c>
      <c r="AW300" s="6">
        <v>20</v>
      </c>
    </row>
    <row r="301" spans="1:49">
      <c r="A301" s="6"/>
      <c r="B301" s="7" t="s">
        <v>257</v>
      </c>
      <c r="C301" s="8">
        <v>296</v>
      </c>
      <c r="D301" s="8" t="s">
        <v>436</v>
      </c>
      <c r="E301" s="8" t="str">
        <f>VLOOKUP(D301,'[1]9月学员绩效名单'!$A:$C,3,0)</f>
        <v>7AM310</v>
      </c>
      <c r="F301" s="8" t="str">
        <f>VLOOKUP(E301,'[2]住培学员 在培学员排班表（所有人）请假等数据已更新到23.6'!$F$1:$X$65536,19,0)</f>
        <v>规培研究生</v>
      </c>
      <c r="G301" s="8" t="str">
        <f>VLOOKUP(E301,'[2]住培学员 在培学员排班表（所有人）请假等数据已更新到23.6'!$F$1:$P$65536,11,0)</f>
        <v>麻醉科</v>
      </c>
      <c r="H301" s="8" t="str">
        <f>VLOOKUP(E301,'[2]住培学员 在培学员排班表（所有人）请假等数据已更新到23.6'!$F$1:$S$65536,14,0)</f>
        <v>2021年</v>
      </c>
      <c r="I301" s="8" t="s">
        <v>99</v>
      </c>
      <c r="J301" s="24">
        <v>0</v>
      </c>
      <c r="K301" s="24">
        <v>0</v>
      </c>
      <c r="L301" s="24">
        <v>0</v>
      </c>
      <c r="M301" s="24">
        <v>160</v>
      </c>
      <c r="N301" s="37">
        <v>0</v>
      </c>
      <c r="O301" s="25">
        <v>2</v>
      </c>
      <c r="P301" s="37">
        <v>0</v>
      </c>
      <c r="Q301" s="37">
        <v>0</v>
      </c>
      <c r="R301" s="37">
        <v>1</v>
      </c>
      <c r="S301" s="36">
        <v>65</v>
      </c>
      <c r="T301" s="24">
        <v>100</v>
      </c>
      <c r="U301" s="24">
        <v>10</v>
      </c>
      <c r="V301" s="24">
        <v>40</v>
      </c>
      <c r="W301" s="24">
        <v>30</v>
      </c>
      <c r="X301" s="24">
        <v>30</v>
      </c>
      <c r="Y301" s="48">
        <v>60</v>
      </c>
      <c r="Z301" s="48">
        <v>0</v>
      </c>
      <c r="AA301" s="48">
        <f>VLOOKUP(E301,[6]教育处数据!B:G,6,0)</f>
        <v>0</v>
      </c>
      <c r="AB301" s="43">
        <f>VLOOKUP(E301,[6]教育处数据!B:H,7,0)</f>
        <v>0</v>
      </c>
      <c r="AC301" s="43">
        <f>VLOOKUP(E301,[6]教育处数据!B:J,9,0)</f>
        <v>0</v>
      </c>
      <c r="AD301" s="43">
        <f>VLOOKUP(E301,[6]教育处数据!B:L,11,0)</f>
        <v>0</v>
      </c>
      <c r="AE301" s="43">
        <v>0</v>
      </c>
      <c r="AF301" s="43">
        <v>0</v>
      </c>
      <c r="AG301" s="43">
        <f>VLOOKUP(E301,[6]教育处数据!B:N,13,0)</f>
        <v>0</v>
      </c>
      <c r="AH301" s="43">
        <v>0</v>
      </c>
      <c r="AI301" s="43">
        <v>0</v>
      </c>
      <c r="AJ301" s="43">
        <v>0</v>
      </c>
      <c r="AK301" s="43">
        <v>0</v>
      </c>
      <c r="AL301" s="43">
        <v>0</v>
      </c>
      <c r="AM301" s="26">
        <f>SUM(J301:M301,S301:AJ301)</f>
        <v>495</v>
      </c>
      <c r="AN301" s="7" t="str">
        <f>VLOOKUP(G301,'[4]2.第一轮公示反馈'!$G:$AM,33,0)</f>
        <v>麻醉科</v>
      </c>
      <c r="AO301" s="52">
        <f>SUMPRODUCT(($AN$4:$AN$1113=AN301)*($AM$4:$AM$1113&gt;AM301))+1</f>
        <v>28</v>
      </c>
      <c r="AP301" s="53">
        <f>COUNTIF(AN:AN,AN301)</f>
        <v>50</v>
      </c>
      <c r="AQ301" s="54">
        <f>AO301/AP301</f>
        <v>0.56</v>
      </c>
      <c r="AR301" s="53">
        <f>IF(AQ301&lt;=10%,1.5,(IF(AQ301&lt;=40%,1.25,IF(AQ301&lt;=60%,1,IF(AQ301&lt;90%,0.75,0.5)))))</f>
        <v>1</v>
      </c>
      <c r="AS301" s="55">
        <v>1200</v>
      </c>
      <c r="AT301" s="6">
        <f>VLOOKUP(E301,[6]教育处数据!B:Q,16,0)</f>
        <v>20</v>
      </c>
      <c r="AU301" s="56">
        <f>AS301*AR301*(AT301/AW301)</f>
        <v>1200</v>
      </c>
      <c r="AV301" s="57">
        <f>ROUND(AU301,0)</f>
        <v>1200</v>
      </c>
      <c r="AW301" s="6">
        <v>20</v>
      </c>
    </row>
    <row r="302" spans="1:49">
      <c r="A302" s="6"/>
      <c r="B302" s="7" t="s">
        <v>257</v>
      </c>
      <c r="C302" s="8">
        <v>298</v>
      </c>
      <c r="D302" s="8" t="s">
        <v>437</v>
      </c>
      <c r="E302" s="8" t="str">
        <f>VLOOKUP(D302,'[1]9月学员绩效名单'!$A:$C,3,0)</f>
        <v>732L84</v>
      </c>
      <c r="F302" s="8" t="str">
        <f>VLOOKUP(E302,'[2]住培学员 在培学员排班表（所有人）请假等数据已更新到23.6'!$F$1:$X$65536,19,0)</f>
        <v>住院医师-外院</v>
      </c>
      <c r="G302" s="8" t="str">
        <f>VLOOKUP(E302,'[2]住培学员 在培学员排班表（所有人）请假等数据已更新到23.6'!$F$1:$P$65536,11,0)</f>
        <v>麻醉科</v>
      </c>
      <c r="H302" s="8" t="str">
        <f>VLOOKUP(E302,'[2]住培学员 在培学员排班表（所有人）请假等数据已更新到23.6'!$F$1:$S$65536,14,0)</f>
        <v>2023年</v>
      </c>
      <c r="I302" s="8" t="s">
        <v>99</v>
      </c>
      <c r="J302" s="24">
        <v>0</v>
      </c>
      <c r="K302" s="24">
        <v>0</v>
      </c>
      <c r="L302" s="24">
        <v>0</v>
      </c>
      <c r="M302" s="24">
        <v>160</v>
      </c>
      <c r="N302" s="37">
        <v>0</v>
      </c>
      <c r="O302" s="25">
        <v>0</v>
      </c>
      <c r="P302" s="37">
        <v>0</v>
      </c>
      <c r="Q302" s="37">
        <v>0</v>
      </c>
      <c r="R302" s="37">
        <v>0</v>
      </c>
      <c r="S302" s="36">
        <v>0</v>
      </c>
      <c r="T302" s="24">
        <v>100</v>
      </c>
      <c r="U302" s="24">
        <v>10</v>
      </c>
      <c r="V302" s="43">
        <v>80</v>
      </c>
      <c r="W302" s="43">
        <v>60</v>
      </c>
      <c r="X302" s="43">
        <v>60</v>
      </c>
      <c r="Y302" s="48">
        <v>20</v>
      </c>
      <c r="Z302" s="48">
        <v>0</v>
      </c>
      <c r="AA302" s="48">
        <f>VLOOKUP(E302,[6]教育处数据!B:G,6,0)</f>
        <v>0</v>
      </c>
      <c r="AB302" s="43">
        <f>VLOOKUP(E302,[6]教育处数据!B:H,7,0)</f>
        <v>0</v>
      </c>
      <c r="AC302" s="43">
        <f>VLOOKUP(E302,[6]教育处数据!B:J,9,0)</f>
        <v>0</v>
      </c>
      <c r="AD302" s="43">
        <f>VLOOKUP(E302,[6]教育处数据!B:L,11,0)</f>
        <v>0</v>
      </c>
      <c r="AE302" s="43">
        <v>0</v>
      </c>
      <c r="AF302" s="43">
        <v>0</v>
      </c>
      <c r="AG302" s="43">
        <f>VLOOKUP(E302,[6]教育处数据!B:N,13,0)</f>
        <v>0</v>
      </c>
      <c r="AH302" s="43">
        <v>0</v>
      </c>
      <c r="AI302" s="43">
        <v>0</v>
      </c>
      <c r="AJ302" s="43">
        <v>0</v>
      </c>
      <c r="AK302" s="43">
        <v>0</v>
      </c>
      <c r="AL302" s="43">
        <v>0</v>
      </c>
      <c r="AM302" s="26">
        <f>SUM(J302:M302,S302:AJ302)</f>
        <v>490</v>
      </c>
      <c r="AN302" s="7" t="str">
        <f>VLOOKUP(G302,'[4]2.第一轮公示反馈'!$G:$AM,33,0)</f>
        <v>麻醉科</v>
      </c>
      <c r="AO302" s="52">
        <f>SUMPRODUCT(($AN$4:$AN$1113=AN302)*($AM$4:$AM$1113&gt;AM302))+1</f>
        <v>29</v>
      </c>
      <c r="AP302" s="53">
        <f>COUNTIF(AN:AN,AN302)</f>
        <v>50</v>
      </c>
      <c r="AQ302" s="54">
        <f>AO302/AP302</f>
        <v>0.58</v>
      </c>
      <c r="AR302" s="53">
        <f>IF(AQ302&lt;=10%,1.5,(IF(AQ302&lt;=40%,1.25,IF(AQ302&lt;=60%,1,IF(AQ302&lt;90%,0.75,0.5)))))</f>
        <v>1</v>
      </c>
      <c r="AS302" s="55">
        <v>1200</v>
      </c>
      <c r="AT302" s="6">
        <f>VLOOKUP(E302,[6]教育处数据!B:Q,16,0)</f>
        <v>20</v>
      </c>
      <c r="AU302" s="56">
        <f>AS302*AR302*(AT302/AW302)</f>
        <v>1200</v>
      </c>
      <c r="AV302" s="57">
        <f>ROUND(AU302,0)</f>
        <v>1200</v>
      </c>
      <c r="AW302" s="6">
        <v>20</v>
      </c>
    </row>
    <row r="303" spans="1:49">
      <c r="A303" s="6"/>
      <c r="B303" s="7" t="s">
        <v>257</v>
      </c>
      <c r="C303" s="8">
        <v>299</v>
      </c>
      <c r="D303" s="8" t="s">
        <v>438</v>
      </c>
      <c r="E303" s="8" t="str">
        <f>VLOOKUP(D303,'[1]9月学员绩效名单'!$A:$C,3,0)</f>
        <v>727L80</v>
      </c>
      <c r="F303" s="8" t="str">
        <f>VLOOKUP(E303,'[2]住培学员 在培学员排班表（所有人）请假等数据已更新到23.6'!$F$1:$X$65536,19,0)</f>
        <v>住院医师-外院</v>
      </c>
      <c r="G303" s="8" t="str">
        <f>VLOOKUP(E303,'[2]住培学员 在培学员排班表（所有人）请假等数据已更新到23.6'!$F$1:$P$65536,11,0)</f>
        <v>麻醉科</v>
      </c>
      <c r="H303" s="8" t="str">
        <f>VLOOKUP(E303,'[2]住培学员 在培学员排班表（所有人）请假等数据已更新到23.6'!$F$1:$S$65536,14,0)</f>
        <v>2021年</v>
      </c>
      <c r="I303" s="8" t="s">
        <v>99</v>
      </c>
      <c r="J303" s="24">
        <v>0</v>
      </c>
      <c r="K303" s="24">
        <v>0</v>
      </c>
      <c r="L303" s="24">
        <v>0</v>
      </c>
      <c r="M303" s="24">
        <v>160</v>
      </c>
      <c r="N303" s="37">
        <v>0</v>
      </c>
      <c r="O303" s="25">
        <v>2</v>
      </c>
      <c r="P303" s="37">
        <v>0</v>
      </c>
      <c r="Q303" s="37">
        <v>0</v>
      </c>
      <c r="R303" s="37">
        <v>1</v>
      </c>
      <c r="S303" s="36">
        <v>65</v>
      </c>
      <c r="T303" s="24">
        <v>100</v>
      </c>
      <c r="U303" s="24">
        <v>10</v>
      </c>
      <c r="V303" s="24">
        <v>0</v>
      </c>
      <c r="W303" s="24">
        <v>0</v>
      </c>
      <c r="X303" s="24">
        <v>0</v>
      </c>
      <c r="Y303" s="48">
        <v>40</v>
      </c>
      <c r="Z303" s="48">
        <v>0</v>
      </c>
      <c r="AA303" s="48">
        <f>VLOOKUP(E303,[6]教育处数据!B:G,6,0)</f>
        <v>0</v>
      </c>
      <c r="AB303" s="43">
        <f>VLOOKUP(E303,[6]教育处数据!B:H,7,0)</f>
        <v>100</v>
      </c>
      <c r="AC303" s="43">
        <f>VLOOKUP(E303,[6]教育处数据!B:J,9,0)</f>
        <v>0</v>
      </c>
      <c r="AD303" s="43">
        <f>VLOOKUP(E303,[6]教育处数据!B:L,11,0)</f>
        <v>0</v>
      </c>
      <c r="AE303" s="43">
        <v>0</v>
      </c>
      <c r="AF303" s="43">
        <v>0</v>
      </c>
      <c r="AG303" s="43">
        <f>VLOOKUP(E303,[6]教育处数据!B:N,13,0)</f>
        <v>0</v>
      </c>
      <c r="AH303" s="43">
        <v>0</v>
      </c>
      <c r="AI303" s="43">
        <v>0</v>
      </c>
      <c r="AJ303" s="43">
        <v>0</v>
      </c>
      <c r="AK303" s="43">
        <v>0</v>
      </c>
      <c r="AL303" s="43">
        <v>0</v>
      </c>
      <c r="AM303" s="26">
        <f>SUM(J303:M303,S303:AJ303)</f>
        <v>475</v>
      </c>
      <c r="AN303" s="7" t="str">
        <f>VLOOKUP(G303,'[4]2.第一轮公示反馈'!$G:$AM,33,0)</f>
        <v>麻醉科</v>
      </c>
      <c r="AO303" s="52">
        <f>SUMPRODUCT(($AN$4:$AN$1113=AN303)*($AM$4:$AM$1113&gt;AM303))+1</f>
        <v>30</v>
      </c>
      <c r="AP303" s="53">
        <f>COUNTIF(AN:AN,AN303)</f>
        <v>50</v>
      </c>
      <c r="AQ303" s="54">
        <f>AO303/AP303</f>
        <v>0.6</v>
      </c>
      <c r="AR303" s="53">
        <f>IF(AQ303&lt;=10%,1.5,(IF(AQ303&lt;=40%,1.25,IF(AQ303&lt;=60%,1,IF(AQ303&lt;90%,0.75,0.5)))))</f>
        <v>1</v>
      </c>
      <c r="AS303" s="55">
        <v>1200</v>
      </c>
      <c r="AT303" s="6">
        <f>VLOOKUP(E303,[6]教育处数据!B:Q,16,0)</f>
        <v>20</v>
      </c>
      <c r="AU303" s="56">
        <f>AS303*AR303*(AT303/AW303)</f>
        <v>1200</v>
      </c>
      <c r="AV303" s="57">
        <f>ROUND(AU303,0)</f>
        <v>1200</v>
      </c>
      <c r="AW303" s="6">
        <v>20</v>
      </c>
    </row>
    <row r="304" spans="1:49">
      <c r="A304" s="6" t="s">
        <v>434</v>
      </c>
      <c r="B304" s="7" t="s">
        <v>408</v>
      </c>
      <c r="C304" s="8">
        <v>297</v>
      </c>
      <c r="D304" s="70" t="s">
        <v>439</v>
      </c>
      <c r="E304" s="8" t="str">
        <f>VLOOKUP(D304,'[1]9月学员绩效名单'!$A:$C,3,0)</f>
        <v>7AO356</v>
      </c>
      <c r="F304" s="8" t="str">
        <f>VLOOKUP(E304,'[2]住培学员 在培学员排班表（所有人）请假等数据已更新到23.6'!$F$1:$X$65536,19,0)</f>
        <v>规培研究生</v>
      </c>
      <c r="G304" s="8" t="str">
        <f>VLOOKUP(E304,'[2]住培学员 在培学员排班表（所有人）请假等数据已更新到23.6'!$F$1:$P$65536,11,0)</f>
        <v>麻醉科</v>
      </c>
      <c r="H304" s="8" t="str">
        <f>VLOOKUP(E304,'[2]住培学员 在培学员排班表（所有人）请假等数据已更新到23.6'!$F$1:$S$65536,14,0)</f>
        <v>2022年</v>
      </c>
      <c r="I304" s="8" t="s">
        <v>99</v>
      </c>
      <c r="J304" s="24">
        <v>0</v>
      </c>
      <c r="K304" s="24">
        <v>0</v>
      </c>
      <c r="L304" s="24">
        <v>0</v>
      </c>
      <c r="M304" s="24">
        <v>160</v>
      </c>
      <c r="N304" s="25">
        <v>0</v>
      </c>
      <c r="O304" s="25">
        <v>0</v>
      </c>
      <c r="P304" s="25">
        <v>1</v>
      </c>
      <c r="Q304" s="25">
        <v>1</v>
      </c>
      <c r="R304" s="25">
        <v>0</v>
      </c>
      <c r="S304" s="36">
        <f>N304*50+O304*20+P304*20+Q304*25+R304*25</f>
        <v>45</v>
      </c>
      <c r="T304" s="24">
        <v>100</v>
      </c>
      <c r="U304" s="24">
        <v>10</v>
      </c>
      <c r="V304" s="24">
        <v>40</v>
      </c>
      <c r="W304" s="24">
        <v>60</v>
      </c>
      <c r="X304" s="24">
        <v>30</v>
      </c>
      <c r="Y304" s="48">
        <v>0</v>
      </c>
      <c r="Z304" s="48">
        <v>0</v>
      </c>
      <c r="AA304" s="48">
        <f>VLOOKUP(E304,[6]教育处数据!B:G,6,0)</f>
        <v>0</v>
      </c>
      <c r="AB304" s="43">
        <f>VLOOKUP(E304,[6]教育处数据!B:H,7,0)</f>
        <v>0</v>
      </c>
      <c r="AC304" s="43">
        <f>VLOOKUP(E304,[6]教育处数据!B:J,9,0)</f>
        <v>0</v>
      </c>
      <c r="AD304" s="43">
        <f>VLOOKUP(E304,[6]教育处数据!B:L,11,0)</f>
        <v>0</v>
      </c>
      <c r="AE304" s="43">
        <v>0</v>
      </c>
      <c r="AF304" s="43">
        <v>0</v>
      </c>
      <c r="AG304" s="43">
        <f>VLOOKUP(E304,[6]教育处数据!B:N,13,0)</f>
        <v>0</v>
      </c>
      <c r="AH304" s="43">
        <v>0</v>
      </c>
      <c r="AI304" s="43">
        <v>0</v>
      </c>
      <c r="AJ304" s="43">
        <v>0</v>
      </c>
      <c r="AK304" s="43">
        <v>0</v>
      </c>
      <c r="AL304" s="43">
        <v>0</v>
      </c>
      <c r="AM304" s="26">
        <f>SUM(J304:M304,S304:AJ304)</f>
        <v>445</v>
      </c>
      <c r="AN304" s="7" t="str">
        <f>VLOOKUP(G304,'[4]2.第一轮公示反馈'!$G:$AM,33,0)</f>
        <v>麻醉科</v>
      </c>
      <c r="AO304" s="52">
        <f>SUMPRODUCT(($AN$4:$AN$1113=AN304)*($AM$4:$AM$1113&gt;AM304))+1</f>
        <v>33</v>
      </c>
      <c r="AP304" s="53">
        <f>COUNTIF(AN:AN,AN304)</f>
        <v>50</v>
      </c>
      <c r="AQ304" s="54">
        <f>AO304/AP304</f>
        <v>0.66</v>
      </c>
      <c r="AR304" s="53">
        <f>IF(AQ304&lt;=10%,1.5,(IF(AQ304&lt;=40%,1.25,IF(AQ304&lt;=60%,1,IF(AQ304&lt;90%,0.75,0.5)))))</f>
        <v>0.75</v>
      </c>
      <c r="AS304" s="55">
        <v>1200</v>
      </c>
      <c r="AT304" s="6">
        <f>VLOOKUP(E304,[6]教育处数据!B:Q,16,0)</f>
        <v>20</v>
      </c>
      <c r="AU304" s="56">
        <f>AS304*AR304*(AT304/AW304)</f>
        <v>900</v>
      </c>
      <c r="AV304" s="57">
        <f>ROUND(AU304,0)</f>
        <v>900</v>
      </c>
      <c r="AW304" s="6">
        <v>20</v>
      </c>
    </row>
    <row r="305" spans="1:49">
      <c r="A305" s="6"/>
      <c r="B305" s="7" t="s">
        <v>257</v>
      </c>
      <c r="C305" s="8">
        <v>300</v>
      </c>
      <c r="D305" s="8" t="s">
        <v>440</v>
      </c>
      <c r="E305" s="8" t="str">
        <f>VLOOKUP(D305,'[1]9月学员绩效名单'!$A:$C,3,0)</f>
        <v>7AO365</v>
      </c>
      <c r="F305" s="8" t="str">
        <f>VLOOKUP(E305,'[2]住培学员 在培学员排班表（所有人）请假等数据已更新到23.6'!$F$1:$X$65536,19,0)</f>
        <v>规培研究生</v>
      </c>
      <c r="G305" s="8" t="str">
        <f>VLOOKUP(E305,'[2]住培学员 在培学员排班表（所有人）请假等数据已更新到23.6'!$F$1:$P$65536,11,0)</f>
        <v>麻醉科</v>
      </c>
      <c r="H305" s="8" t="str">
        <f>VLOOKUP(E305,'[2]住培学员 在培学员排班表（所有人）请假等数据已更新到23.6'!$F$1:$S$65536,14,0)</f>
        <v>2022年</v>
      </c>
      <c r="I305" s="8" t="s">
        <v>99</v>
      </c>
      <c r="J305" s="24">
        <v>0</v>
      </c>
      <c r="K305" s="24">
        <v>0</v>
      </c>
      <c r="L305" s="24">
        <v>0</v>
      </c>
      <c r="M305" s="24">
        <v>160</v>
      </c>
      <c r="N305" s="37">
        <v>0</v>
      </c>
      <c r="O305" s="25">
        <v>2</v>
      </c>
      <c r="P305" s="37">
        <v>0</v>
      </c>
      <c r="Q305" s="37">
        <v>1</v>
      </c>
      <c r="R305" s="37">
        <v>0</v>
      </c>
      <c r="S305" s="36">
        <v>65</v>
      </c>
      <c r="T305" s="24">
        <v>100</v>
      </c>
      <c r="U305" s="24">
        <v>10</v>
      </c>
      <c r="V305" s="24">
        <v>20</v>
      </c>
      <c r="W305" s="24">
        <v>30</v>
      </c>
      <c r="X305" s="24">
        <v>30</v>
      </c>
      <c r="Y305" s="43">
        <v>40</v>
      </c>
      <c r="Z305" s="48">
        <v>0</v>
      </c>
      <c r="AA305" s="48">
        <f>VLOOKUP(E305,[6]教育处数据!B:G,6,0)</f>
        <v>0</v>
      </c>
      <c r="AB305" s="43">
        <f>VLOOKUP(E305,[6]教育处数据!B:H,7,0)</f>
        <v>0</v>
      </c>
      <c r="AC305" s="43">
        <f>VLOOKUP(E305,[6]教育处数据!B:J,9,0)</f>
        <v>0</v>
      </c>
      <c r="AD305" s="43">
        <f>VLOOKUP(E305,[6]教育处数据!B:L,11,0)</f>
        <v>0</v>
      </c>
      <c r="AE305" s="43">
        <v>0</v>
      </c>
      <c r="AF305" s="43">
        <v>0</v>
      </c>
      <c r="AG305" s="43">
        <f>VLOOKUP(E305,[6]教育处数据!B:N,13,0)</f>
        <v>0</v>
      </c>
      <c r="AH305" s="43">
        <v>0</v>
      </c>
      <c r="AI305" s="43">
        <v>0</v>
      </c>
      <c r="AJ305" s="43">
        <v>0</v>
      </c>
      <c r="AK305" s="43">
        <v>0</v>
      </c>
      <c r="AL305" s="43">
        <v>0</v>
      </c>
      <c r="AM305" s="26">
        <f>SUM(J305:M305,S305:AJ305)</f>
        <v>455</v>
      </c>
      <c r="AN305" s="7" t="str">
        <f>VLOOKUP(G305,'[4]2.第一轮公示反馈'!$G:$AM,33,0)</f>
        <v>麻醉科</v>
      </c>
      <c r="AO305" s="52">
        <f>SUMPRODUCT(($AN$4:$AN$1113=AN305)*($AM$4:$AM$1113&gt;AM305))+1</f>
        <v>31</v>
      </c>
      <c r="AP305" s="53">
        <f>COUNTIF(AN:AN,AN305)</f>
        <v>50</v>
      </c>
      <c r="AQ305" s="54">
        <f>AO305/AP305</f>
        <v>0.62</v>
      </c>
      <c r="AR305" s="53">
        <f>IF(AQ305&lt;=10%,1.5,(IF(AQ305&lt;=40%,1.25,IF(AQ305&lt;=60%,1,IF(AQ305&lt;90%,0.75,0.5)))))</f>
        <v>0.75</v>
      </c>
      <c r="AS305" s="55">
        <v>1200</v>
      </c>
      <c r="AT305" s="6">
        <f>VLOOKUP(E305,[6]教育处数据!B:Q,16,0)</f>
        <v>20</v>
      </c>
      <c r="AU305" s="56">
        <f>AS305*AR305*(AT305/AW305)</f>
        <v>900</v>
      </c>
      <c r="AV305" s="57">
        <f>ROUND(AU305,0)</f>
        <v>900</v>
      </c>
      <c r="AW305" s="6">
        <v>20</v>
      </c>
    </row>
    <row r="306" spans="1:49">
      <c r="A306" s="6"/>
      <c r="B306" s="7" t="s">
        <v>257</v>
      </c>
      <c r="C306" s="8">
        <v>301</v>
      </c>
      <c r="D306" s="7" t="s">
        <v>441</v>
      </c>
      <c r="E306" s="8" t="str">
        <f>VLOOKUP(D306,'[1]9月学员绩效名单'!$A:$C,3,0)</f>
        <v>733L28</v>
      </c>
      <c r="F306" s="8" t="str">
        <f>VLOOKUP(E306,'[2]住培学员 在培学员排班表（所有人）请假等数据已更新到23.6'!$F$1:$X$65536,19,0)</f>
        <v>住院医师-外院</v>
      </c>
      <c r="G306" s="8" t="str">
        <f>VLOOKUP(E306,'[2]住培学员 在培学员排班表（所有人）请假等数据已更新到23.6'!$F$1:$P$65536,11,0)</f>
        <v>麻醉科</v>
      </c>
      <c r="H306" s="8" t="str">
        <f>VLOOKUP(E306,'[2]住培学员 在培学员排班表（所有人）请假等数据已更新到23.6'!$F$1:$S$65536,14,0)</f>
        <v>2023年</v>
      </c>
      <c r="I306" s="8" t="s">
        <v>99</v>
      </c>
      <c r="J306" s="24">
        <v>0</v>
      </c>
      <c r="K306" s="24">
        <v>0</v>
      </c>
      <c r="L306" s="24">
        <v>0</v>
      </c>
      <c r="M306" s="24">
        <v>160</v>
      </c>
      <c r="N306" s="37">
        <v>0</v>
      </c>
      <c r="O306" s="25">
        <v>0</v>
      </c>
      <c r="P306" s="37">
        <v>0</v>
      </c>
      <c r="Q306" s="37">
        <v>0</v>
      </c>
      <c r="R306" s="37">
        <v>0</v>
      </c>
      <c r="S306" s="36">
        <v>0</v>
      </c>
      <c r="T306" s="24">
        <v>100</v>
      </c>
      <c r="U306" s="24">
        <v>10</v>
      </c>
      <c r="V306" s="24">
        <v>40</v>
      </c>
      <c r="W306" s="43">
        <v>60</v>
      </c>
      <c r="X306" s="43">
        <v>60</v>
      </c>
      <c r="Y306" s="48">
        <v>20</v>
      </c>
      <c r="Z306" s="48">
        <v>0</v>
      </c>
      <c r="AA306" s="48">
        <f>VLOOKUP(E306,[6]教育处数据!B:G,6,0)</f>
        <v>0</v>
      </c>
      <c r="AB306" s="43">
        <f>VLOOKUP(E306,[6]教育处数据!B:H,7,0)</f>
        <v>0</v>
      </c>
      <c r="AC306" s="43">
        <f>VLOOKUP(E306,[6]教育处数据!B:J,9,0)</f>
        <v>0</v>
      </c>
      <c r="AD306" s="43">
        <f>VLOOKUP(E306,[6]教育处数据!B:L,11,0)</f>
        <v>0</v>
      </c>
      <c r="AE306" s="43">
        <v>0</v>
      </c>
      <c r="AF306" s="43">
        <v>0</v>
      </c>
      <c r="AG306" s="43">
        <f>VLOOKUP(E306,[6]教育处数据!B:N,13,0)</f>
        <v>0</v>
      </c>
      <c r="AH306" s="43">
        <v>0</v>
      </c>
      <c r="AI306" s="43">
        <v>0</v>
      </c>
      <c r="AJ306" s="43">
        <v>0</v>
      </c>
      <c r="AK306" s="43">
        <v>0</v>
      </c>
      <c r="AL306" s="43">
        <v>0</v>
      </c>
      <c r="AM306" s="26">
        <f>SUM(J306:M306,S306:AJ306)</f>
        <v>450</v>
      </c>
      <c r="AN306" s="7" t="str">
        <f>VLOOKUP(G306,'[4]2.第一轮公示反馈'!$G:$AM,33,0)</f>
        <v>麻醉科</v>
      </c>
      <c r="AO306" s="52">
        <f>SUMPRODUCT(($AN$4:$AN$1113=AN306)*($AM$4:$AM$1113&gt;AM306))+1</f>
        <v>32</v>
      </c>
      <c r="AP306" s="53">
        <f>COUNTIF(AN:AN,AN306)</f>
        <v>50</v>
      </c>
      <c r="AQ306" s="54">
        <f>AO306/AP306</f>
        <v>0.64</v>
      </c>
      <c r="AR306" s="53">
        <f>IF(AQ306&lt;=10%,1.5,(IF(AQ306&lt;=40%,1.25,IF(AQ306&lt;=60%,1,IF(AQ306&lt;90%,0.75,0.5)))))</f>
        <v>0.75</v>
      </c>
      <c r="AS306" s="55">
        <v>1200</v>
      </c>
      <c r="AT306" s="6">
        <f>VLOOKUP(E306,[6]教育处数据!B:Q,16,0)</f>
        <v>20</v>
      </c>
      <c r="AU306" s="56">
        <f>AS306*AR306*(AT306/AW306)</f>
        <v>900</v>
      </c>
      <c r="AV306" s="57">
        <f>ROUND(AU306,0)</f>
        <v>900</v>
      </c>
      <c r="AW306" s="6">
        <v>20</v>
      </c>
    </row>
    <row r="307" spans="1:49">
      <c r="A307" s="6" t="s">
        <v>434</v>
      </c>
      <c r="B307" s="7" t="s">
        <v>408</v>
      </c>
      <c r="C307" s="8">
        <v>302</v>
      </c>
      <c r="D307" s="70" t="s">
        <v>442</v>
      </c>
      <c r="E307" s="8" t="str">
        <f>VLOOKUP(D307,'[1]9月学员绩效名单'!$A:$C,3,0)</f>
        <v>7AO362</v>
      </c>
      <c r="F307" s="8" t="str">
        <f>VLOOKUP(E307,'[2]住培学员 在培学员排班表（所有人）请假等数据已更新到23.6'!$F$1:$X$65536,19,0)</f>
        <v>规培研究生</v>
      </c>
      <c r="G307" s="8" t="str">
        <f>VLOOKUP(E307,'[2]住培学员 在培学员排班表（所有人）请假等数据已更新到23.6'!$F$1:$P$65536,11,0)</f>
        <v>麻醉科</v>
      </c>
      <c r="H307" s="8" t="str">
        <f>VLOOKUP(E307,'[2]住培学员 在培学员排班表（所有人）请假等数据已更新到23.6'!$F$1:$S$65536,14,0)</f>
        <v>2022年</v>
      </c>
      <c r="I307" s="8" t="s">
        <v>99</v>
      </c>
      <c r="J307" s="24">
        <v>0</v>
      </c>
      <c r="K307" s="24">
        <v>0</v>
      </c>
      <c r="L307" s="24">
        <v>0</v>
      </c>
      <c r="M307" s="24">
        <v>160</v>
      </c>
      <c r="N307" s="25">
        <v>0</v>
      </c>
      <c r="O307" s="25">
        <v>0</v>
      </c>
      <c r="P307" s="25">
        <v>1</v>
      </c>
      <c r="Q307" s="25">
        <v>1</v>
      </c>
      <c r="R307" s="25">
        <v>0</v>
      </c>
      <c r="S307" s="36">
        <f>N307*50+O307*20+P307*20+Q307*25+R307*25</f>
        <v>45</v>
      </c>
      <c r="T307" s="24">
        <v>100</v>
      </c>
      <c r="U307" s="24">
        <v>10</v>
      </c>
      <c r="V307" s="24">
        <v>20</v>
      </c>
      <c r="W307" s="24">
        <v>30</v>
      </c>
      <c r="X307" s="24">
        <v>30</v>
      </c>
      <c r="Y307" s="48">
        <v>0</v>
      </c>
      <c r="Z307" s="48">
        <v>0</v>
      </c>
      <c r="AA307" s="48">
        <f>VLOOKUP(E307,[6]教育处数据!B:G,6,0)</f>
        <v>0</v>
      </c>
      <c r="AB307" s="43">
        <f>VLOOKUP(E307,[6]教育处数据!B:H,7,0)</f>
        <v>0</v>
      </c>
      <c r="AC307" s="43">
        <f>VLOOKUP(E307,[6]教育处数据!B:J,9,0)</f>
        <v>0</v>
      </c>
      <c r="AD307" s="43">
        <f>VLOOKUP(E307,[6]教育处数据!B:L,11,0)</f>
        <v>0</v>
      </c>
      <c r="AE307" s="43">
        <v>0</v>
      </c>
      <c r="AF307" s="43">
        <v>0</v>
      </c>
      <c r="AG307" s="43">
        <f>VLOOKUP(E307,[6]教育处数据!B:N,13,0)</f>
        <v>0</v>
      </c>
      <c r="AH307" s="43">
        <v>0</v>
      </c>
      <c r="AI307" s="43">
        <v>0</v>
      </c>
      <c r="AJ307" s="43">
        <v>0</v>
      </c>
      <c r="AK307" s="43">
        <v>0</v>
      </c>
      <c r="AL307" s="43">
        <v>0</v>
      </c>
      <c r="AM307" s="26">
        <f>SUM(J307:M307,S307:AJ307)</f>
        <v>395</v>
      </c>
      <c r="AN307" s="7" t="str">
        <f>VLOOKUP(G307,'[4]2.第一轮公示反馈'!$G:$AM,33,0)</f>
        <v>麻醉科</v>
      </c>
      <c r="AO307" s="52">
        <f>SUMPRODUCT(($AN$4:$AN$1113=AN307)*($AM$4:$AM$1113&gt;AM307))+1</f>
        <v>43</v>
      </c>
      <c r="AP307" s="53">
        <f>COUNTIF(AN:AN,AN307)</f>
        <v>50</v>
      </c>
      <c r="AQ307" s="54">
        <f>AO307/AP307</f>
        <v>0.86</v>
      </c>
      <c r="AR307" s="53">
        <f>IF(AQ307&lt;=10%,1.5,(IF(AQ307&lt;=40%,1.25,IF(AQ307&lt;=60%,1,IF(AQ307&lt;90%,0.75,0.5)))))</f>
        <v>0.75</v>
      </c>
      <c r="AS307" s="55">
        <v>1200</v>
      </c>
      <c r="AT307" s="6">
        <f>VLOOKUP(E307,[6]教育处数据!B:Q,16,0)</f>
        <v>20</v>
      </c>
      <c r="AU307" s="56">
        <f>AS307*AR307*(AT307/AW307)</f>
        <v>900</v>
      </c>
      <c r="AV307" s="57">
        <f>ROUND(AU307,0)</f>
        <v>900</v>
      </c>
      <c r="AW307" s="6">
        <v>20</v>
      </c>
    </row>
    <row r="308" spans="1:49">
      <c r="A308" s="6"/>
      <c r="B308" s="7" t="s">
        <v>257</v>
      </c>
      <c r="C308" s="8">
        <v>303</v>
      </c>
      <c r="D308" s="8" t="s">
        <v>443</v>
      </c>
      <c r="E308" s="8" t="str">
        <f>VLOOKUP(D308,'[1]9月学员绩效名单'!$A:$C,3,0)</f>
        <v>732L67</v>
      </c>
      <c r="F308" s="8" t="str">
        <f>VLOOKUP(E308,'[2]住培学员 在培学员排班表（所有人）请假等数据已更新到23.6'!$F$1:$X$65536,19,0)</f>
        <v>住院医师-外院</v>
      </c>
      <c r="G308" s="8" t="str">
        <f>VLOOKUP(E308,'[2]住培学员 在培学员排班表（所有人）请假等数据已更新到23.6'!$F$1:$P$65536,11,0)</f>
        <v>麻醉科</v>
      </c>
      <c r="H308" s="8" t="str">
        <f>VLOOKUP(E308,'[2]住培学员 在培学员排班表（所有人）请假等数据已更新到23.6'!$F$1:$S$65536,14,0)</f>
        <v>2023年</v>
      </c>
      <c r="I308" s="8" t="s">
        <v>99</v>
      </c>
      <c r="J308" s="24">
        <v>0</v>
      </c>
      <c r="K308" s="24">
        <v>0</v>
      </c>
      <c r="L308" s="24">
        <v>0</v>
      </c>
      <c r="M308" s="24">
        <v>160</v>
      </c>
      <c r="N308" s="37">
        <v>0</v>
      </c>
      <c r="O308" s="25">
        <v>0</v>
      </c>
      <c r="P308" s="37">
        <v>0</v>
      </c>
      <c r="Q308" s="37">
        <v>0</v>
      </c>
      <c r="R308" s="37">
        <v>0</v>
      </c>
      <c r="S308" s="36">
        <v>0</v>
      </c>
      <c r="T308" s="24">
        <v>100</v>
      </c>
      <c r="U308" s="24">
        <v>10</v>
      </c>
      <c r="V308" s="24">
        <v>40</v>
      </c>
      <c r="W308" s="43">
        <v>60</v>
      </c>
      <c r="X308" s="24">
        <v>30</v>
      </c>
      <c r="Y308" s="43">
        <v>40</v>
      </c>
      <c r="Z308" s="48">
        <v>0</v>
      </c>
      <c r="AA308" s="48">
        <f>VLOOKUP(E308,[6]教育处数据!B:G,6,0)</f>
        <v>0</v>
      </c>
      <c r="AB308" s="43">
        <f>VLOOKUP(E308,[6]教育处数据!B:H,7,0)</f>
        <v>0</v>
      </c>
      <c r="AC308" s="43">
        <f>VLOOKUP(E308,[6]教育处数据!B:J,9,0)</f>
        <v>0</v>
      </c>
      <c r="AD308" s="43">
        <f>VLOOKUP(E308,[6]教育处数据!B:L,11,0)</f>
        <v>0</v>
      </c>
      <c r="AE308" s="43">
        <v>0</v>
      </c>
      <c r="AF308" s="43">
        <v>0</v>
      </c>
      <c r="AG308" s="43">
        <f>VLOOKUP(E308,[6]教育处数据!B:N,13,0)</f>
        <v>0</v>
      </c>
      <c r="AH308" s="43">
        <v>0</v>
      </c>
      <c r="AI308" s="43">
        <v>0</v>
      </c>
      <c r="AJ308" s="43">
        <v>0</v>
      </c>
      <c r="AK308" s="43">
        <v>0</v>
      </c>
      <c r="AL308" s="43">
        <v>0</v>
      </c>
      <c r="AM308" s="26">
        <f>SUM(J308:M308,S308:AJ308)</f>
        <v>440</v>
      </c>
      <c r="AN308" s="7" t="str">
        <f>VLOOKUP(G308,'[4]2.第一轮公示反馈'!$G:$AM,33,0)</f>
        <v>麻醉科</v>
      </c>
      <c r="AO308" s="52">
        <f>SUMPRODUCT(($AN$4:$AN$1113=AN308)*($AM$4:$AM$1113&gt;AM308))+1</f>
        <v>34</v>
      </c>
      <c r="AP308" s="53">
        <f>COUNTIF(AN:AN,AN308)</f>
        <v>50</v>
      </c>
      <c r="AQ308" s="54">
        <f>AO308/AP308</f>
        <v>0.68</v>
      </c>
      <c r="AR308" s="53">
        <f>IF(AQ308&lt;=10%,1.5,(IF(AQ308&lt;=40%,1.25,IF(AQ308&lt;=60%,1,IF(AQ308&lt;90%,0.75,0.5)))))</f>
        <v>0.75</v>
      </c>
      <c r="AS308" s="55">
        <v>1200</v>
      </c>
      <c r="AT308" s="6">
        <f>VLOOKUP(E308,[6]教育处数据!B:Q,16,0)</f>
        <v>20</v>
      </c>
      <c r="AU308" s="56">
        <f>AS308*AR308*(AT308/AW308)</f>
        <v>900</v>
      </c>
      <c r="AV308" s="57">
        <f>ROUND(AU308,0)</f>
        <v>900</v>
      </c>
      <c r="AW308" s="6">
        <v>20</v>
      </c>
    </row>
    <row r="309" spans="1:49">
      <c r="A309" s="6"/>
      <c r="B309" s="7" t="s">
        <v>257</v>
      </c>
      <c r="C309" s="8">
        <v>304</v>
      </c>
      <c r="D309" s="8" t="s">
        <v>444</v>
      </c>
      <c r="E309" s="8" t="str">
        <f>VLOOKUP(D309,'[1]9月学员绩效名单'!$A:$C,3,0)</f>
        <v>7AO363</v>
      </c>
      <c r="F309" s="8" t="str">
        <f>VLOOKUP(E309,'[2]住培学员 在培学员排班表（所有人）请假等数据已更新到23.6'!$F$1:$X$65536,19,0)</f>
        <v>规培研究生</v>
      </c>
      <c r="G309" s="8" t="str">
        <f>VLOOKUP(E309,'[2]住培学员 在培学员排班表（所有人）请假等数据已更新到23.6'!$F$1:$P$65536,11,0)</f>
        <v>麻醉科</v>
      </c>
      <c r="H309" s="8" t="str">
        <f>VLOOKUP(E309,'[2]住培学员 在培学员排班表（所有人）请假等数据已更新到23.6'!$F$1:$S$65536,14,0)</f>
        <v>2022年</v>
      </c>
      <c r="I309" s="8" t="s">
        <v>99</v>
      </c>
      <c r="J309" s="24">
        <v>0</v>
      </c>
      <c r="K309" s="24">
        <v>0</v>
      </c>
      <c r="L309" s="24">
        <v>0</v>
      </c>
      <c r="M309" s="24">
        <v>160</v>
      </c>
      <c r="N309" s="37">
        <v>0</v>
      </c>
      <c r="O309" s="25">
        <v>2</v>
      </c>
      <c r="P309" s="37">
        <v>1</v>
      </c>
      <c r="Q309" s="37">
        <v>1</v>
      </c>
      <c r="R309" s="37">
        <v>1</v>
      </c>
      <c r="S309" s="36">
        <v>110</v>
      </c>
      <c r="T309" s="24">
        <v>100</v>
      </c>
      <c r="U309" s="24">
        <v>10</v>
      </c>
      <c r="V309" s="24">
        <v>20</v>
      </c>
      <c r="W309" s="43">
        <v>0</v>
      </c>
      <c r="X309" s="24">
        <v>30</v>
      </c>
      <c r="Y309" s="43">
        <v>0</v>
      </c>
      <c r="Z309" s="48">
        <v>0</v>
      </c>
      <c r="AA309" s="48">
        <f>VLOOKUP(E309,[6]教育处数据!B:G,6,0)</f>
        <v>0</v>
      </c>
      <c r="AB309" s="43">
        <f>VLOOKUP(E309,[6]教育处数据!B:H,7,0)</f>
        <v>0</v>
      </c>
      <c r="AC309" s="43">
        <f>VLOOKUP(E309,[6]教育处数据!B:J,9,0)</f>
        <v>0</v>
      </c>
      <c r="AD309" s="43">
        <f>VLOOKUP(E309,[6]教育处数据!B:L,11,0)</f>
        <v>0</v>
      </c>
      <c r="AE309" s="43">
        <v>0</v>
      </c>
      <c r="AF309" s="43">
        <v>0</v>
      </c>
      <c r="AG309" s="43">
        <f>VLOOKUP(E309,[6]教育处数据!B:N,13,0)</f>
        <v>0</v>
      </c>
      <c r="AH309" s="43">
        <v>0</v>
      </c>
      <c r="AI309" s="43">
        <v>0</v>
      </c>
      <c r="AJ309" s="43">
        <v>0</v>
      </c>
      <c r="AK309" s="43">
        <v>0</v>
      </c>
      <c r="AL309" s="43">
        <v>0</v>
      </c>
      <c r="AM309" s="26">
        <f>SUM(J309:M309,S309:AJ309)</f>
        <v>430</v>
      </c>
      <c r="AN309" s="7" t="str">
        <f>VLOOKUP(G309,'[4]2.第一轮公示反馈'!$G:$AM,33,0)</f>
        <v>麻醉科</v>
      </c>
      <c r="AO309" s="52">
        <f>SUMPRODUCT(($AN$4:$AN$1113=AN309)*($AM$4:$AM$1113&gt;AM309))+1</f>
        <v>35</v>
      </c>
      <c r="AP309" s="53">
        <f>COUNTIF(AN:AN,AN309)</f>
        <v>50</v>
      </c>
      <c r="AQ309" s="54">
        <f>AO309/AP309</f>
        <v>0.7</v>
      </c>
      <c r="AR309" s="53">
        <f>IF(AQ309&lt;=10%,1.5,(IF(AQ309&lt;=40%,1.25,IF(AQ309&lt;=60%,1,IF(AQ309&lt;90%,0.75,0.5)))))</f>
        <v>0.75</v>
      </c>
      <c r="AS309" s="55">
        <v>1200</v>
      </c>
      <c r="AT309" s="6">
        <f>VLOOKUP(E309,[6]教育处数据!B:Q,16,0)</f>
        <v>20</v>
      </c>
      <c r="AU309" s="56">
        <f>AS309*AR309*(AT309/AW309)</f>
        <v>900</v>
      </c>
      <c r="AV309" s="57">
        <f>ROUND(AU309,0)</f>
        <v>900</v>
      </c>
      <c r="AW309" s="6">
        <v>20</v>
      </c>
    </row>
    <row r="310" spans="1:49">
      <c r="A310" s="6"/>
      <c r="B310" s="7" t="s">
        <v>257</v>
      </c>
      <c r="C310" s="8">
        <v>305</v>
      </c>
      <c r="D310" s="8" t="s">
        <v>445</v>
      </c>
      <c r="E310" s="8" t="str">
        <f>VLOOKUP(D310,'[1]9月学员绩效名单'!$A:$C,3,0)</f>
        <v>7AO355</v>
      </c>
      <c r="F310" s="8" t="str">
        <f>VLOOKUP(E310,'[2]住培学员 在培学员排班表（所有人）请假等数据已更新到23.6'!$F$1:$X$65536,19,0)</f>
        <v>规培研究生</v>
      </c>
      <c r="G310" s="8" t="str">
        <f>VLOOKUP(E310,'[2]住培学员 在培学员排班表（所有人）请假等数据已更新到23.6'!$F$1:$P$65536,11,0)</f>
        <v>麻醉科</v>
      </c>
      <c r="H310" s="8" t="str">
        <f>VLOOKUP(E310,'[2]住培学员 在培学员排班表（所有人）请假等数据已更新到23.6'!$F$1:$S$65536,14,0)</f>
        <v>2022年</v>
      </c>
      <c r="I310" s="8" t="s">
        <v>99</v>
      </c>
      <c r="J310" s="24">
        <v>0</v>
      </c>
      <c r="K310" s="24">
        <v>0</v>
      </c>
      <c r="L310" s="24">
        <v>0</v>
      </c>
      <c r="M310" s="24">
        <v>160</v>
      </c>
      <c r="N310" s="37">
        <v>0</v>
      </c>
      <c r="O310" s="25">
        <v>2</v>
      </c>
      <c r="P310" s="37">
        <v>0</v>
      </c>
      <c r="Q310" s="37">
        <v>0</v>
      </c>
      <c r="R310" s="37">
        <v>0</v>
      </c>
      <c r="S310" s="36">
        <v>40</v>
      </c>
      <c r="T310" s="24">
        <v>100</v>
      </c>
      <c r="U310" s="24">
        <v>10</v>
      </c>
      <c r="V310" s="24">
        <v>20</v>
      </c>
      <c r="W310" s="24">
        <v>30</v>
      </c>
      <c r="X310" s="43">
        <v>0</v>
      </c>
      <c r="Y310" s="43">
        <v>60</v>
      </c>
      <c r="Z310" s="48">
        <v>0</v>
      </c>
      <c r="AA310" s="48">
        <f>VLOOKUP(E310,[6]教育处数据!B:G,6,0)</f>
        <v>0</v>
      </c>
      <c r="AB310" s="43">
        <f>VLOOKUP(E310,[6]教育处数据!B:H,7,0)</f>
        <v>0</v>
      </c>
      <c r="AC310" s="43">
        <f>VLOOKUP(E310,[6]教育处数据!B:J,9,0)</f>
        <v>0</v>
      </c>
      <c r="AD310" s="43">
        <f>VLOOKUP(E310,[6]教育处数据!B:L,11,0)</f>
        <v>0</v>
      </c>
      <c r="AE310" s="43">
        <v>0</v>
      </c>
      <c r="AF310" s="43">
        <v>0</v>
      </c>
      <c r="AG310" s="43">
        <f>VLOOKUP(E310,[6]教育处数据!B:N,13,0)</f>
        <v>0</v>
      </c>
      <c r="AH310" s="43">
        <v>0</v>
      </c>
      <c r="AI310" s="43">
        <v>0</v>
      </c>
      <c r="AJ310" s="43">
        <v>0</v>
      </c>
      <c r="AK310" s="43">
        <v>0</v>
      </c>
      <c r="AL310" s="43">
        <v>0</v>
      </c>
      <c r="AM310" s="26">
        <f>SUM(J310:M310,S310:AJ310)</f>
        <v>420</v>
      </c>
      <c r="AN310" s="7" t="str">
        <f>VLOOKUP(G310,'[4]2.第一轮公示反馈'!$G:$AM,33,0)</f>
        <v>麻醉科</v>
      </c>
      <c r="AO310" s="52">
        <f>SUMPRODUCT(($AN$4:$AN$1113=AN310)*($AM$4:$AM$1113&gt;AM310))+1</f>
        <v>36</v>
      </c>
      <c r="AP310" s="53">
        <f>COUNTIF(AN:AN,AN310)</f>
        <v>50</v>
      </c>
      <c r="AQ310" s="54">
        <f>AO310/AP310</f>
        <v>0.72</v>
      </c>
      <c r="AR310" s="53">
        <f>IF(AQ310&lt;=10%,1.5,(IF(AQ310&lt;=40%,1.25,IF(AQ310&lt;=60%,1,IF(AQ310&lt;90%,0.75,0.5)))))</f>
        <v>0.75</v>
      </c>
      <c r="AS310" s="55">
        <v>1200</v>
      </c>
      <c r="AT310" s="6">
        <f>VLOOKUP(E310,[6]教育处数据!B:Q,16,0)</f>
        <v>20</v>
      </c>
      <c r="AU310" s="56">
        <f>AS310*AR310*(AT310/AW310)</f>
        <v>900</v>
      </c>
      <c r="AV310" s="57">
        <f>ROUND(AU310,0)</f>
        <v>900</v>
      </c>
      <c r="AW310" s="6">
        <v>20</v>
      </c>
    </row>
    <row r="311" spans="1:49">
      <c r="A311" s="6"/>
      <c r="B311" s="7" t="s">
        <v>257</v>
      </c>
      <c r="C311" s="8">
        <v>306</v>
      </c>
      <c r="D311" s="8" t="s">
        <v>446</v>
      </c>
      <c r="E311" s="8" t="str">
        <f>VLOOKUP(D311,'[1]9月学员绩效名单'!$A:$C,3,0)</f>
        <v>729L96</v>
      </c>
      <c r="F311" s="8" t="str">
        <f>VLOOKUP(E311,'[2]住培学员 在培学员排班表（所有人）请假等数据已更新到23.6'!$F$1:$X$65536,19,0)</f>
        <v>住院医师-外院</v>
      </c>
      <c r="G311" s="8" t="str">
        <f>VLOOKUP(E311,'[2]住培学员 在培学员排班表（所有人）请假等数据已更新到23.6'!$F$1:$P$65536,11,0)</f>
        <v>麻醉科</v>
      </c>
      <c r="H311" s="8" t="str">
        <f>VLOOKUP(E311,'[2]住培学员 在培学员排班表（所有人）请假等数据已更新到23.6'!$F$1:$S$65536,14,0)</f>
        <v>2022年</v>
      </c>
      <c r="I311" s="8" t="s">
        <v>99</v>
      </c>
      <c r="J311" s="24">
        <v>0</v>
      </c>
      <c r="K311" s="24">
        <v>0</v>
      </c>
      <c r="L311" s="24">
        <v>0</v>
      </c>
      <c r="M311" s="24">
        <v>160</v>
      </c>
      <c r="N311" s="37">
        <v>0</v>
      </c>
      <c r="O311" s="25">
        <v>1</v>
      </c>
      <c r="P311" s="37">
        <v>1</v>
      </c>
      <c r="Q311" s="37">
        <v>1</v>
      </c>
      <c r="R311" s="37">
        <v>1</v>
      </c>
      <c r="S311" s="36">
        <v>90</v>
      </c>
      <c r="T311" s="24">
        <v>100</v>
      </c>
      <c r="U311" s="24">
        <v>10</v>
      </c>
      <c r="V311" s="24">
        <v>20</v>
      </c>
      <c r="W311" s="24">
        <v>30</v>
      </c>
      <c r="X311" s="24">
        <v>0</v>
      </c>
      <c r="Y311" s="48">
        <v>0</v>
      </c>
      <c r="Z311" s="48">
        <v>0</v>
      </c>
      <c r="AA311" s="48">
        <f>VLOOKUP(E311,[6]教育处数据!B:G,6,0)</f>
        <v>0</v>
      </c>
      <c r="AB311" s="43">
        <f>VLOOKUP(E311,[6]教育处数据!B:H,7,0)</f>
        <v>0</v>
      </c>
      <c r="AC311" s="43">
        <f>VLOOKUP(E311,[6]教育处数据!B:J,9,0)</f>
        <v>0</v>
      </c>
      <c r="AD311" s="43">
        <f>VLOOKUP(E311,[6]教育处数据!B:L,11,0)</f>
        <v>0</v>
      </c>
      <c r="AE311" s="43">
        <v>0</v>
      </c>
      <c r="AF311" s="43">
        <v>0</v>
      </c>
      <c r="AG311" s="43">
        <f>VLOOKUP(E311,[6]教育处数据!B:N,13,0)</f>
        <v>0</v>
      </c>
      <c r="AH311" s="43">
        <v>0</v>
      </c>
      <c r="AI311" s="43">
        <v>0</v>
      </c>
      <c r="AJ311" s="43">
        <v>0</v>
      </c>
      <c r="AK311" s="43">
        <v>0</v>
      </c>
      <c r="AL311" s="43">
        <v>0</v>
      </c>
      <c r="AM311" s="26">
        <f>SUM(J311:M311,S311:AJ311)</f>
        <v>410</v>
      </c>
      <c r="AN311" s="7" t="str">
        <f>VLOOKUP(G311,'[4]2.第一轮公示反馈'!$G:$AM,33,0)</f>
        <v>麻醉科</v>
      </c>
      <c r="AO311" s="52">
        <f>SUMPRODUCT(($AN$4:$AN$1113=AN311)*($AM$4:$AM$1113&gt;AM311))+1</f>
        <v>37</v>
      </c>
      <c r="AP311" s="53">
        <f>COUNTIF(AN:AN,AN311)</f>
        <v>50</v>
      </c>
      <c r="AQ311" s="54">
        <f>AO311/AP311</f>
        <v>0.74</v>
      </c>
      <c r="AR311" s="53">
        <f>IF(AQ311&lt;=10%,1.5,(IF(AQ311&lt;=40%,1.25,IF(AQ311&lt;=60%,1,IF(AQ311&lt;90%,0.75,0.5)))))</f>
        <v>0.75</v>
      </c>
      <c r="AS311" s="55">
        <v>1200</v>
      </c>
      <c r="AT311" s="6">
        <f>VLOOKUP(E311,[6]教育处数据!B:Q,16,0)</f>
        <v>20</v>
      </c>
      <c r="AU311" s="56">
        <f>AS311*AR311*(AT311/AW311)</f>
        <v>900</v>
      </c>
      <c r="AV311" s="57">
        <f>ROUND(AU311,0)</f>
        <v>900</v>
      </c>
      <c r="AW311" s="6">
        <v>20</v>
      </c>
    </row>
    <row r="312" spans="1:49">
      <c r="A312" s="6"/>
      <c r="B312" s="7" t="s">
        <v>403</v>
      </c>
      <c r="C312" s="8">
        <v>307</v>
      </c>
      <c r="D312" s="59" t="s">
        <v>447</v>
      </c>
      <c r="E312" s="8" t="str">
        <f>VLOOKUP(D312,'[1]9月学员绩效名单'!$A:$C,3,0)</f>
        <v>733L22</v>
      </c>
      <c r="F312" s="8" t="str">
        <f>VLOOKUP(E312,'[2]住培学员 在培学员排班表（所有人）请假等数据已更新到23.6'!$F$1:$X$65536,19,0)</f>
        <v>住院医师-外院</v>
      </c>
      <c r="G312" s="8" t="str">
        <f>VLOOKUP(E312,'[2]住培学员 在培学员排班表（所有人）请假等数据已更新到23.6'!$F$1:$P$65536,11,0)</f>
        <v>麻醉科</v>
      </c>
      <c r="H312" s="8" t="str">
        <f>VLOOKUP(E312,'[2]住培学员 在培学员排班表（所有人）请假等数据已更新到23.6'!$F$1:$S$65536,14,0)</f>
        <v>2023年</v>
      </c>
      <c r="I312" s="8" t="s">
        <v>99</v>
      </c>
      <c r="J312" s="43">
        <v>0</v>
      </c>
      <c r="K312" s="43">
        <v>0</v>
      </c>
      <c r="L312" s="43">
        <v>0</v>
      </c>
      <c r="M312" s="24">
        <v>160</v>
      </c>
      <c r="N312" s="25">
        <v>0</v>
      </c>
      <c r="O312" s="25">
        <v>2</v>
      </c>
      <c r="P312" s="25">
        <v>0</v>
      </c>
      <c r="Q312" s="25">
        <v>0</v>
      </c>
      <c r="R312" s="25">
        <v>0</v>
      </c>
      <c r="S312" s="36">
        <v>40</v>
      </c>
      <c r="T312" s="24">
        <v>100</v>
      </c>
      <c r="U312" s="24">
        <v>10</v>
      </c>
      <c r="V312" s="24">
        <v>40</v>
      </c>
      <c r="W312" s="24">
        <v>30</v>
      </c>
      <c r="X312" s="24">
        <v>30</v>
      </c>
      <c r="Y312" s="48">
        <v>0</v>
      </c>
      <c r="Z312" s="48">
        <v>0</v>
      </c>
      <c r="AA312" s="48">
        <f>VLOOKUP(E312,[6]教育处数据!B:G,6,0)</f>
        <v>0</v>
      </c>
      <c r="AB312" s="43">
        <f>VLOOKUP(E312,[6]教育处数据!B:H,7,0)</f>
        <v>0</v>
      </c>
      <c r="AC312" s="43">
        <f>VLOOKUP(E312,[6]教育处数据!B:J,9,0)</f>
        <v>0</v>
      </c>
      <c r="AD312" s="43">
        <f>VLOOKUP(E312,[6]教育处数据!B:L,11,0)</f>
        <v>0</v>
      </c>
      <c r="AE312" s="43">
        <v>0</v>
      </c>
      <c r="AF312" s="43">
        <v>0</v>
      </c>
      <c r="AG312" s="43">
        <f>VLOOKUP(E312,[6]教育处数据!B:N,13,0)</f>
        <v>0</v>
      </c>
      <c r="AH312" s="43">
        <v>0</v>
      </c>
      <c r="AI312" s="43">
        <v>0</v>
      </c>
      <c r="AJ312" s="43">
        <v>0</v>
      </c>
      <c r="AK312" s="43">
        <v>0</v>
      </c>
      <c r="AL312" s="43">
        <v>0</v>
      </c>
      <c r="AM312" s="26">
        <f>SUM(J312:M312,S312:AJ312)</f>
        <v>410</v>
      </c>
      <c r="AN312" s="7" t="str">
        <f>VLOOKUP(G312,'[4]2.第一轮公示反馈'!$G:$AM,33,0)</f>
        <v>麻醉科</v>
      </c>
      <c r="AO312" s="52">
        <f>SUMPRODUCT(($AN$4:$AN$1113=AN312)*($AM$4:$AM$1113&gt;AM312))+1</f>
        <v>37</v>
      </c>
      <c r="AP312" s="53">
        <f>COUNTIF(AN:AN,AN312)</f>
        <v>50</v>
      </c>
      <c r="AQ312" s="54">
        <f>AO312/AP312</f>
        <v>0.74</v>
      </c>
      <c r="AR312" s="53">
        <f>IF(AQ312&lt;=10%,1.5,(IF(AQ312&lt;=40%,1.25,IF(AQ312&lt;=60%,1,IF(AQ312&lt;90%,0.75,0.5)))))</f>
        <v>0.75</v>
      </c>
      <c r="AS312" s="55">
        <v>1200</v>
      </c>
      <c r="AT312" s="6">
        <f>VLOOKUP(E312,[6]教育处数据!B:Q,16,0)</f>
        <v>20</v>
      </c>
      <c r="AU312" s="56">
        <f>AS312*AR312*(AT312/AW312)</f>
        <v>900</v>
      </c>
      <c r="AV312" s="57">
        <f>ROUND(AU312,0)</f>
        <v>900</v>
      </c>
      <c r="AW312" s="6">
        <v>20</v>
      </c>
    </row>
    <row r="313" spans="1:49">
      <c r="A313" s="6"/>
      <c r="B313" s="7" t="s">
        <v>257</v>
      </c>
      <c r="C313" s="8">
        <v>308</v>
      </c>
      <c r="D313" s="8" t="s">
        <v>448</v>
      </c>
      <c r="E313" s="8" t="str">
        <f>VLOOKUP(D313,'[1]9月学员绩效名单'!$A:$C,3,0)</f>
        <v>7AO358</v>
      </c>
      <c r="F313" s="8" t="str">
        <f>VLOOKUP(E313,'[2]住培学员 在培学员排班表（所有人）请假等数据已更新到23.6'!$F$1:$X$65536,19,0)</f>
        <v>规培研究生</v>
      </c>
      <c r="G313" s="8" t="str">
        <f>VLOOKUP(E313,'[2]住培学员 在培学员排班表（所有人）请假等数据已更新到23.6'!$F$1:$P$65536,11,0)</f>
        <v>麻醉科</v>
      </c>
      <c r="H313" s="8" t="str">
        <f>VLOOKUP(E313,'[2]住培学员 在培学员排班表（所有人）请假等数据已更新到23.6'!$F$1:$S$65536,14,0)</f>
        <v>2022年</v>
      </c>
      <c r="I313" s="8" t="s">
        <v>99</v>
      </c>
      <c r="J313" s="24">
        <v>0</v>
      </c>
      <c r="K313" s="24">
        <v>0</v>
      </c>
      <c r="L313" s="24">
        <v>0</v>
      </c>
      <c r="M313" s="24">
        <v>160</v>
      </c>
      <c r="N313" s="37">
        <v>0</v>
      </c>
      <c r="O313" s="25">
        <v>2</v>
      </c>
      <c r="P313" s="37">
        <v>0</v>
      </c>
      <c r="Q313" s="37">
        <v>0</v>
      </c>
      <c r="R313" s="37">
        <v>0</v>
      </c>
      <c r="S313" s="36">
        <v>40</v>
      </c>
      <c r="T313" s="24">
        <v>100</v>
      </c>
      <c r="U313" s="24">
        <v>10</v>
      </c>
      <c r="V313" s="24">
        <v>20</v>
      </c>
      <c r="W313" s="24">
        <v>30</v>
      </c>
      <c r="X313" s="43">
        <v>0</v>
      </c>
      <c r="Y313" s="43">
        <v>40</v>
      </c>
      <c r="Z313" s="48">
        <v>0</v>
      </c>
      <c r="AA313" s="48">
        <f>VLOOKUP(E313,[6]教育处数据!B:G,6,0)</f>
        <v>0</v>
      </c>
      <c r="AB313" s="43">
        <f>VLOOKUP(E313,[6]教育处数据!B:H,7,0)</f>
        <v>0</v>
      </c>
      <c r="AC313" s="43">
        <f>VLOOKUP(E313,[6]教育处数据!B:J,9,0)</f>
        <v>0</v>
      </c>
      <c r="AD313" s="43">
        <f>VLOOKUP(E313,[6]教育处数据!B:L,11,0)</f>
        <v>0</v>
      </c>
      <c r="AE313" s="43">
        <v>0</v>
      </c>
      <c r="AF313" s="43">
        <v>0</v>
      </c>
      <c r="AG313" s="43">
        <f>VLOOKUP(E313,[6]教育处数据!B:N,13,0)</f>
        <v>0</v>
      </c>
      <c r="AH313" s="43">
        <v>0</v>
      </c>
      <c r="AI313" s="43">
        <v>0</v>
      </c>
      <c r="AJ313" s="43">
        <v>0</v>
      </c>
      <c r="AK313" s="43">
        <v>0</v>
      </c>
      <c r="AL313" s="43">
        <v>0</v>
      </c>
      <c r="AM313" s="26">
        <f>SUM(J313:M313,S313:AJ313)</f>
        <v>400</v>
      </c>
      <c r="AN313" s="7" t="str">
        <f>VLOOKUP(G313,'[4]2.第一轮公示反馈'!$G:$AM,33,0)</f>
        <v>麻醉科</v>
      </c>
      <c r="AO313" s="52">
        <f>SUMPRODUCT(($AN$4:$AN$1113=AN313)*($AM$4:$AM$1113&gt;AM313))+1</f>
        <v>39</v>
      </c>
      <c r="AP313" s="53">
        <f>COUNTIF(AN:AN,AN313)</f>
        <v>50</v>
      </c>
      <c r="AQ313" s="54">
        <f>AO313/AP313</f>
        <v>0.78</v>
      </c>
      <c r="AR313" s="53">
        <f>IF(AQ313&lt;=10%,1.5,(IF(AQ313&lt;=40%,1.25,IF(AQ313&lt;=60%,1,IF(AQ313&lt;90%,0.75,0.5)))))</f>
        <v>0.75</v>
      </c>
      <c r="AS313" s="55">
        <v>1200</v>
      </c>
      <c r="AT313" s="6">
        <f>VLOOKUP(E313,[6]教育处数据!B:Q,16,0)</f>
        <v>20</v>
      </c>
      <c r="AU313" s="56">
        <f>AS313*AR313*(AT313/AW313)</f>
        <v>900</v>
      </c>
      <c r="AV313" s="57">
        <f>ROUND(AU313,0)</f>
        <v>900</v>
      </c>
      <c r="AW313" s="6">
        <v>20</v>
      </c>
    </row>
    <row r="314" spans="1:49">
      <c r="A314" s="6"/>
      <c r="B314" s="7" t="s">
        <v>257</v>
      </c>
      <c r="C314" s="8">
        <v>309</v>
      </c>
      <c r="D314" s="8" t="s">
        <v>449</v>
      </c>
      <c r="E314" s="8" t="str">
        <f>VLOOKUP(D314,'[1]9月学员绩效名单'!$A:$C,3,0)</f>
        <v>7AO364</v>
      </c>
      <c r="F314" s="8" t="str">
        <f>VLOOKUP(E314,'[2]住培学员 在培学员排班表（所有人）请假等数据已更新到23.6'!$F$1:$X$65536,19,0)</f>
        <v>规培研究生</v>
      </c>
      <c r="G314" s="8" t="str">
        <f>VLOOKUP(E314,'[2]住培学员 在培学员排班表（所有人）请假等数据已更新到23.6'!$F$1:$P$65536,11,0)</f>
        <v>麻醉科</v>
      </c>
      <c r="H314" s="8" t="str">
        <f>VLOOKUP(E314,'[2]住培学员 在培学员排班表（所有人）请假等数据已更新到23.6'!$F$1:$S$65536,14,0)</f>
        <v>2022年</v>
      </c>
      <c r="I314" s="8" t="s">
        <v>99</v>
      </c>
      <c r="J314" s="24">
        <v>0</v>
      </c>
      <c r="K314" s="24">
        <v>0</v>
      </c>
      <c r="L314" s="24">
        <v>0</v>
      </c>
      <c r="M314" s="24">
        <v>160</v>
      </c>
      <c r="N314" s="37">
        <v>0</v>
      </c>
      <c r="O314" s="25">
        <v>1</v>
      </c>
      <c r="P314" s="37">
        <v>0</v>
      </c>
      <c r="Q314" s="37">
        <v>0</v>
      </c>
      <c r="R314" s="37">
        <v>0</v>
      </c>
      <c r="S314" s="36">
        <v>20</v>
      </c>
      <c r="T314" s="24">
        <v>100</v>
      </c>
      <c r="U314" s="24">
        <v>10</v>
      </c>
      <c r="V314" s="24">
        <v>20</v>
      </c>
      <c r="W314" s="43">
        <v>0</v>
      </c>
      <c r="X314" s="24">
        <v>30</v>
      </c>
      <c r="Y314" s="43">
        <v>60</v>
      </c>
      <c r="Z314" s="48">
        <v>0</v>
      </c>
      <c r="AA314" s="48">
        <f>VLOOKUP(E314,[6]教育处数据!B:G,6,0)</f>
        <v>0</v>
      </c>
      <c r="AB314" s="43">
        <f>VLOOKUP(E314,[6]教育处数据!B:H,7,0)</f>
        <v>0</v>
      </c>
      <c r="AC314" s="43">
        <f>VLOOKUP(E314,[6]教育处数据!B:J,9,0)</f>
        <v>0</v>
      </c>
      <c r="AD314" s="43">
        <f>VLOOKUP(E314,[6]教育处数据!B:L,11,0)</f>
        <v>0</v>
      </c>
      <c r="AE314" s="43">
        <v>0</v>
      </c>
      <c r="AF314" s="43">
        <v>0</v>
      </c>
      <c r="AG314" s="43">
        <f>VLOOKUP(E314,[6]教育处数据!B:N,13,0)</f>
        <v>0</v>
      </c>
      <c r="AH314" s="43">
        <v>0</v>
      </c>
      <c r="AI314" s="43">
        <v>0</v>
      </c>
      <c r="AJ314" s="43">
        <v>0</v>
      </c>
      <c r="AK314" s="43">
        <v>0</v>
      </c>
      <c r="AL314" s="43">
        <v>0</v>
      </c>
      <c r="AM314" s="26">
        <f>SUM(J314:M314,S314:AJ314)</f>
        <v>400</v>
      </c>
      <c r="AN314" s="7" t="str">
        <f>VLOOKUP(G314,'[4]2.第一轮公示反馈'!$G:$AM,33,0)</f>
        <v>麻醉科</v>
      </c>
      <c r="AO314" s="52">
        <f>SUMPRODUCT(($AN$4:$AN$1113=AN314)*($AM$4:$AM$1113&gt;AM314))+1</f>
        <v>39</v>
      </c>
      <c r="AP314" s="53">
        <f>COUNTIF(AN:AN,AN314)</f>
        <v>50</v>
      </c>
      <c r="AQ314" s="54">
        <f>AO314/AP314</f>
        <v>0.78</v>
      </c>
      <c r="AR314" s="53">
        <f>IF(AQ314&lt;=10%,1.5,(IF(AQ314&lt;=40%,1.25,IF(AQ314&lt;=60%,1,IF(AQ314&lt;90%,0.75,0.5)))))</f>
        <v>0.75</v>
      </c>
      <c r="AS314" s="55">
        <v>1200</v>
      </c>
      <c r="AT314" s="6">
        <f>VLOOKUP(E314,[6]教育处数据!B:Q,16,0)</f>
        <v>20</v>
      </c>
      <c r="AU314" s="56">
        <f>AS314*AR314*(AT314/AW314)</f>
        <v>900</v>
      </c>
      <c r="AV314" s="57">
        <f>ROUND(AU314,0)</f>
        <v>900</v>
      </c>
      <c r="AW314" s="6">
        <v>20</v>
      </c>
    </row>
    <row r="315" spans="1:49">
      <c r="A315" s="6"/>
      <c r="B315" s="7" t="s">
        <v>257</v>
      </c>
      <c r="C315" s="8">
        <v>310</v>
      </c>
      <c r="D315" s="8" t="s">
        <v>450</v>
      </c>
      <c r="E315" s="8" t="str">
        <f>VLOOKUP(D315,'[1]9月学员绩效名单'!$A:$C,3,0)</f>
        <v>732L45</v>
      </c>
      <c r="F315" s="8" t="str">
        <f>VLOOKUP(E315,'[2]住培学员 在培学员排班表（所有人）请假等数据已更新到23.6'!$F$1:$X$65536,19,0)</f>
        <v>住院医师-外院</v>
      </c>
      <c r="G315" s="8" t="str">
        <f>VLOOKUP(E315,'[2]住培学员 在培学员排班表（所有人）请假等数据已更新到23.6'!$F$1:$P$65536,11,0)</f>
        <v>麻醉科</v>
      </c>
      <c r="H315" s="8" t="str">
        <f>VLOOKUP(E315,'[2]住培学员 在培学员排班表（所有人）请假等数据已更新到23.6'!$F$1:$S$65536,14,0)</f>
        <v>2023年</v>
      </c>
      <c r="I315" s="8" t="s">
        <v>99</v>
      </c>
      <c r="J315" s="24">
        <v>0</v>
      </c>
      <c r="K315" s="24">
        <v>0</v>
      </c>
      <c r="L315" s="24">
        <v>0</v>
      </c>
      <c r="M315" s="24">
        <v>160</v>
      </c>
      <c r="N315" s="37">
        <v>0</v>
      </c>
      <c r="O315" s="25">
        <v>0</v>
      </c>
      <c r="P315" s="37">
        <v>0</v>
      </c>
      <c r="Q315" s="37">
        <v>0</v>
      </c>
      <c r="R315" s="37">
        <v>0</v>
      </c>
      <c r="S315" s="36">
        <v>0</v>
      </c>
      <c r="T315" s="24">
        <v>100</v>
      </c>
      <c r="U315" s="24">
        <v>10</v>
      </c>
      <c r="V315" s="43">
        <v>80</v>
      </c>
      <c r="W315" s="43">
        <v>0</v>
      </c>
      <c r="X315" s="24">
        <v>30</v>
      </c>
      <c r="Y315" s="48">
        <v>20</v>
      </c>
      <c r="Z315" s="48">
        <v>0</v>
      </c>
      <c r="AA315" s="48">
        <f>VLOOKUP(E315,[6]教育处数据!B:G,6,0)</f>
        <v>0</v>
      </c>
      <c r="AB315" s="43">
        <f>VLOOKUP(E315,[6]教育处数据!B:H,7,0)</f>
        <v>0</v>
      </c>
      <c r="AC315" s="43">
        <f>VLOOKUP(E315,[6]教育处数据!B:J,9,0)</f>
        <v>0</v>
      </c>
      <c r="AD315" s="43">
        <f>VLOOKUP(E315,[6]教育处数据!B:L,11,0)</f>
        <v>0</v>
      </c>
      <c r="AE315" s="43">
        <v>0</v>
      </c>
      <c r="AF315" s="43">
        <v>0</v>
      </c>
      <c r="AG315" s="43">
        <f>VLOOKUP(E315,[6]教育处数据!B:N,13,0)</f>
        <v>0</v>
      </c>
      <c r="AH315" s="43">
        <v>0</v>
      </c>
      <c r="AI315" s="43">
        <v>0</v>
      </c>
      <c r="AJ315" s="43">
        <v>0</v>
      </c>
      <c r="AK315" s="43">
        <v>0</v>
      </c>
      <c r="AL315" s="43">
        <v>0</v>
      </c>
      <c r="AM315" s="26">
        <f>SUM(J315:M315,S315:AJ315)</f>
        <v>400</v>
      </c>
      <c r="AN315" s="7" t="str">
        <f>VLOOKUP(G315,'[4]2.第一轮公示反馈'!$G:$AM,33,0)</f>
        <v>麻醉科</v>
      </c>
      <c r="AO315" s="52">
        <f>SUMPRODUCT(($AN$4:$AN$1113=AN315)*($AM$4:$AM$1113&gt;AM315))+1</f>
        <v>39</v>
      </c>
      <c r="AP315" s="53">
        <f>COUNTIF(AN:AN,AN315)</f>
        <v>50</v>
      </c>
      <c r="AQ315" s="54">
        <f>AO315/AP315</f>
        <v>0.78</v>
      </c>
      <c r="AR315" s="53">
        <f>IF(AQ315&lt;=10%,1.5,(IF(AQ315&lt;=40%,1.25,IF(AQ315&lt;=60%,1,IF(AQ315&lt;90%,0.75,0.5)))))</f>
        <v>0.75</v>
      </c>
      <c r="AS315" s="55">
        <v>1200</v>
      </c>
      <c r="AT315" s="6">
        <f>VLOOKUP(E315,[6]教育处数据!B:Q,16,0)</f>
        <v>20</v>
      </c>
      <c r="AU315" s="56">
        <f>AS315*AR315*(AT315/AW315)</f>
        <v>900</v>
      </c>
      <c r="AV315" s="57">
        <f>ROUND(AU315,0)</f>
        <v>900</v>
      </c>
      <c r="AW315" s="6">
        <v>20</v>
      </c>
    </row>
    <row r="316" spans="1:49">
      <c r="A316" s="6"/>
      <c r="B316" s="7" t="s">
        <v>403</v>
      </c>
      <c r="C316" s="8">
        <v>311</v>
      </c>
      <c r="D316" s="69" t="s">
        <v>451</v>
      </c>
      <c r="E316" s="8" t="str">
        <f>VLOOKUP(D316,'[1]9月学员绩效名单'!$A:$C,3,0)</f>
        <v>727L78</v>
      </c>
      <c r="F316" s="8" t="str">
        <f>VLOOKUP(E316,'[2]住培学员 在培学员排班表（所有人）请假等数据已更新到23.6'!$F$1:$X$65536,19,0)</f>
        <v>住院医师-外院</v>
      </c>
      <c r="G316" s="8" t="str">
        <f>VLOOKUP(E316,'[2]住培学员 在培学员排班表（所有人）请假等数据已更新到23.6'!$F$1:$P$65536,11,0)</f>
        <v>麻醉科</v>
      </c>
      <c r="H316" s="8" t="str">
        <f>VLOOKUP(E316,'[2]住培学员 在培学员排班表（所有人）请假等数据已更新到23.6'!$F$1:$S$65536,14,0)</f>
        <v>2021年</v>
      </c>
      <c r="I316" s="8" t="s">
        <v>99</v>
      </c>
      <c r="J316" s="43">
        <v>0</v>
      </c>
      <c r="K316" s="43">
        <v>0</v>
      </c>
      <c r="L316" s="43">
        <v>0</v>
      </c>
      <c r="M316" s="24">
        <v>160</v>
      </c>
      <c r="N316" s="25">
        <v>0</v>
      </c>
      <c r="O316" s="25">
        <v>2</v>
      </c>
      <c r="P316" s="25">
        <v>0</v>
      </c>
      <c r="Q316" s="25">
        <v>0</v>
      </c>
      <c r="R316" s="25">
        <v>0</v>
      </c>
      <c r="S316" s="36">
        <v>40</v>
      </c>
      <c r="T316" s="24">
        <v>100</v>
      </c>
      <c r="U316" s="24">
        <v>0</v>
      </c>
      <c r="V316" s="24">
        <v>0</v>
      </c>
      <c r="W316" s="24">
        <v>0</v>
      </c>
      <c r="X316" s="24">
        <v>0</v>
      </c>
      <c r="Y316" s="48">
        <v>0</v>
      </c>
      <c r="Z316" s="48">
        <v>0</v>
      </c>
      <c r="AA316" s="48">
        <f>VLOOKUP(E316,[6]教育处数据!B:G,6,0)</f>
        <v>0</v>
      </c>
      <c r="AB316" s="43">
        <f>VLOOKUP(E316,[6]教育处数据!B:H,7,0)</f>
        <v>100</v>
      </c>
      <c r="AC316" s="43">
        <f>VLOOKUP(E316,[6]教育处数据!B:J,9,0)</f>
        <v>0</v>
      </c>
      <c r="AD316" s="43">
        <f>VLOOKUP(E316,[6]教育处数据!B:L,11,0)</f>
        <v>0</v>
      </c>
      <c r="AE316" s="43">
        <v>0</v>
      </c>
      <c r="AF316" s="43">
        <v>0</v>
      </c>
      <c r="AG316" s="43">
        <f>VLOOKUP(E316,[6]教育处数据!B:N,13,0)</f>
        <v>0</v>
      </c>
      <c r="AH316" s="43">
        <v>0</v>
      </c>
      <c r="AI316" s="43">
        <v>0</v>
      </c>
      <c r="AJ316" s="43">
        <v>0</v>
      </c>
      <c r="AK316" s="43">
        <v>0</v>
      </c>
      <c r="AL316" s="43">
        <v>0</v>
      </c>
      <c r="AM316" s="26">
        <f>SUM(J316:M316,S316:AJ316)</f>
        <v>400</v>
      </c>
      <c r="AN316" s="7" t="str">
        <f>VLOOKUP(G316,'[4]2.第一轮公示反馈'!$G:$AM,33,0)</f>
        <v>麻醉科</v>
      </c>
      <c r="AO316" s="52">
        <f>SUMPRODUCT(($AN$4:$AN$1113=AN316)*($AM$4:$AM$1113&gt;AM316))+1</f>
        <v>39</v>
      </c>
      <c r="AP316" s="53">
        <f>COUNTIF(AN:AN,AN316)</f>
        <v>50</v>
      </c>
      <c r="AQ316" s="54">
        <f>AO316/AP316</f>
        <v>0.78</v>
      </c>
      <c r="AR316" s="53">
        <f>IF(AQ316&lt;=10%,1.5,(IF(AQ316&lt;=40%,1.25,IF(AQ316&lt;=60%,1,IF(AQ316&lt;90%,0.75,0.5)))))</f>
        <v>0.75</v>
      </c>
      <c r="AS316" s="55">
        <v>1200</v>
      </c>
      <c r="AT316" s="6">
        <f>VLOOKUP(E316,[6]教育处数据!B:Q,16,0)</f>
        <v>20</v>
      </c>
      <c r="AU316" s="56">
        <f>AS316*AR316*(AT316/AW316)</f>
        <v>900</v>
      </c>
      <c r="AV316" s="57">
        <f>ROUND(AU316,0)</f>
        <v>900</v>
      </c>
      <c r="AW316" s="6">
        <v>20</v>
      </c>
    </row>
    <row r="317" spans="1:49">
      <c r="A317" s="6"/>
      <c r="B317" s="7" t="s">
        <v>257</v>
      </c>
      <c r="C317" s="8">
        <v>312</v>
      </c>
      <c r="D317" s="8" t="s">
        <v>452</v>
      </c>
      <c r="E317" s="8" t="str">
        <f>VLOOKUP(D317,'[1]9月学员绩效名单'!$A:$C,3,0)</f>
        <v>733L38</v>
      </c>
      <c r="F317" s="8" t="str">
        <f>VLOOKUP(E317,'[2]住培学员 在培学员排班表（所有人）请假等数据已更新到23.6'!$F$1:$X$65536,19,0)</f>
        <v>住院医师-社会人</v>
      </c>
      <c r="G317" s="8" t="str">
        <f>VLOOKUP(E317,'[2]住培学员 在培学员排班表（所有人）请假等数据已更新到23.6'!$F$1:$P$65536,11,0)</f>
        <v>麻醉科</v>
      </c>
      <c r="H317" s="8" t="str">
        <f>VLOOKUP(E317,'[2]住培学员 在培学员排班表（所有人）请假等数据已更新到23.6'!$F$1:$S$65536,14,0)</f>
        <v>2023年</v>
      </c>
      <c r="I317" s="8" t="s">
        <v>99</v>
      </c>
      <c r="J317" s="24">
        <v>0</v>
      </c>
      <c r="K317" s="24">
        <v>0</v>
      </c>
      <c r="L317" s="24">
        <v>0</v>
      </c>
      <c r="M317" s="24">
        <v>160</v>
      </c>
      <c r="N317" s="37">
        <v>0</v>
      </c>
      <c r="O317" s="25">
        <v>0</v>
      </c>
      <c r="P317" s="37">
        <v>0</v>
      </c>
      <c r="Q317" s="37">
        <v>0</v>
      </c>
      <c r="R317" s="37">
        <v>0</v>
      </c>
      <c r="S317" s="36">
        <v>0</v>
      </c>
      <c r="T317" s="24">
        <v>100</v>
      </c>
      <c r="U317" s="24">
        <v>10</v>
      </c>
      <c r="V317" s="24">
        <v>20</v>
      </c>
      <c r="W317" s="41">
        <v>90</v>
      </c>
      <c r="X317" s="24">
        <v>30</v>
      </c>
      <c r="Y317" s="41">
        <v>0</v>
      </c>
      <c r="Z317" s="48">
        <v>0</v>
      </c>
      <c r="AA317" s="48">
        <f>VLOOKUP(E317,[6]教育处数据!B:G,6,0)</f>
        <v>0</v>
      </c>
      <c r="AB317" s="43">
        <f>VLOOKUP(E317,[6]教育处数据!B:H,7,0)</f>
        <v>0</v>
      </c>
      <c r="AC317" s="43">
        <f>VLOOKUP(E317,[6]教育处数据!B:J,9,0)</f>
        <v>0</v>
      </c>
      <c r="AD317" s="43">
        <f>VLOOKUP(E317,[6]教育处数据!B:L,11,0)</f>
        <v>0</v>
      </c>
      <c r="AE317" s="43">
        <v>0</v>
      </c>
      <c r="AF317" s="43">
        <v>0</v>
      </c>
      <c r="AG317" s="43">
        <v>-20</v>
      </c>
      <c r="AH317" s="43">
        <v>0</v>
      </c>
      <c r="AI317" s="43">
        <v>0</v>
      </c>
      <c r="AJ317" s="43">
        <v>0</v>
      </c>
      <c r="AK317" s="43">
        <v>0</v>
      </c>
      <c r="AL317" s="43">
        <v>0</v>
      </c>
      <c r="AM317" s="26">
        <f>SUM(J317:M317,S317:AJ317)</f>
        <v>390</v>
      </c>
      <c r="AN317" s="7" t="str">
        <f>VLOOKUP(G317,'[4]2.第一轮公示反馈'!$G:$AM,33,0)</f>
        <v>麻醉科</v>
      </c>
      <c r="AO317" s="52">
        <f>SUMPRODUCT(($AN$4:$AN$1113=AN317)*($AM$4:$AM$1113&gt;AM317))+1</f>
        <v>44</v>
      </c>
      <c r="AP317" s="53">
        <f>COUNTIF(AN:AN,AN317)</f>
        <v>50</v>
      </c>
      <c r="AQ317" s="54">
        <f>AO317/AP317</f>
        <v>0.88</v>
      </c>
      <c r="AR317" s="53">
        <f>IF(AQ317&lt;=10%,1.5,(IF(AQ317&lt;=40%,1.25,IF(AQ317&lt;=60%,1,IF(AQ317&lt;90%,0.75,0.5)))))</f>
        <v>0.75</v>
      </c>
      <c r="AS317" s="55">
        <v>1200</v>
      </c>
      <c r="AT317" s="6">
        <f>VLOOKUP(E317,[6]教育处数据!B:Q,16,0)</f>
        <v>20</v>
      </c>
      <c r="AU317" s="56">
        <f>AS317*AR317*(AT317/AW317)</f>
        <v>900</v>
      </c>
      <c r="AV317" s="57">
        <f>ROUND(AU317,0)</f>
        <v>900</v>
      </c>
      <c r="AW317" s="6">
        <v>20</v>
      </c>
    </row>
    <row r="318" spans="1:49">
      <c r="A318" s="6"/>
      <c r="B318" s="7" t="s">
        <v>257</v>
      </c>
      <c r="C318" s="8">
        <v>313</v>
      </c>
      <c r="D318" s="8" t="s">
        <v>453</v>
      </c>
      <c r="E318" s="8" t="str">
        <f>VLOOKUP(D318,'[1]9月学员绩效名单'!$A:$C,3,0)</f>
        <v>7AO357</v>
      </c>
      <c r="F318" s="8" t="str">
        <f>VLOOKUP(E318,'[2]住培学员 在培学员排班表（所有人）请假等数据已更新到23.6'!$F$1:$X$65536,19,0)</f>
        <v>规培研究生</v>
      </c>
      <c r="G318" s="8" t="str">
        <f>VLOOKUP(E318,'[2]住培学员 在培学员排班表（所有人）请假等数据已更新到23.6'!$F$1:$P$65536,11,0)</f>
        <v>麻醉科</v>
      </c>
      <c r="H318" s="8" t="str">
        <f>VLOOKUP(E318,'[2]住培学员 在培学员排班表（所有人）请假等数据已更新到23.6'!$F$1:$S$65536,14,0)</f>
        <v>2022年</v>
      </c>
      <c r="I318" s="8" t="s">
        <v>99</v>
      </c>
      <c r="J318" s="24">
        <v>0</v>
      </c>
      <c r="K318" s="24">
        <v>0</v>
      </c>
      <c r="L318" s="24">
        <v>0</v>
      </c>
      <c r="M318" s="24">
        <v>160</v>
      </c>
      <c r="N318" s="37">
        <v>0</v>
      </c>
      <c r="O318" s="25">
        <v>2</v>
      </c>
      <c r="P318" s="37">
        <v>0</v>
      </c>
      <c r="Q318" s="37">
        <v>1</v>
      </c>
      <c r="R318" s="37">
        <v>0</v>
      </c>
      <c r="S318" s="36">
        <v>65</v>
      </c>
      <c r="T318" s="24">
        <v>100</v>
      </c>
      <c r="U318" s="24">
        <v>10</v>
      </c>
      <c r="V318" s="24">
        <v>20</v>
      </c>
      <c r="W318" s="43">
        <v>0</v>
      </c>
      <c r="X318" s="43">
        <v>0</v>
      </c>
      <c r="Y318" s="48">
        <v>20</v>
      </c>
      <c r="Z318" s="48">
        <v>0</v>
      </c>
      <c r="AA318" s="48">
        <f>VLOOKUP(E318,[6]教育处数据!B:G,6,0)</f>
        <v>0</v>
      </c>
      <c r="AB318" s="43">
        <f>VLOOKUP(E318,[6]教育处数据!B:H,7,0)</f>
        <v>0</v>
      </c>
      <c r="AC318" s="43">
        <f>VLOOKUP(E318,[6]教育处数据!B:J,9,0)</f>
        <v>0</v>
      </c>
      <c r="AD318" s="43">
        <f>VLOOKUP(E318,[6]教育处数据!B:L,11,0)</f>
        <v>0</v>
      </c>
      <c r="AE318" s="43">
        <v>0</v>
      </c>
      <c r="AF318" s="43">
        <v>0</v>
      </c>
      <c r="AG318" s="43">
        <f>VLOOKUP(E318,[6]教育处数据!B:N,13,0)</f>
        <v>0</v>
      </c>
      <c r="AH318" s="43">
        <v>0</v>
      </c>
      <c r="AI318" s="43">
        <v>0</v>
      </c>
      <c r="AJ318" s="43">
        <v>0</v>
      </c>
      <c r="AK318" s="43">
        <v>0</v>
      </c>
      <c r="AL318" s="43">
        <v>0</v>
      </c>
      <c r="AM318" s="26">
        <f>SUM(J318:M318,S318:AJ318)</f>
        <v>375</v>
      </c>
      <c r="AN318" s="7" t="str">
        <f>VLOOKUP(G318,'[4]2.第一轮公示反馈'!$G:$AM,33,0)</f>
        <v>麻醉科</v>
      </c>
      <c r="AO318" s="52">
        <f>SUMPRODUCT(($AN$4:$AN$1113=AN318)*($AM$4:$AM$1113&gt;AM318))+1</f>
        <v>45</v>
      </c>
      <c r="AP318" s="53">
        <f>COUNTIF(AN:AN,AN318)</f>
        <v>50</v>
      </c>
      <c r="AQ318" s="54">
        <f>AO318/AP318</f>
        <v>0.9</v>
      </c>
      <c r="AR318" s="53">
        <f>IF(AQ318&lt;=10%,1.5,(IF(AQ318&lt;=40%,1.25,IF(AQ318&lt;=60%,1,IF(AQ318&lt;90%,0.75,0.5)))))</f>
        <v>0.5</v>
      </c>
      <c r="AS318" s="55">
        <v>1200</v>
      </c>
      <c r="AT318" s="6">
        <f>VLOOKUP(E318,[6]教育处数据!B:Q,16,0)</f>
        <v>20</v>
      </c>
      <c r="AU318" s="56">
        <f>AS318*AR318*(AT318/AW318)</f>
        <v>600</v>
      </c>
      <c r="AV318" s="57">
        <f>ROUND(AU318,0)</f>
        <v>600</v>
      </c>
      <c r="AW318" s="6">
        <v>20</v>
      </c>
    </row>
    <row r="319" spans="1:49">
      <c r="A319" s="6"/>
      <c r="B319" s="7" t="s">
        <v>257</v>
      </c>
      <c r="C319" s="8">
        <v>314</v>
      </c>
      <c r="D319" s="8" t="s">
        <v>454</v>
      </c>
      <c r="E319" s="8" t="str">
        <f>VLOOKUP(D319,'[1]9月学员绩效名单'!$A:$C,3,0)</f>
        <v>730L44</v>
      </c>
      <c r="F319" s="8" t="str">
        <f>VLOOKUP(E319,'[2]住培学员 在培学员排班表（所有人）请假等数据已更新到23.6'!$F$1:$X$65536,19,0)</f>
        <v>住院医师-外院</v>
      </c>
      <c r="G319" s="8" t="str">
        <f>VLOOKUP(E319,'[2]住培学员 在培学员排班表（所有人）请假等数据已更新到23.6'!$F$1:$P$65536,11,0)</f>
        <v>麻醉科</v>
      </c>
      <c r="H319" s="8" t="str">
        <f>VLOOKUP(E319,'[2]住培学员 在培学员排班表（所有人）请假等数据已更新到23.6'!$F$1:$S$65536,14,0)</f>
        <v>2022年</v>
      </c>
      <c r="I319" s="8" t="s">
        <v>99</v>
      </c>
      <c r="J319" s="24">
        <v>0</v>
      </c>
      <c r="K319" s="24">
        <v>0</v>
      </c>
      <c r="L319" s="24">
        <v>0</v>
      </c>
      <c r="M319" s="24">
        <v>160</v>
      </c>
      <c r="N319" s="37">
        <v>0</v>
      </c>
      <c r="O319" s="25">
        <v>2</v>
      </c>
      <c r="P319" s="37">
        <v>0</v>
      </c>
      <c r="Q319" s="37">
        <v>0</v>
      </c>
      <c r="R319" s="37">
        <v>0</v>
      </c>
      <c r="S319" s="36">
        <v>40</v>
      </c>
      <c r="T319" s="24">
        <v>100</v>
      </c>
      <c r="U319" s="24">
        <v>10</v>
      </c>
      <c r="V319" s="24">
        <v>20</v>
      </c>
      <c r="W319" s="24">
        <v>30</v>
      </c>
      <c r="X319" s="24">
        <v>0</v>
      </c>
      <c r="Y319" s="48">
        <v>0</v>
      </c>
      <c r="Z319" s="48">
        <v>0</v>
      </c>
      <c r="AA319" s="48">
        <f>VLOOKUP(E319,[6]教育处数据!B:G,6,0)</f>
        <v>0</v>
      </c>
      <c r="AB319" s="43">
        <f>VLOOKUP(E319,[6]教育处数据!B:H,7,0)</f>
        <v>0</v>
      </c>
      <c r="AC319" s="43">
        <f>VLOOKUP(E319,[6]教育处数据!B:J,9,0)</f>
        <v>0</v>
      </c>
      <c r="AD319" s="43">
        <f>VLOOKUP(E319,[6]教育处数据!B:L,11,0)</f>
        <v>0</v>
      </c>
      <c r="AE319" s="43">
        <v>0</v>
      </c>
      <c r="AF319" s="43">
        <v>0</v>
      </c>
      <c r="AG319" s="43">
        <f>VLOOKUP(E319,[6]教育处数据!B:N,13,0)</f>
        <v>0</v>
      </c>
      <c r="AH319" s="43">
        <v>0</v>
      </c>
      <c r="AI319" s="43">
        <v>0</v>
      </c>
      <c r="AJ319" s="43">
        <v>0</v>
      </c>
      <c r="AK319" s="43">
        <v>0</v>
      </c>
      <c r="AL319" s="43">
        <v>0</v>
      </c>
      <c r="AM319" s="26">
        <f>SUM(J319:M319,S319:AJ319)</f>
        <v>360</v>
      </c>
      <c r="AN319" s="7" t="str">
        <f>VLOOKUP(G319,'[4]2.第一轮公示反馈'!$G:$AM,33,0)</f>
        <v>麻醉科</v>
      </c>
      <c r="AO319" s="52">
        <f>SUMPRODUCT(($AN$4:$AN$1113=AN319)*($AM$4:$AM$1113&gt;AM319))+1</f>
        <v>46</v>
      </c>
      <c r="AP319" s="53">
        <f>COUNTIF(AN:AN,AN319)</f>
        <v>50</v>
      </c>
      <c r="AQ319" s="54">
        <f>AO319/AP319</f>
        <v>0.92</v>
      </c>
      <c r="AR319" s="53">
        <f>IF(AQ319&lt;=10%,1.5,(IF(AQ319&lt;=40%,1.25,IF(AQ319&lt;=60%,1,IF(AQ319&lt;90%,0.75,0.5)))))</f>
        <v>0.5</v>
      </c>
      <c r="AS319" s="55">
        <v>1200</v>
      </c>
      <c r="AT319" s="6">
        <f>VLOOKUP(E319,[6]教育处数据!B:Q,16,0)</f>
        <v>20</v>
      </c>
      <c r="AU319" s="56">
        <f>AS319*AR319*(AT319/AW319)</f>
        <v>600</v>
      </c>
      <c r="AV319" s="57">
        <f>ROUND(AU319,0)</f>
        <v>600</v>
      </c>
      <c r="AW319" s="6">
        <v>20</v>
      </c>
    </row>
    <row r="320" spans="1:49">
      <c r="A320" s="6"/>
      <c r="B320" s="7" t="s">
        <v>257</v>
      </c>
      <c r="C320" s="8">
        <v>315</v>
      </c>
      <c r="D320" s="8" t="s">
        <v>455</v>
      </c>
      <c r="E320" s="8" t="str">
        <f>VLOOKUP(D320,'[1]9月学员绩效名单'!$A:$C,3,0)</f>
        <v>729L18</v>
      </c>
      <c r="F320" s="8" t="str">
        <f>VLOOKUP(E320,'[2]住培学员 在培学员排班表（所有人）请假等数据已更新到23.6'!$F$1:$X$65536,19,0)</f>
        <v>住院医师-外院</v>
      </c>
      <c r="G320" s="8" t="str">
        <f>VLOOKUP(E320,'[2]住培学员 在培学员排班表（所有人）请假等数据已更新到23.6'!$F$1:$P$65536,11,0)</f>
        <v>麻醉科</v>
      </c>
      <c r="H320" s="8" t="str">
        <f>VLOOKUP(E320,'[2]住培学员 在培学员排班表（所有人）请假等数据已更新到23.6'!$F$1:$S$65536,14,0)</f>
        <v>2021年</v>
      </c>
      <c r="I320" s="8" t="s">
        <v>99</v>
      </c>
      <c r="J320" s="24">
        <v>0</v>
      </c>
      <c r="K320" s="24">
        <v>0</v>
      </c>
      <c r="L320" s="24">
        <v>0</v>
      </c>
      <c r="M320" s="24">
        <v>160</v>
      </c>
      <c r="N320" s="37">
        <v>0</v>
      </c>
      <c r="O320" s="25">
        <v>2</v>
      </c>
      <c r="P320" s="37">
        <v>1</v>
      </c>
      <c r="Q320" s="37">
        <v>0</v>
      </c>
      <c r="R320" s="37">
        <v>0</v>
      </c>
      <c r="S320" s="36">
        <v>60</v>
      </c>
      <c r="T320" s="24">
        <v>100</v>
      </c>
      <c r="U320" s="24">
        <v>10</v>
      </c>
      <c r="V320" s="62">
        <v>20</v>
      </c>
      <c r="W320" s="62">
        <v>0</v>
      </c>
      <c r="X320" s="62">
        <v>0</v>
      </c>
      <c r="Y320" s="62">
        <v>0</v>
      </c>
      <c r="Z320" s="48">
        <v>0</v>
      </c>
      <c r="AA320" s="48">
        <f>VLOOKUP(E320,[6]教育处数据!B:G,6,0)</f>
        <v>0</v>
      </c>
      <c r="AB320" s="43">
        <f>VLOOKUP(E320,[6]教育处数据!B:H,7,0)</f>
        <v>0</v>
      </c>
      <c r="AC320" s="43">
        <f>VLOOKUP(E320,[6]教育处数据!B:J,9,0)</f>
        <v>0</v>
      </c>
      <c r="AD320" s="43">
        <f>VLOOKUP(E320,[6]教育处数据!B:L,11,0)</f>
        <v>0</v>
      </c>
      <c r="AE320" s="43">
        <v>0</v>
      </c>
      <c r="AF320" s="43">
        <v>0</v>
      </c>
      <c r="AG320" s="43">
        <f>VLOOKUP(E320,[6]教育处数据!B:N,13,0)</f>
        <v>0</v>
      </c>
      <c r="AH320" s="43">
        <v>0</v>
      </c>
      <c r="AI320" s="43">
        <v>0</v>
      </c>
      <c r="AJ320" s="43">
        <v>0</v>
      </c>
      <c r="AK320" s="43">
        <v>0</v>
      </c>
      <c r="AL320" s="43">
        <v>0</v>
      </c>
      <c r="AM320" s="26">
        <f>SUM(J320:M320,S320:AJ320)</f>
        <v>350</v>
      </c>
      <c r="AN320" s="7" t="str">
        <f>VLOOKUP(G320,'[4]2.第一轮公示反馈'!$G:$AM,33,0)</f>
        <v>麻醉科</v>
      </c>
      <c r="AO320" s="52">
        <f>SUMPRODUCT(($AN$4:$AN$1113=AN320)*($AM$4:$AM$1113&gt;AM320))+1</f>
        <v>47</v>
      </c>
      <c r="AP320" s="53">
        <f>COUNTIF(AN:AN,AN320)</f>
        <v>50</v>
      </c>
      <c r="AQ320" s="54">
        <f>AO320/AP320</f>
        <v>0.94</v>
      </c>
      <c r="AR320" s="53">
        <f>IF(AQ320&lt;=10%,1.5,(IF(AQ320&lt;=40%,1.25,IF(AQ320&lt;=60%,1,IF(AQ320&lt;90%,0.75,0.5)))))</f>
        <v>0.5</v>
      </c>
      <c r="AS320" s="55">
        <v>1200</v>
      </c>
      <c r="AT320" s="6">
        <f>VLOOKUP(E320,[6]教育处数据!B:Q,16,0)</f>
        <v>20</v>
      </c>
      <c r="AU320" s="56">
        <f>AS320*AR320*(AT320/AW320)</f>
        <v>600</v>
      </c>
      <c r="AV320" s="57">
        <f>ROUND(AU320,0)</f>
        <v>600</v>
      </c>
      <c r="AW320" s="6">
        <v>20</v>
      </c>
    </row>
    <row r="321" spans="1:49">
      <c r="A321" s="6"/>
      <c r="B321" s="7" t="s">
        <v>97</v>
      </c>
      <c r="C321" s="8">
        <v>316</v>
      </c>
      <c r="D321" s="13" t="s">
        <v>456</v>
      </c>
      <c r="E321" s="8" t="str">
        <f>VLOOKUP(D321,'[1]9月学员绩效名单'!$A:$C,3,0)</f>
        <v>7AO354</v>
      </c>
      <c r="F321" s="8" t="str">
        <f>VLOOKUP(E321,'[2]住培学员 在培学员排班表（所有人）请假等数据已更新到23.6'!$F$1:$X$65536,19,0)</f>
        <v>规培研究生</v>
      </c>
      <c r="G321" s="8" t="str">
        <f>VLOOKUP(E321,'[2]住培学员 在培学员排班表（所有人）请假等数据已更新到23.6'!$F$1:$P$65536,11,0)</f>
        <v>麻醉科</v>
      </c>
      <c r="H321" s="8" t="str">
        <f>VLOOKUP(E321,'[2]住培学员 在培学员排班表（所有人）请假等数据已更新到23.6'!$F$1:$S$65536,14,0)</f>
        <v>2022年</v>
      </c>
      <c r="I321" s="8" t="s">
        <v>99</v>
      </c>
      <c r="J321" s="24">
        <v>0</v>
      </c>
      <c r="K321" s="24">
        <v>0</v>
      </c>
      <c r="L321" s="24">
        <v>0</v>
      </c>
      <c r="M321" s="24">
        <v>160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36">
        <v>0</v>
      </c>
      <c r="T321" s="24">
        <v>100</v>
      </c>
      <c r="U321" s="24">
        <v>10</v>
      </c>
      <c r="V321" s="24">
        <v>60</v>
      </c>
      <c r="W321" s="24">
        <v>0</v>
      </c>
      <c r="X321" s="24">
        <v>0</v>
      </c>
      <c r="Y321" s="48">
        <v>0</v>
      </c>
      <c r="Z321" s="48">
        <v>0</v>
      </c>
      <c r="AA321" s="48">
        <f>VLOOKUP(E321,[6]教育处数据!B:G,6,0)</f>
        <v>0</v>
      </c>
      <c r="AB321" s="43">
        <f>VLOOKUP(E321,[6]教育处数据!B:H,7,0)</f>
        <v>0</v>
      </c>
      <c r="AC321" s="43">
        <f>VLOOKUP(E321,[6]教育处数据!B:J,9,0)</f>
        <v>0</v>
      </c>
      <c r="AD321" s="43">
        <f>VLOOKUP(E321,[6]教育处数据!B:L,11,0)</f>
        <v>0</v>
      </c>
      <c r="AE321" s="43">
        <v>0</v>
      </c>
      <c r="AF321" s="43">
        <v>0</v>
      </c>
      <c r="AG321" s="43">
        <f>VLOOKUP(E321,[6]教育处数据!B:N,13,0)</f>
        <v>0</v>
      </c>
      <c r="AH321" s="43">
        <v>0</v>
      </c>
      <c r="AI321" s="43">
        <v>0</v>
      </c>
      <c r="AJ321" s="43">
        <v>0</v>
      </c>
      <c r="AK321" s="43">
        <v>0</v>
      </c>
      <c r="AL321" s="43">
        <v>0</v>
      </c>
      <c r="AM321" s="26">
        <f>SUM(J321:M321,S321:AJ321)</f>
        <v>330</v>
      </c>
      <c r="AN321" s="7" t="str">
        <f>VLOOKUP(G321,'[4]2.第一轮公示反馈'!$G:$AM,33,0)</f>
        <v>麻醉科</v>
      </c>
      <c r="AO321" s="52">
        <f>SUMPRODUCT(($AN$4:$AN$1113=AN321)*($AM$4:$AM$1113&gt;AM321))+1</f>
        <v>48</v>
      </c>
      <c r="AP321" s="53">
        <f>COUNTIF(AN:AN,AN321)</f>
        <v>50</v>
      </c>
      <c r="AQ321" s="54">
        <f>AO321/AP321</f>
        <v>0.96</v>
      </c>
      <c r="AR321" s="53">
        <f>IF(AQ321&lt;=10%,1.5,(IF(AQ321&lt;=40%,1.25,IF(AQ321&lt;=60%,1,IF(AQ321&lt;90%,0.75,0.5)))))</f>
        <v>0.5</v>
      </c>
      <c r="AS321" s="55">
        <v>1200</v>
      </c>
      <c r="AT321" s="6">
        <f>VLOOKUP(E321,[6]教育处数据!B:Q,16,0)</f>
        <v>20</v>
      </c>
      <c r="AU321" s="56">
        <f>AS321*AR321*(AT321/AW321)</f>
        <v>600</v>
      </c>
      <c r="AV321" s="57">
        <f>ROUND(AU321,0)</f>
        <v>600</v>
      </c>
      <c r="AW321" s="6">
        <v>20</v>
      </c>
    </row>
    <row r="322" spans="1:49">
      <c r="A322" s="6"/>
      <c r="B322" s="7" t="s">
        <v>257</v>
      </c>
      <c r="C322" s="8">
        <v>317</v>
      </c>
      <c r="D322" s="8" t="s">
        <v>457</v>
      </c>
      <c r="E322" s="8" t="str">
        <f>VLOOKUP(D322,'[1]9月学员绩效名单'!$A:$C,3,0)</f>
        <v>729L76</v>
      </c>
      <c r="F322" s="8" t="str">
        <f>VLOOKUP(E322,'[2]住培学员 在培学员排班表（所有人）请假等数据已更新到23.6'!$F$1:$X$65536,19,0)</f>
        <v>住院医师-外院</v>
      </c>
      <c r="G322" s="8" t="str">
        <f>VLOOKUP(E322,'[2]住培学员 在培学员排班表（所有人）请假等数据已更新到23.6'!$F$1:$P$65536,11,0)</f>
        <v>麻醉科</v>
      </c>
      <c r="H322" s="8" t="str">
        <f>VLOOKUP(E322,'[2]住培学员 在培学员排班表（所有人）请假等数据已更新到23.6'!$F$1:$S$65536,14,0)</f>
        <v>2022年</v>
      </c>
      <c r="I322" s="8" t="s">
        <v>99</v>
      </c>
      <c r="J322" s="24">
        <v>0</v>
      </c>
      <c r="K322" s="24">
        <v>0</v>
      </c>
      <c r="L322" s="24">
        <v>0</v>
      </c>
      <c r="M322" s="24">
        <v>160</v>
      </c>
      <c r="N322" s="37">
        <v>0</v>
      </c>
      <c r="O322" s="25">
        <v>2</v>
      </c>
      <c r="P322" s="37">
        <v>0</v>
      </c>
      <c r="Q322" s="37">
        <v>0</v>
      </c>
      <c r="R322" s="37">
        <v>0</v>
      </c>
      <c r="S322" s="36">
        <v>40</v>
      </c>
      <c r="T322" s="24">
        <v>100</v>
      </c>
      <c r="U322" s="24">
        <v>10</v>
      </c>
      <c r="V322" s="62">
        <v>0</v>
      </c>
      <c r="W322" s="62">
        <v>0</v>
      </c>
      <c r="X322" s="62">
        <v>0</v>
      </c>
      <c r="Y322" s="48">
        <v>20</v>
      </c>
      <c r="Z322" s="48">
        <v>0</v>
      </c>
      <c r="AA322" s="48">
        <f>VLOOKUP(E322,[6]教育处数据!B:G,6,0)</f>
        <v>0</v>
      </c>
      <c r="AB322" s="43">
        <f>VLOOKUP(E322,[6]教育处数据!B:H,7,0)</f>
        <v>0</v>
      </c>
      <c r="AC322" s="43">
        <f>VLOOKUP(E322,[6]教育处数据!B:J,9,0)</f>
        <v>0</v>
      </c>
      <c r="AD322" s="43">
        <f>VLOOKUP(E322,[6]教育处数据!B:L,11,0)</f>
        <v>0</v>
      </c>
      <c r="AE322" s="43">
        <v>0</v>
      </c>
      <c r="AF322" s="43">
        <v>0</v>
      </c>
      <c r="AG322" s="43">
        <f>VLOOKUP(E322,[6]教育处数据!B:N,13,0)</f>
        <v>0</v>
      </c>
      <c r="AH322" s="43">
        <v>0</v>
      </c>
      <c r="AI322" s="43">
        <v>0</v>
      </c>
      <c r="AJ322" s="43">
        <v>0</v>
      </c>
      <c r="AK322" s="43">
        <v>0</v>
      </c>
      <c r="AL322" s="43">
        <v>0</v>
      </c>
      <c r="AM322" s="26">
        <f>SUM(J322:M322,S322:AJ322)</f>
        <v>330</v>
      </c>
      <c r="AN322" s="7" t="str">
        <f>VLOOKUP(G322,'[4]2.第一轮公示反馈'!$G:$AM,33,0)</f>
        <v>麻醉科</v>
      </c>
      <c r="AO322" s="52">
        <f>SUMPRODUCT(($AN$4:$AN$1113=AN322)*($AM$4:$AM$1113&gt;AM322))+1</f>
        <v>48</v>
      </c>
      <c r="AP322" s="53">
        <f>COUNTIF(AN:AN,AN322)</f>
        <v>50</v>
      </c>
      <c r="AQ322" s="54">
        <f>AO322/AP322</f>
        <v>0.96</v>
      </c>
      <c r="AR322" s="53">
        <f>IF(AQ322&lt;=10%,1.5,(IF(AQ322&lt;=40%,1.25,IF(AQ322&lt;=60%,1,IF(AQ322&lt;90%,0.75,0.5)))))</f>
        <v>0.5</v>
      </c>
      <c r="AS322" s="55">
        <v>1200</v>
      </c>
      <c r="AT322" s="6">
        <f>VLOOKUP(E322,[6]教育处数据!B:Q,16,0)</f>
        <v>20</v>
      </c>
      <c r="AU322" s="56">
        <f>AS322*AR322*(AT322/AW322)</f>
        <v>600</v>
      </c>
      <c r="AV322" s="57">
        <f>ROUND(AU322,0)</f>
        <v>600</v>
      </c>
      <c r="AW322" s="6">
        <v>20</v>
      </c>
    </row>
    <row r="323" spans="1:49">
      <c r="A323" s="6"/>
      <c r="B323" s="7" t="s">
        <v>257</v>
      </c>
      <c r="C323" s="8">
        <v>318</v>
      </c>
      <c r="D323" s="8" t="s">
        <v>458</v>
      </c>
      <c r="E323" s="8" t="str">
        <f>VLOOKUP(D323,'[1]9月学员绩效名单'!$A:$C,3,0)</f>
        <v>7AO367</v>
      </c>
      <c r="F323" s="8" t="str">
        <f>VLOOKUP(E323,'[2]住培学员 在培学员排班表（所有人）请假等数据已更新到23.6'!$F$1:$X$65536,19,0)</f>
        <v>规培研究生</v>
      </c>
      <c r="G323" s="8" t="str">
        <f>VLOOKUP(E323,'[2]住培学员 在培学员排班表（所有人）请假等数据已更新到23.6'!$F$1:$P$65536,11,0)</f>
        <v>麻醉科</v>
      </c>
      <c r="H323" s="8" t="str">
        <f>VLOOKUP(E323,'[2]住培学员 在培学员排班表（所有人）请假等数据已更新到23.6'!$F$1:$S$65536,14,0)</f>
        <v>2022年</v>
      </c>
      <c r="I323" s="8" t="s">
        <v>99</v>
      </c>
      <c r="J323" s="24">
        <v>0</v>
      </c>
      <c r="K323" s="24">
        <v>0</v>
      </c>
      <c r="L323" s="24">
        <v>0</v>
      </c>
      <c r="M323" s="24">
        <v>160</v>
      </c>
      <c r="N323" s="37">
        <v>0</v>
      </c>
      <c r="O323" s="25">
        <v>2</v>
      </c>
      <c r="P323" s="37">
        <v>1</v>
      </c>
      <c r="Q323" s="37">
        <v>0</v>
      </c>
      <c r="R323" s="37">
        <v>0</v>
      </c>
      <c r="S323" s="36">
        <v>60</v>
      </c>
      <c r="T323" s="24">
        <v>100</v>
      </c>
      <c r="U323" s="24">
        <v>10</v>
      </c>
      <c r="V323" s="43">
        <v>0</v>
      </c>
      <c r="W323" s="43">
        <v>0</v>
      </c>
      <c r="X323" s="43">
        <v>0</v>
      </c>
      <c r="Y323" s="43">
        <v>0</v>
      </c>
      <c r="Z323" s="48">
        <v>0</v>
      </c>
      <c r="AA323" s="48">
        <f>VLOOKUP(E323,[6]教育处数据!B:G,6,0)</f>
        <v>0</v>
      </c>
      <c r="AB323" s="43">
        <f>VLOOKUP(E323,[6]教育处数据!B:H,7,0)</f>
        <v>0</v>
      </c>
      <c r="AC323" s="43">
        <f>VLOOKUP(E323,[6]教育处数据!B:J,9,0)</f>
        <v>0</v>
      </c>
      <c r="AD323" s="43">
        <f>VLOOKUP(E323,[6]教育处数据!B:L,11,0)</f>
        <v>0</v>
      </c>
      <c r="AE323" s="43">
        <v>0</v>
      </c>
      <c r="AF323" s="43">
        <v>0</v>
      </c>
      <c r="AG323" s="43">
        <f>VLOOKUP(E323,[6]教育处数据!B:N,13,0)</f>
        <v>0</v>
      </c>
      <c r="AH323" s="43">
        <v>0</v>
      </c>
      <c r="AI323" s="43">
        <v>0</v>
      </c>
      <c r="AJ323" s="43">
        <v>0</v>
      </c>
      <c r="AK323" s="43">
        <v>0</v>
      </c>
      <c r="AL323" s="43">
        <v>0</v>
      </c>
      <c r="AM323" s="26">
        <f>SUM(J323:M323,S323:AJ323)</f>
        <v>330</v>
      </c>
      <c r="AN323" s="7" t="str">
        <f>VLOOKUP(G323,'[4]2.第一轮公示反馈'!$G:$AM,33,0)</f>
        <v>麻醉科</v>
      </c>
      <c r="AO323" s="52">
        <f>SUMPRODUCT(($AN$4:$AN$1113=AN323)*($AM$4:$AM$1113&gt;AM323))+1</f>
        <v>48</v>
      </c>
      <c r="AP323" s="53">
        <f>COUNTIF(AN:AN,AN323)</f>
        <v>50</v>
      </c>
      <c r="AQ323" s="54">
        <f>AO323/AP323</f>
        <v>0.96</v>
      </c>
      <c r="AR323" s="53">
        <f>IF(AQ323&lt;=10%,1.5,(IF(AQ323&lt;=40%,1.25,IF(AQ323&lt;=60%,1,IF(AQ323&lt;90%,0.75,0.5)))))</f>
        <v>0.5</v>
      </c>
      <c r="AS323" s="55">
        <v>1200</v>
      </c>
      <c r="AT323" s="6">
        <f>VLOOKUP(E323,[6]教育处数据!B:Q,16,0)</f>
        <v>20</v>
      </c>
      <c r="AU323" s="56">
        <f>AS323*AR323*(AT323/AW323)</f>
        <v>600</v>
      </c>
      <c r="AV323" s="57">
        <f>ROUND(AU323,0)</f>
        <v>600</v>
      </c>
      <c r="AW323" s="6">
        <v>20</v>
      </c>
    </row>
    <row r="324" spans="1:49">
      <c r="A324" s="6"/>
      <c r="B324" s="7" t="s">
        <v>241</v>
      </c>
      <c r="C324" s="8">
        <v>319</v>
      </c>
      <c r="D324" s="11" t="s">
        <v>459</v>
      </c>
      <c r="E324" s="8" t="str">
        <f>VLOOKUP(D324,'[1]9月学员绩效名单'!$A:$C,3,0)</f>
        <v>7AM165</v>
      </c>
      <c r="F324" s="8" t="str">
        <f>VLOOKUP(E324,'[2]住培学员 在培学员排班表（所有人）请假等数据已更新到23.6'!$F$1:$X$65536,19,0)</f>
        <v>规培研究生</v>
      </c>
      <c r="G324" s="8" t="str">
        <f>VLOOKUP(E324,'[2]住培学员 在培学员排班表（所有人）请假等数据已更新到23.6'!$F$1:$P$65536,11,0)</f>
        <v>内科</v>
      </c>
      <c r="H324" s="8" t="str">
        <f>VLOOKUP(E324,'[2]住培学员 在培学员排班表（所有人）请假等数据已更新到23.6'!$F$1:$S$65536,14,0)</f>
        <v>2021年</v>
      </c>
      <c r="I324" s="8" t="s">
        <v>99</v>
      </c>
      <c r="J324" s="24">
        <v>0</v>
      </c>
      <c r="K324" s="24">
        <v>0</v>
      </c>
      <c r="L324" s="24">
        <v>0</v>
      </c>
      <c r="M324" s="24">
        <v>160</v>
      </c>
      <c r="N324" s="25">
        <v>0</v>
      </c>
      <c r="O324" s="25">
        <v>7</v>
      </c>
      <c r="P324" s="25">
        <v>4</v>
      </c>
      <c r="Q324" s="25">
        <v>4</v>
      </c>
      <c r="R324" s="25">
        <v>2</v>
      </c>
      <c r="S324" s="36">
        <v>370</v>
      </c>
      <c r="T324" s="24">
        <v>100</v>
      </c>
      <c r="U324" s="24">
        <v>0</v>
      </c>
      <c r="V324" s="24">
        <v>60</v>
      </c>
      <c r="W324" s="24">
        <v>60</v>
      </c>
      <c r="X324" s="24">
        <v>30</v>
      </c>
      <c r="Y324" s="48">
        <v>40</v>
      </c>
      <c r="Z324" s="48">
        <v>0</v>
      </c>
      <c r="AA324" s="48">
        <f>VLOOKUP(E324,[6]教育处数据!B:G,6,0)</f>
        <v>0</v>
      </c>
      <c r="AB324" s="43">
        <f>VLOOKUP(E324,[6]教育处数据!B:H,7,0)</f>
        <v>100</v>
      </c>
      <c r="AC324" s="43">
        <f>VLOOKUP(E324,[6]教育处数据!B:J,9,0)</f>
        <v>150</v>
      </c>
      <c r="AD324" s="43">
        <f>VLOOKUP(E324,[6]教育处数据!B:L,11,0)</f>
        <v>100</v>
      </c>
      <c r="AE324" s="43">
        <v>0</v>
      </c>
      <c r="AF324" s="43">
        <v>0</v>
      </c>
      <c r="AG324" s="43">
        <f>VLOOKUP(E324,[6]教育处数据!B:N,13,0)</f>
        <v>0</v>
      </c>
      <c r="AH324" s="43">
        <v>0</v>
      </c>
      <c r="AI324" s="43">
        <v>0</v>
      </c>
      <c r="AJ324" s="43">
        <v>0</v>
      </c>
      <c r="AK324" s="43">
        <v>0</v>
      </c>
      <c r="AL324" s="43">
        <v>0</v>
      </c>
      <c r="AM324" s="26">
        <f>SUM(J324:M324,S324:AJ324)</f>
        <v>1170</v>
      </c>
      <c r="AN324" s="7" t="str">
        <f>VLOOKUP(G324,'[4]2.第一轮公示反馈'!$G:$AM,33,0)</f>
        <v>内科</v>
      </c>
      <c r="AO324" s="52">
        <f>SUMPRODUCT(($AN$4:$AN$1113=AN324)*($AM$4:$AM$1113&gt;AM324))+1</f>
        <v>1</v>
      </c>
      <c r="AP324" s="53">
        <f>COUNTIF(AN:AN,AN324)</f>
        <v>214</v>
      </c>
      <c r="AQ324" s="54">
        <f>AO324/AP324</f>
        <v>0.00467289719626168</v>
      </c>
      <c r="AR324" s="53">
        <f>IF(AQ324&lt;=10%,1.5,(IF(AQ324&lt;=40%,1.25,IF(AQ324&lt;=60%,1,IF(AQ324&lt;90%,0.75,0.5)))))</f>
        <v>1.5</v>
      </c>
      <c r="AS324" s="55">
        <v>1200</v>
      </c>
      <c r="AT324" s="6">
        <f>VLOOKUP(E324,[6]教育处数据!B:Q,16,0)</f>
        <v>20</v>
      </c>
      <c r="AU324" s="56">
        <f>AS324*AR324*(AT324/AW324)</f>
        <v>1800</v>
      </c>
      <c r="AV324" s="57">
        <f>ROUND(AU324,0)</f>
        <v>1800</v>
      </c>
      <c r="AW324" s="6">
        <v>20</v>
      </c>
    </row>
    <row r="325" spans="1:49">
      <c r="A325" s="6"/>
      <c r="B325" s="7" t="s">
        <v>241</v>
      </c>
      <c r="C325" s="8">
        <v>320</v>
      </c>
      <c r="D325" s="11" t="s">
        <v>460</v>
      </c>
      <c r="E325" s="8" t="str">
        <f>VLOOKUP(D325,'[1]9月学员绩效名单'!$A:$C,3,0)</f>
        <v>7AM198</v>
      </c>
      <c r="F325" s="8" t="str">
        <f>VLOOKUP(E325,'[2]住培学员 在培学员排班表（所有人）请假等数据已更新到23.6'!$F$1:$X$65536,19,0)</f>
        <v>规培研究生</v>
      </c>
      <c r="G325" s="8" t="str">
        <f>VLOOKUP(E325,'[2]住培学员 在培学员排班表（所有人）请假等数据已更新到23.6'!$F$1:$P$65536,11,0)</f>
        <v>内科</v>
      </c>
      <c r="H325" s="8" t="str">
        <f>VLOOKUP(E325,'[2]住培学员 在培学员排班表（所有人）请假等数据已更新到23.6'!$F$1:$S$65536,14,0)</f>
        <v>2021年</v>
      </c>
      <c r="I325" s="8" t="s">
        <v>99</v>
      </c>
      <c r="J325" s="24">
        <v>0</v>
      </c>
      <c r="K325" s="24">
        <v>0</v>
      </c>
      <c r="L325" s="24">
        <v>0</v>
      </c>
      <c r="M325" s="24">
        <v>160</v>
      </c>
      <c r="N325" s="25">
        <v>0</v>
      </c>
      <c r="O325" s="25">
        <v>5</v>
      </c>
      <c r="P325" s="25">
        <v>4</v>
      </c>
      <c r="Q325" s="25">
        <v>3</v>
      </c>
      <c r="R325" s="25">
        <v>1</v>
      </c>
      <c r="S325" s="36">
        <v>280</v>
      </c>
      <c r="T325" s="24">
        <v>100</v>
      </c>
      <c r="U325" s="24">
        <v>0</v>
      </c>
      <c r="V325" s="24">
        <v>60</v>
      </c>
      <c r="W325" s="24">
        <v>60</v>
      </c>
      <c r="X325" s="24">
        <v>60</v>
      </c>
      <c r="Y325" s="48">
        <v>40</v>
      </c>
      <c r="Z325" s="48">
        <v>0</v>
      </c>
      <c r="AA325" s="48">
        <f>VLOOKUP(E325,[6]教育处数据!B:G,6,0)</f>
        <v>0</v>
      </c>
      <c r="AB325" s="43">
        <f>VLOOKUP(E325,[6]教育处数据!B:H,7,0)</f>
        <v>100</v>
      </c>
      <c r="AC325" s="43">
        <f>VLOOKUP(E325,[6]教育处数据!B:J,9,0)</f>
        <v>150</v>
      </c>
      <c r="AD325" s="43">
        <f>VLOOKUP(E325,[6]教育处数据!B:L,11,0)</f>
        <v>100</v>
      </c>
      <c r="AE325" s="43">
        <v>0</v>
      </c>
      <c r="AF325" s="43">
        <v>0</v>
      </c>
      <c r="AG325" s="43">
        <f>VLOOKUP(E325,[6]教育处数据!B:N,13,0)</f>
        <v>0</v>
      </c>
      <c r="AH325" s="43">
        <v>0</v>
      </c>
      <c r="AI325" s="43">
        <v>0</v>
      </c>
      <c r="AJ325" s="43">
        <v>0</v>
      </c>
      <c r="AK325" s="43">
        <v>0</v>
      </c>
      <c r="AL325" s="43">
        <v>0</v>
      </c>
      <c r="AM325" s="26">
        <f>SUM(J325:M325,S325:AJ325)</f>
        <v>1110</v>
      </c>
      <c r="AN325" s="7" t="str">
        <f>VLOOKUP(G325,'[4]2.第一轮公示反馈'!$G:$AM,33,0)</f>
        <v>内科</v>
      </c>
      <c r="AO325" s="52">
        <f>SUMPRODUCT(($AN$4:$AN$1113=AN325)*($AM$4:$AM$1113&gt;AM325))+1</f>
        <v>2</v>
      </c>
      <c r="AP325" s="53">
        <f>COUNTIF(AN:AN,AN325)</f>
        <v>214</v>
      </c>
      <c r="AQ325" s="54">
        <f>AO325/AP325</f>
        <v>0.00934579439252336</v>
      </c>
      <c r="AR325" s="53">
        <f>IF(AQ325&lt;=10%,1.5,(IF(AQ325&lt;=40%,1.25,IF(AQ325&lt;=60%,1,IF(AQ325&lt;90%,0.75,0.5)))))</f>
        <v>1.5</v>
      </c>
      <c r="AS325" s="55">
        <v>1200</v>
      </c>
      <c r="AT325" s="6">
        <f>VLOOKUP(E325,[6]教育处数据!B:Q,16,0)</f>
        <v>20</v>
      </c>
      <c r="AU325" s="56">
        <f>AS325*AR325*(AT325/AW325)</f>
        <v>1800</v>
      </c>
      <c r="AV325" s="57">
        <f>ROUND(AU325,0)</f>
        <v>1800</v>
      </c>
      <c r="AW325" s="6">
        <v>20</v>
      </c>
    </row>
    <row r="326" spans="1:49">
      <c r="A326" s="6"/>
      <c r="B326" s="7" t="s">
        <v>241</v>
      </c>
      <c r="C326" s="8">
        <v>321</v>
      </c>
      <c r="D326" s="11" t="s">
        <v>461</v>
      </c>
      <c r="E326" s="8" t="str">
        <f>VLOOKUP(D326,'[1]9月学员绩效名单'!$A:$C,3,0)</f>
        <v>7AM189</v>
      </c>
      <c r="F326" s="8" t="str">
        <f>VLOOKUP(E326,'[2]住培学员 在培学员排班表（所有人）请假等数据已更新到23.6'!$F$1:$X$65536,19,0)</f>
        <v>规培研究生</v>
      </c>
      <c r="G326" s="8" t="str">
        <f>VLOOKUP(E326,'[2]住培学员 在培学员排班表（所有人）请假等数据已更新到23.6'!$F$1:$P$65536,11,0)</f>
        <v>内科</v>
      </c>
      <c r="H326" s="8" t="str">
        <f>VLOOKUP(E326,'[2]住培学员 在培学员排班表（所有人）请假等数据已更新到23.6'!$F$1:$S$65536,14,0)</f>
        <v>2021年</v>
      </c>
      <c r="I326" s="8" t="s">
        <v>99</v>
      </c>
      <c r="J326" s="24">
        <v>0</v>
      </c>
      <c r="K326" s="24">
        <v>0</v>
      </c>
      <c r="L326" s="24">
        <v>0</v>
      </c>
      <c r="M326" s="24">
        <v>160</v>
      </c>
      <c r="N326" s="25">
        <v>0</v>
      </c>
      <c r="O326" s="25">
        <v>5</v>
      </c>
      <c r="P326" s="25">
        <v>4</v>
      </c>
      <c r="Q326" s="25">
        <v>3</v>
      </c>
      <c r="R326" s="25">
        <v>1</v>
      </c>
      <c r="S326" s="36">
        <v>280</v>
      </c>
      <c r="T326" s="24">
        <v>100</v>
      </c>
      <c r="U326" s="24">
        <v>10</v>
      </c>
      <c r="V326" s="24">
        <v>60</v>
      </c>
      <c r="W326" s="24">
        <v>60</v>
      </c>
      <c r="X326" s="24">
        <v>60</v>
      </c>
      <c r="Y326" s="48">
        <v>20</v>
      </c>
      <c r="Z326" s="48">
        <v>0</v>
      </c>
      <c r="AA326" s="48">
        <f>VLOOKUP(E326,[6]教育处数据!B:G,6,0)</f>
        <v>0</v>
      </c>
      <c r="AB326" s="43">
        <f>VLOOKUP(E326,[6]教育处数据!B:H,7,0)</f>
        <v>100</v>
      </c>
      <c r="AC326" s="43">
        <f>VLOOKUP(E326,[6]教育处数据!B:J,9,0)</f>
        <v>150</v>
      </c>
      <c r="AD326" s="43">
        <f>VLOOKUP(E326,[6]教育处数据!B:L,11,0)</f>
        <v>100</v>
      </c>
      <c r="AE326" s="43">
        <v>0</v>
      </c>
      <c r="AF326" s="43">
        <v>0</v>
      </c>
      <c r="AG326" s="43">
        <f>VLOOKUP(E326,[6]教育处数据!B:N,13,0)</f>
        <v>0</v>
      </c>
      <c r="AH326" s="43">
        <v>0</v>
      </c>
      <c r="AI326" s="43">
        <v>0</v>
      </c>
      <c r="AJ326" s="43">
        <v>0</v>
      </c>
      <c r="AK326" s="43">
        <v>0</v>
      </c>
      <c r="AL326" s="43">
        <v>0</v>
      </c>
      <c r="AM326" s="26">
        <f>SUM(J326:M326,S326:AJ326)</f>
        <v>1100</v>
      </c>
      <c r="AN326" s="7" t="str">
        <f>VLOOKUP(G326,'[4]2.第一轮公示反馈'!$G:$AM,33,0)</f>
        <v>内科</v>
      </c>
      <c r="AO326" s="52">
        <f>SUMPRODUCT(($AN$4:$AN$1113=AN326)*($AM$4:$AM$1113&gt;AM326))+1</f>
        <v>3</v>
      </c>
      <c r="AP326" s="53">
        <f>COUNTIF(AN:AN,AN326)</f>
        <v>214</v>
      </c>
      <c r="AQ326" s="54">
        <f>AO326/AP326</f>
        <v>0.014018691588785</v>
      </c>
      <c r="AR326" s="53">
        <f>IF(AQ326&lt;=10%,1.5,(IF(AQ326&lt;=40%,1.25,IF(AQ326&lt;=60%,1,IF(AQ326&lt;90%,0.75,0.5)))))</f>
        <v>1.5</v>
      </c>
      <c r="AS326" s="55">
        <v>1200</v>
      </c>
      <c r="AT326" s="6">
        <f>VLOOKUP(E326,[6]教育处数据!B:Q,16,0)</f>
        <v>20</v>
      </c>
      <c r="AU326" s="56">
        <f>AS326*AR326*(AT326/AW326)</f>
        <v>1800</v>
      </c>
      <c r="AV326" s="57">
        <f>ROUND(AU326,0)</f>
        <v>1800</v>
      </c>
      <c r="AW326" s="6">
        <v>20</v>
      </c>
    </row>
    <row r="327" spans="1:49">
      <c r="A327" s="6"/>
      <c r="B327" s="7" t="s">
        <v>462</v>
      </c>
      <c r="C327" s="8">
        <v>322</v>
      </c>
      <c r="D327" s="9" t="s">
        <v>463</v>
      </c>
      <c r="E327" s="8">
        <f>VLOOKUP(D327,'[1]9月学员绩效名单'!$A:$C,3,0)</f>
        <v>622017</v>
      </c>
      <c r="F327" s="8" t="str">
        <f>VLOOKUP(E327,'[2]住培学员 在培学员排班表（所有人）请假等数据已更新到23.6'!$F$1:$X$65536,19,0)</f>
        <v>住院医师-本院</v>
      </c>
      <c r="G327" s="8" t="str">
        <f>VLOOKUP(E327,'[2]住培学员 在培学员排班表（所有人）请假等数据已更新到23.6'!$F$1:$P$65536,11,0)</f>
        <v>内科</v>
      </c>
      <c r="H327" s="8" t="str">
        <f>VLOOKUP(E327,'[2]住培学员 在培学员排班表（所有人）请假等数据已更新到23.6'!$F$1:$S$65536,14,0)</f>
        <v>2022年</v>
      </c>
      <c r="I327" s="8" t="s">
        <v>99</v>
      </c>
      <c r="J327" s="24">
        <v>0</v>
      </c>
      <c r="K327" s="24">
        <v>0</v>
      </c>
      <c r="L327" s="24">
        <v>0</v>
      </c>
      <c r="M327" s="24">
        <v>160</v>
      </c>
      <c r="N327" s="25">
        <v>4</v>
      </c>
      <c r="O327" s="25">
        <v>0</v>
      </c>
      <c r="P327" s="25">
        <v>1</v>
      </c>
      <c r="Q327" s="25">
        <v>1</v>
      </c>
      <c r="R327" s="25">
        <v>0</v>
      </c>
      <c r="S327" s="36">
        <v>245</v>
      </c>
      <c r="T327" s="24">
        <v>100</v>
      </c>
      <c r="U327" s="24">
        <v>10</v>
      </c>
      <c r="V327" s="24">
        <v>60</v>
      </c>
      <c r="W327" s="24">
        <v>60</v>
      </c>
      <c r="X327" s="24">
        <v>90</v>
      </c>
      <c r="Y327" s="48">
        <v>0</v>
      </c>
      <c r="Z327" s="48">
        <v>0</v>
      </c>
      <c r="AA327" s="48">
        <f>VLOOKUP(E327,[6]教育处数据!B:G,6,0)</f>
        <v>0</v>
      </c>
      <c r="AB327" s="43">
        <f>VLOOKUP(E327,[6]教育处数据!B:H,7,0)</f>
        <v>100</v>
      </c>
      <c r="AC327" s="43">
        <f>VLOOKUP(E327,[6]教育处数据!B:J,9,0)</f>
        <v>150</v>
      </c>
      <c r="AD327" s="43">
        <f>VLOOKUP(E327,[6]教育处数据!B:L,11,0)</f>
        <v>100</v>
      </c>
      <c r="AE327" s="43">
        <v>0</v>
      </c>
      <c r="AF327" s="43">
        <v>0</v>
      </c>
      <c r="AG327" s="43">
        <f>VLOOKUP(E327,[6]教育处数据!B:N,13,0)</f>
        <v>0</v>
      </c>
      <c r="AH327" s="43">
        <v>0</v>
      </c>
      <c r="AI327" s="43">
        <v>0</v>
      </c>
      <c r="AJ327" s="43">
        <v>0</v>
      </c>
      <c r="AK327" s="43">
        <v>0</v>
      </c>
      <c r="AL327" s="43">
        <v>0</v>
      </c>
      <c r="AM327" s="26">
        <f>SUM(J327:M327,S327:AJ327)</f>
        <v>1075</v>
      </c>
      <c r="AN327" s="7" t="str">
        <f>VLOOKUP(G327,'[4]2.第一轮公示反馈'!$G:$AM,33,0)</f>
        <v>内科</v>
      </c>
      <c r="AO327" s="52">
        <f>SUMPRODUCT(($AN$4:$AN$1113=AN327)*($AM$4:$AM$1113&gt;AM327))+1</f>
        <v>4</v>
      </c>
      <c r="AP327" s="53">
        <f>COUNTIF(AN:AN,AN327)</f>
        <v>214</v>
      </c>
      <c r="AQ327" s="54">
        <f>AO327/AP327</f>
        <v>0.0186915887850467</v>
      </c>
      <c r="AR327" s="53">
        <f>IF(AQ327&lt;=10%,1.5,(IF(AQ327&lt;=40%,1.25,IF(AQ327&lt;=60%,1,IF(AQ327&lt;90%,0.75,0.5)))))</f>
        <v>1.5</v>
      </c>
      <c r="AS327" s="55">
        <v>1200</v>
      </c>
      <c r="AT327" s="6">
        <f>VLOOKUP(E327,[6]教育处数据!B:Q,16,0)</f>
        <v>20</v>
      </c>
      <c r="AU327" s="56">
        <f>AS327*AR327*(AT327/AW327)</f>
        <v>1800</v>
      </c>
      <c r="AV327" s="57">
        <f>ROUND(AU327,0)</f>
        <v>1800</v>
      </c>
      <c r="AW327" s="6">
        <v>20</v>
      </c>
    </row>
    <row r="328" spans="1:49">
      <c r="A328" s="6"/>
      <c r="B328" s="7" t="s">
        <v>239</v>
      </c>
      <c r="C328" s="8">
        <v>323</v>
      </c>
      <c r="D328" s="8" t="s">
        <v>464</v>
      </c>
      <c r="E328" s="8" t="str">
        <f>VLOOKUP(D328,'[1]9月学员绩效名单'!$A:$C,3,0)</f>
        <v>7AM207</v>
      </c>
      <c r="F328" s="8" t="str">
        <f>VLOOKUP(E328,'[2]住培学员 在培学员排班表（所有人）请假等数据已更新到23.6'!$F$1:$X$65536,19,0)</f>
        <v>规培研究生</v>
      </c>
      <c r="G328" s="8" t="str">
        <f>VLOOKUP(E328,'[2]住培学员 在培学员排班表（所有人）请假等数据已更新到23.6'!$F$1:$P$65536,11,0)</f>
        <v>内科</v>
      </c>
      <c r="H328" s="8" t="str">
        <f>VLOOKUP(E328,'[2]住培学员 在培学员排班表（所有人）请假等数据已更新到23.6'!$F$1:$S$65536,14,0)</f>
        <v>2021年</v>
      </c>
      <c r="I328" s="8" t="s">
        <v>99</v>
      </c>
      <c r="J328" s="24">
        <v>0</v>
      </c>
      <c r="K328" s="24">
        <v>0</v>
      </c>
      <c r="L328" s="24">
        <v>0</v>
      </c>
      <c r="M328" s="24">
        <v>120</v>
      </c>
      <c r="N328" s="25">
        <v>0</v>
      </c>
      <c r="O328" s="25">
        <v>4</v>
      </c>
      <c r="P328" s="25">
        <v>3</v>
      </c>
      <c r="Q328" s="25">
        <v>4</v>
      </c>
      <c r="R328" s="25">
        <v>1</v>
      </c>
      <c r="S328" s="36">
        <v>265</v>
      </c>
      <c r="T328" s="24">
        <v>100</v>
      </c>
      <c r="U328" s="24">
        <v>10</v>
      </c>
      <c r="V328" s="24">
        <v>60</v>
      </c>
      <c r="W328" s="24">
        <v>60</v>
      </c>
      <c r="X328" s="24">
        <v>60</v>
      </c>
      <c r="Y328" s="48">
        <v>40</v>
      </c>
      <c r="Z328" s="48">
        <v>0</v>
      </c>
      <c r="AA328" s="48">
        <f>VLOOKUP(E328,[6]教育处数据!B:G,6,0)</f>
        <v>0</v>
      </c>
      <c r="AB328" s="43">
        <f>VLOOKUP(E328,[6]教育处数据!B:H,7,0)</f>
        <v>100</v>
      </c>
      <c r="AC328" s="43">
        <f>VLOOKUP(E328,[6]教育处数据!B:J,9,0)</f>
        <v>150</v>
      </c>
      <c r="AD328" s="43">
        <f>VLOOKUP(E328,[6]教育处数据!B:L,11,0)</f>
        <v>100</v>
      </c>
      <c r="AE328" s="43">
        <v>0</v>
      </c>
      <c r="AF328" s="43">
        <v>0</v>
      </c>
      <c r="AG328" s="43">
        <f>VLOOKUP(E328,[6]教育处数据!B:N,13,0)</f>
        <v>0</v>
      </c>
      <c r="AH328" s="43">
        <v>0</v>
      </c>
      <c r="AI328" s="43">
        <v>0</v>
      </c>
      <c r="AJ328" s="43">
        <v>0</v>
      </c>
      <c r="AK328" s="43">
        <v>0</v>
      </c>
      <c r="AL328" s="43">
        <v>0</v>
      </c>
      <c r="AM328" s="26">
        <f>SUM(J328:M328,S328:AJ328)</f>
        <v>1065</v>
      </c>
      <c r="AN328" s="7" t="str">
        <f>VLOOKUP(G328,'[4]2.第一轮公示反馈'!$G:$AM,33,0)</f>
        <v>内科</v>
      </c>
      <c r="AO328" s="52">
        <f>SUMPRODUCT(($AN$4:$AN$1113=AN328)*($AM$4:$AM$1113&gt;AM328))+1</f>
        <v>5</v>
      </c>
      <c r="AP328" s="53">
        <f>COUNTIF(AN:AN,AN328)</f>
        <v>214</v>
      </c>
      <c r="AQ328" s="54">
        <f>AO328/AP328</f>
        <v>0.0233644859813084</v>
      </c>
      <c r="AR328" s="53">
        <f>IF(AQ328&lt;=10%,1.5,(IF(AQ328&lt;=40%,1.25,IF(AQ328&lt;=60%,1,IF(AQ328&lt;90%,0.75,0.5)))))</f>
        <v>1.5</v>
      </c>
      <c r="AS328" s="55">
        <v>1200</v>
      </c>
      <c r="AT328" s="6">
        <f>VLOOKUP(E328,[6]教育处数据!B:Q,16,0)</f>
        <v>20</v>
      </c>
      <c r="AU328" s="56">
        <f>AS328*AR328*(AT328/AW328)</f>
        <v>1800</v>
      </c>
      <c r="AV328" s="57">
        <f>ROUND(AU328,0)</f>
        <v>1800</v>
      </c>
      <c r="AW328" s="6">
        <v>20</v>
      </c>
    </row>
    <row r="329" spans="1:49">
      <c r="A329" s="6"/>
      <c r="B329" s="7" t="s">
        <v>241</v>
      </c>
      <c r="C329" s="8">
        <v>324</v>
      </c>
      <c r="D329" s="11" t="s">
        <v>465</v>
      </c>
      <c r="E329" s="8" t="str">
        <f>VLOOKUP(D329,'[1]9月学员绩效名单'!$A:$C,3,0)</f>
        <v>7AM387</v>
      </c>
      <c r="F329" s="8" t="str">
        <f>VLOOKUP(E329,'[2]住培学员 在培学员排班表（所有人）请假等数据已更新到23.6'!$F$1:$X$65536,19,0)</f>
        <v>规培研究生</v>
      </c>
      <c r="G329" s="8" t="str">
        <f>VLOOKUP(E329,'[2]住培学员 在培学员排班表（所有人）请假等数据已更新到23.6'!$F$1:$P$65536,11,0)</f>
        <v>内科</v>
      </c>
      <c r="H329" s="8" t="str">
        <f>VLOOKUP(E329,'[2]住培学员 在培学员排班表（所有人）请假等数据已更新到23.6'!$F$1:$S$65536,14,0)</f>
        <v>2021年</v>
      </c>
      <c r="I329" s="8" t="s">
        <v>99</v>
      </c>
      <c r="J329" s="24">
        <v>0</v>
      </c>
      <c r="K329" s="24">
        <v>0</v>
      </c>
      <c r="L329" s="24">
        <v>0</v>
      </c>
      <c r="M329" s="24">
        <v>160</v>
      </c>
      <c r="N329" s="25">
        <v>0</v>
      </c>
      <c r="O329" s="25">
        <v>6</v>
      </c>
      <c r="P329" s="25">
        <v>2</v>
      </c>
      <c r="Q329" s="25">
        <v>2</v>
      </c>
      <c r="R329" s="25">
        <v>1</v>
      </c>
      <c r="S329" s="36">
        <v>235</v>
      </c>
      <c r="T329" s="24">
        <v>100</v>
      </c>
      <c r="U329" s="24">
        <v>0</v>
      </c>
      <c r="V329" s="24">
        <v>60</v>
      </c>
      <c r="W329" s="24">
        <v>60</v>
      </c>
      <c r="X329" s="24">
        <v>60</v>
      </c>
      <c r="Y329" s="48">
        <v>40</v>
      </c>
      <c r="Z329" s="48">
        <v>0</v>
      </c>
      <c r="AA329" s="48">
        <f>VLOOKUP(E329,[6]教育处数据!B:G,6,0)</f>
        <v>0</v>
      </c>
      <c r="AB329" s="43">
        <f>VLOOKUP(E329,[6]教育处数据!B:H,7,0)</f>
        <v>100</v>
      </c>
      <c r="AC329" s="43">
        <f>VLOOKUP(E329,[6]教育处数据!B:J,9,0)</f>
        <v>150</v>
      </c>
      <c r="AD329" s="43">
        <f>VLOOKUP(E329,[6]教育处数据!B:L,11,0)</f>
        <v>100</v>
      </c>
      <c r="AE329" s="43">
        <v>0</v>
      </c>
      <c r="AF329" s="43">
        <v>0</v>
      </c>
      <c r="AG329" s="43">
        <f>VLOOKUP(E329,[6]教育处数据!B:N,13,0)</f>
        <v>0</v>
      </c>
      <c r="AH329" s="43">
        <v>0</v>
      </c>
      <c r="AI329" s="43">
        <v>0</v>
      </c>
      <c r="AJ329" s="43">
        <v>0</v>
      </c>
      <c r="AK329" s="43">
        <v>0</v>
      </c>
      <c r="AL329" s="43">
        <v>0</v>
      </c>
      <c r="AM329" s="26">
        <f>SUM(J329:M329,S329:AJ329)</f>
        <v>1065</v>
      </c>
      <c r="AN329" s="7" t="str">
        <f>VLOOKUP(G329,'[4]2.第一轮公示反馈'!$G:$AM,33,0)</f>
        <v>内科</v>
      </c>
      <c r="AO329" s="52">
        <f>SUMPRODUCT(($AN$4:$AN$1113=AN329)*($AM$4:$AM$1113&gt;AM329))+1</f>
        <v>5</v>
      </c>
      <c r="AP329" s="53">
        <f>COUNTIF(AN:AN,AN329)</f>
        <v>214</v>
      </c>
      <c r="AQ329" s="54">
        <f>AO329/AP329</f>
        <v>0.0233644859813084</v>
      </c>
      <c r="AR329" s="53">
        <f>IF(AQ329&lt;=10%,1.5,(IF(AQ329&lt;=40%,1.25,IF(AQ329&lt;=60%,1,IF(AQ329&lt;90%,0.75,0.5)))))</f>
        <v>1.5</v>
      </c>
      <c r="AS329" s="55">
        <v>1200</v>
      </c>
      <c r="AT329" s="6">
        <f>VLOOKUP(E329,[6]教育处数据!B:Q,16,0)</f>
        <v>20</v>
      </c>
      <c r="AU329" s="56">
        <f>AS329*AR329*(AT329/AW329)</f>
        <v>1800</v>
      </c>
      <c r="AV329" s="57">
        <f>ROUND(AU329,0)</f>
        <v>1800</v>
      </c>
      <c r="AW329" s="6">
        <v>20</v>
      </c>
    </row>
    <row r="330" spans="1:49">
      <c r="A330" s="6"/>
      <c r="B330" s="7" t="s">
        <v>241</v>
      </c>
      <c r="C330" s="8">
        <v>325</v>
      </c>
      <c r="D330" s="11" t="s">
        <v>466</v>
      </c>
      <c r="E330" s="8" t="str">
        <f>VLOOKUP(D330,'[1]9月学员绩效名单'!$A:$C,3,0)</f>
        <v>7AM173</v>
      </c>
      <c r="F330" s="8" t="str">
        <f>VLOOKUP(E330,'[2]住培学员 在培学员排班表（所有人）请假等数据已更新到23.6'!$F$1:$X$65536,19,0)</f>
        <v>规培研究生</v>
      </c>
      <c r="G330" s="8" t="str">
        <f>VLOOKUP(E330,'[2]住培学员 在培学员排班表（所有人）请假等数据已更新到23.6'!$F$1:$P$65536,11,0)</f>
        <v>内科</v>
      </c>
      <c r="H330" s="8" t="str">
        <f>VLOOKUP(E330,'[2]住培学员 在培学员排班表（所有人）请假等数据已更新到23.6'!$F$1:$S$65536,14,0)</f>
        <v>2021年</v>
      </c>
      <c r="I330" s="8" t="s">
        <v>99</v>
      </c>
      <c r="J330" s="24">
        <v>0</v>
      </c>
      <c r="K330" s="24">
        <v>0</v>
      </c>
      <c r="L330" s="24">
        <v>0</v>
      </c>
      <c r="M330" s="24">
        <v>160</v>
      </c>
      <c r="N330" s="25">
        <v>0</v>
      </c>
      <c r="O330" s="25">
        <v>6</v>
      </c>
      <c r="P330" s="25">
        <v>3</v>
      </c>
      <c r="Q330" s="25">
        <v>2</v>
      </c>
      <c r="R330" s="25">
        <v>1</v>
      </c>
      <c r="S330" s="36">
        <v>255</v>
      </c>
      <c r="T330" s="24">
        <v>100</v>
      </c>
      <c r="U330" s="24">
        <v>10</v>
      </c>
      <c r="V330" s="24">
        <v>60</v>
      </c>
      <c r="W330" s="24">
        <v>60</v>
      </c>
      <c r="X330" s="24">
        <v>60</v>
      </c>
      <c r="Y330" s="48">
        <v>0</v>
      </c>
      <c r="Z330" s="48">
        <v>0</v>
      </c>
      <c r="AA330" s="48">
        <f>VLOOKUP(E330,[6]教育处数据!B:G,6,0)</f>
        <v>0</v>
      </c>
      <c r="AB330" s="43">
        <f>VLOOKUP(E330,[6]教育处数据!B:H,7,0)</f>
        <v>100</v>
      </c>
      <c r="AC330" s="43">
        <f>VLOOKUP(E330,[6]教育处数据!B:J,9,0)</f>
        <v>150</v>
      </c>
      <c r="AD330" s="43">
        <f>VLOOKUP(E330,[6]教育处数据!B:L,11,0)</f>
        <v>100</v>
      </c>
      <c r="AE330" s="43">
        <v>0</v>
      </c>
      <c r="AF330" s="43">
        <v>0</v>
      </c>
      <c r="AG330" s="43">
        <f>VLOOKUP(E330,[6]教育处数据!B:N,13,0)</f>
        <v>0</v>
      </c>
      <c r="AH330" s="43">
        <v>0</v>
      </c>
      <c r="AI330" s="43">
        <v>0</v>
      </c>
      <c r="AJ330" s="43">
        <v>0</v>
      </c>
      <c r="AK330" s="43">
        <v>0</v>
      </c>
      <c r="AL330" s="43">
        <v>0</v>
      </c>
      <c r="AM330" s="26">
        <f>SUM(J330:M330,S330:AJ330)</f>
        <v>1055</v>
      </c>
      <c r="AN330" s="7" t="str">
        <f>VLOOKUP(G330,'[4]2.第一轮公示反馈'!$G:$AM,33,0)</f>
        <v>内科</v>
      </c>
      <c r="AO330" s="52">
        <f>SUMPRODUCT(($AN$4:$AN$1113=AN330)*($AM$4:$AM$1113&gt;AM330))+1</f>
        <v>7</v>
      </c>
      <c r="AP330" s="53">
        <f>COUNTIF(AN:AN,AN330)</f>
        <v>214</v>
      </c>
      <c r="AQ330" s="54">
        <f>AO330/AP330</f>
        <v>0.0327102803738318</v>
      </c>
      <c r="AR330" s="53">
        <f>IF(AQ330&lt;=10%,1.5,(IF(AQ330&lt;=40%,1.25,IF(AQ330&lt;=60%,1,IF(AQ330&lt;90%,0.75,0.5)))))</f>
        <v>1.5</v>
      </c>
      <c r="AS330" s="55">
        <v>1200</v>
      </c>
      <c r="AT330" s="6">
        <f>VLOOKUP(E330,[6]教育处数据!B:Q,16,0)</f>
        <v>20</v>
      </c>
      <c r="AU330" s="56">
        <f>AS330*AR330*(AT330/AW330)</f>
        <v>1800</v>
      </c>
      <c r="AV330" s="57">
        <f>ROUND(AU330,0)</f>
        <v>1800</v>
      </c>
      <c r="AW330" s="6">
        <v>20</v>
      </c>
    </row>
    <row r="331" spans="1:49">
      <c r="A331" s="6"/>
      <c r="B331" s="7" t="s">
        <v>241</v>
      </c>
      <c r="C331" s="8">
        <v>326</v>
      </c>
      <c r="D331" s="11" t="s">
        <v>467</v>
      </c>
      <c r="E331" s="8" t="str">
        <f>VLOOKUP(D331,'[1]9月学员绩效名单'!$A:$C,3,0)</f>
        <v>7AM187</v>
      </c>
      <c r="F331" s="8" t="str">
        <f>VLOOKUP(E331,'[2]住培学员 在培学员排班表（所有人）请假等数据已更新到23.6'!$F$1:$X$65536,19,0)</f>
        <v>规培研究生</v>
      </c>
      <c r="G331" s="8" t="str">
        <f>VLOOKUP(E331,'[2]住培学员 在培学员排班表（所有人）请假等数据已更新到23.6'!$F$1:$P$65536,11,0)</f>
        <v>内科</v>
      </c>
      <c r="H331" s="8" t="str">
        <f>VLOOKUP(E331,'[2]住培学员 在培学员排班表（所有人）请假等数据已更新到23.6'!$F$1:$S$65536,14,0)</f>
        <v>2021年</v>
      </c>
      <c r="I331" s="8" t="s">
        <v>99</v>
      </c>
      <c r="J331" s="24">
        <v>0</v>
      </c>
      <c r="K331" s="24">
        <v>0</v>
      </c>
      <c r="L331" s="24">
        <v>0</v>
      </c>
      <c r="M331" s="24">
        <v>160</v>
      </c>
      <c r="N331" s="25">
        <v>0</v>
      </c>
      <c r="O331" s="25">
        <v>5</v>
      </c>
      <c r="P331" s="25">
        <v>4</v>
      </c>
      <c r="Q331" s="25">
        <v>3</v>
      </c>
      <c r="R331" s="25">
        <v>1</v>
      </c>
      <c r="S331" s="36">
        <v>280</v>
      </c>
      <c r="T331" s="24">
        <v>100</v>
      </c>
      <c r="U331" s="24">
        <v>10</v>
      </c>
      <c r="V331" s="24">
        <v>60</v>
      </c>
      <c r="W331" s="24">
        <v>60</v>
      </c>
      <c r="X331" s="24">
        <v>30</v>
      </c>
      <c r="Y331" s="48">
        <v>0</v>
      </c>
      <c r="Z331" s="48">
        <v>0</v>
      </c>
      <c r="AA331" s="48">
        <f>VLOOKUP(E331,[6]教育处数据!B:G,6,0)</f>
        <v>0</v>
      </c>
      <c r="AB331" s="43">
        <f>VLOOKUP(E331,[6]教育处数据!B:H,7,0)</f>
        <v>100</v>
      </c>
      <c r="AC331" s="43">
        <f>VLOOKUP(E331,[6]教育处数据!B:J,9,0)</f>
        <v>150</v>
      </c>
      <c r="AD331" s="43">
        <f>VLOOKUP(E331,[6]教育处数据!B:L,11,0)</f>
        <v>100</v>
      </c>
      <c r="AE331" s="43">
        <v>0</v>
      </c>
      <c r="AF331" s="43">
        <v>0</v>
      </c>
      <c r="AG331" s="43">
        <f>VLOOKUP(E331,[6]教育处数据!B:N,13,0)</f>
        <v>0</v>
      </c>
      <c r="AH331" s="43">
        <v>0</v>
      </c>
      <c r="AI331" s="43">
        <v>0</v>
      </c>
      <c r="AJ331" s="43">
        <v>0</v>
      </c>
      <c r="AK331" s="43">
        <v>0</v>
      </c>
      <c r="AL331" s="43">
        <v>0</v>
      </c>
      <c r="AM331" s="26">
        <f>SUM(J331:M331,S331:AJ331)</f>
        <v>1050</v>
      </c>
      <c r="AN331" s="7" t="str">
        <f>VLOOKUP(G331,'[4]2.第一轮公示反馈'!$G:$AM,33,0)</f>
        <v>内科</v>
      </c>
      <c r="AO331" s="52">
        <f>SUMPRODUCT(($AN$4:$AN$1113=AN331)*($AM$4:$AM$1113&gt;AM331))+1</f>
        <v>8</v>
      </c>
      <c r="AP331" s="53">
        <f>COUNTIF(AN:AN,AN331)</f>
        <v>214</v>
      </c>
      <c r="AQ331" s="54">
        <f>AO331/AP331</f>
        <v>0.0373831775700935</v>
      </c>
      <c r="AR331" s="53">
        <f>IF(AQ331&lt;=10%,1.5,(IF(AQ331&lt;=40%,1.25,IF(AQ331&lt;=60%,1,IF(AQ331&lt;90%,0.75,0.5)))))</f>
        <v>1.5</v>
      </c>
      <c r="AS331" s="55">
        <v>1200</v>
      </c>
      <c r="AT331" s="6">
        <f>VLOOKUP(E331,[6]教育处数据!B:Q,16,0)</f>
        <v>20</v>
      </c>
      <c r="AU331" s="56">
        <f>AS331*AR331*(AT331/AW331)</f>
        <v>1800</v>
      </c>
      <c r="AV331" s="57">
        <f>ROUND(AU331,0)</f>
        <v>1800</v>
      </c>
      <c r="AW331" s="6">
        <v>20</v>
      </c>
    </row>
    <row r="332" spans="1:49">
      <c r="A332" s="6"/>
      <c r="B332" s="7" t="s">
        <v>239</v>
      </c>
      <c r="C332" s="8">
        <v>327</v>
      </c>
      <c r="D332" s="8" t="s">
        <v>468</v>
      </c>
      <c r="E332" s="8" t="str">
        <f>VLOOKUP(D332,'[1]9月学员绩效名单'!$A:$C,3,0)</f>
        <v>7AM200</v>
      </c>
      <c r="F332" s="8" t="str">
        <f>VLOOKUP(E332,'[2]住培学员 在培学员排班表（所有人）请假等数据已更新到23.6'!$F$1:$X$65536,19,0)</f>
        <v>规培研究生</v>
      </c>
      <c r="G332" s="8" t="str">
        <f>VLOOKUP(E332,'[2]住培学员 在培学员排班表（所有人）请假等数据已更新到23.6'!$F$1:$P$65536,11,0)</f>
        <v>内科</v>
      </c>
      <c r="H332" s="8" t="str">
        <f>VLOOKUP(E332,'[2]住培学员 在培学员排班表（所有人）请假等数据已更新到23.6'!$F$1:$S$65536,14,0)</f>
        <v>2021年</v>
      </c>
      <c r="I332" s="8" t="s">
        <v>99</v>
      </c>
      <c r="J332" s="24">
        <v>0</v>
      </c>
      <c r="K332" s="24">
        <v>0</v>
      </c>
      <c r="L332" s="24">
        <v>0</v>
      </c>
      <c r="M332" s="24">
        <v>160</v>
      </c>
      <c r="N332" s="25">
        <v>0</v>
      </c>
      <c r="O332" s="25">
        <v>3</v>
      </c>
      <c r="P332" s="25">
        <v>7</v>
      </c>
      <c r="Q332" s="25">
        <v>3</v>
      </c>
      <c r="R332" s="25">
        <v>1</v>
      </c>
      <c r="S332" s="36">
        <v>300</v>
      </c>
      <c r="T332" s="24">
        <v>100</v>
      </c>
      <c r="U332" s="24">
        <v>10</v>
      </c>
      <c r="V332" s="24">
        <v>60</v>
      </c>
      <c r="W332" s="24">
        <v>30</v>
      </c>
      <c r="X332" s="24">
        <v>30</v>
      </c>
      <c r="Y332" s="48">
        <v>0</v>
      </c>
      <c r="Z332" s="48">
        <v>0</v>
      </c>
      <c r="AA332" s="48">
        <f>VLOOKUP(E332,[6]教育处数据!B:G,6,0)</f>
        <v>0</v>
      </c>
      <c r="AB332" s="43">
        <f>VLOOKUP(E332,[6]教育处数据!B:H,7,0)</f>
        <v>100</v>
      </c>
      <c r="AC332" s="43">
        <f>VLOOKUP(E332,[6]教育处数据!B:J,9,0)</f>
        <v>150</v>
      </c>
      <c r="AD332" s="43">
        <f>VLOOKUP(E332,[6]教育处数据!B:L,11,0)</f>
        <v>100</v>
      </c>
      <c r="AE332" s="43">
        <v>0</v>
      </c>
      <c r="AF332" s="43">
        <v>0</v>
      </c>
      <c r="AG332" s="43">
        <f>VLOOKUP(E332,[6]教育处数据!B:N,13,0)</f>
        <v>0</v>
      </c>
      <c r="AH332" s="43">
        <v>0</v>
      </c>
      <c r="AI332" s="43">
        <v>0</v>
      </c>
      <c r="AJ332" s="43">
        <v>0</v>
      </c>
      <c r="AK332" s="43">
        <v>0</v>
      </c>
      <c r="AL332" s="43">
        <v>0</v>
      </c>
      <c r="AM332" s="26">
        <f>SUM(J332:M332,S332:AJ332)</f>
        <v>1040</v>
      </c>
      <c r="AN332" s="7" t="str">
        <f>VLOOKUP(G332,'[4]2.第一轮公示反馈'!$G:$AM,33,0)</f>
        <v>内科</v>
      </c>
      <c r="AO332" s="52">
        <f>SUMPRODUCT(($AN$4:$AN$1113=AN332)*($AM$4:$AM$1113&gt;AM332))+1</f>
        <v>9</v>
      </c>
      <c r="AP332" s="53">
        <f>COUNTIF(AN:AN,AN332)</f>
        <v>214</v>
      </c>
      <c r="AQ332" s="54">
        <f>AO332/AP332</f>
        <v>0.0420560747663551</v>
      </c>
      <c r="AR332" s="53">
        <f>IF(AQ332&lt;=10%,1.5,(IF(AQ332&lt;=40%,1.25,IF(AQ332&lt;=60%,1,IF(AQ332&lt;90%,0.75,0.5)))))</f>
        <v>1.5</v>
      </c>
      <c r="AS332" s="55">
        <v>1200</v>
      </c>
      <c r="AT332" s="6">
        <f>VLOOKUP(E332,[6]教育处数据!B:Q,16,0)</f>
        <v>20</v>
      </c>
      <c r="AU332" s="56">
        <f>AS332*AR332*(AT332/AW332)</f>
        <v>1800</v>
      </c>
      <c r="AV332" s="57">
        <f>ROUND(AU332,0)</f>
        <v>1800</v>
      </c>
      <c r="AW332" s="6">
        <v>20</v>
      </c>
    </row>
    <row r="333" spans="1:49">
      <c r="A333" s="6"/>
      <c r="B333" s="7" t="s">
        <v>239</v>
      </c>
      <c r="C333" s="8">
        <v>328</v>
      </c>
      <c r="D333" s="8" t="s">
        <v>469</v>
      </c>
      <c r="E333" s="8" t="str">
        <f>VLOOKUP(D333,'[1]9月学员绩效名单'!$A:$C,3,0)</f>
        <v>7AM195</v>
      </c>
      <c r="F333" s="8" t="str">
        <f>VLOOKUP(E333,'[2]住培学员 在培学员排班表（所有人）请假等数据已更新到23.6'!$F$1:$X$65536,19,0)</f>
        <v>规培研究生</v>
      </c>
      <c r="G333" s="8" t="str">
        <f>VLOOKUP(E333,'[2]住培学员 在培学员排班表（所有人）请假等数据已更新到23.6'!$F$1:$P$65536,11,0)</f>
        <v>内科</v>
      </c>
      <c r="H333" s="8" t="str">
        <f>VLOOKUP(E333,'[2]住培学员 在培学员排班表（所有人）请假等数据已更新到23.6'!$F$1:$S$65536,14,0)</f>
        <v>2021年</v>
      </c>
      <c r="I333" s="8" t="s">
        <v>99</v>
      </c>
      <c r="J333" s="24">
        <v>0</v>
      </c>
      <c r="K333" s="24">
        <v>0</v>
      </c>
      <c r="L333" s="24">
        <v>0</v>
      </c>
      <c r="M333" s="24">
        <v>160</v>
      </c>
      <c r="N333" s="25">
        <v>0</v>
      </c>
      <c r="O333" s="25">
        <v>2</v>
      </c>
      <c r="P333" s="25">
        <v>7</v>
      </c>
      <c r="Q333" s="25">
        <v>2</v>
      </c>
      <c r="R333" s="25">
        <v>1</v>
      </c>
      <c r="S333" s="36">
        <v>255</v>
      </c>
      <c r="T333" s="24">
        <v>100</v>
      </c>
      <c r="U333" s="24">
        <v>10</v>
      </c>
      <c r="V333" s="24">
        <v>80</v>
      </c>
      <c r="W333" s="24">
        <v>60</v>
      </c>
      <c r="X333" s="24">
        <v>0</v>
      </c>
      <c r="Y333" s="48">
        <v>20</v>
      </c>
      <c r="Z333" s="48">
        <v>0</v>
      </c>
      <c r="AA333" s="48">
        <f>VLOOKUP(E333,[6]教育处数据!B:G,6,0)</f>
        <v>0</v>
      </c>
      <c r="AB333" s="43">
        <f>VLOOKUP(E333,[6]教育处数据!B:H,7,0)</f>
        <v>100</v>
      </c>
      <c r="AC333" s="43">
        <f>VLOOKUP(E333,[6]教育处数据!B:J,9,0)</f>
        <v>150</v>
      </c>
      <c r="AD333" s="43">
        <f>VLOOKUP(E333,[6]教育处数据!B:L,11,0)</f>
        <v>100</v>
      </c>
      <c r="AE333" s="43">
        <v>0</v>
      </c>
      <c r="AF333" s="43">
        <v>0</v>
      </c>
      <c r="AG333" s="43">
        <f>VLOOKUP(E333,[6]教育处数据!B:N,13,0)</f>
        <v>0</v>
      </c>
      <c r="AH333" s="43">
        <v>0</v>
      </c>
      <c r="AI333" s="43">
        <v>0</v>
      </c>
      <c r="AJ333" s="43">
        <v>0</v>
      </c>
      <c r="AK333" s="43">
        <v>0</v>
      </c>
      <c r="AL333" s="43">
        <v>0</v>
      </c>
      <c r="AM333" s="26">
        <f>SUM(J333:M333,S333:AJ333)</f>
        <v>1035</v>
      </c>
      <c r="AN333" s="7" t="str">
        <f>VLOOKUP(G333,'[4]2.第一轮公示反馈'!$G:$AM,33,0)</f>
        <v>内科</v>
      </c>
      <c r="AO333" s="52">
        <f>SUMPRODUCT(($AN$4:$AN$1113=AN333)*($AM$4:$AM$1113&gt;AM333))+1</f>
        <v>10</v>
      </c>
      <c r="AP333" s="53">
        <f>COUNTIF(AN:AN,AN333)</f>
        <v>214</v>
      </c>
      <c r="AQ333" s="54">
        <f>AO333/AP333</f>
        <v>0.0467289719626168</v>
      </c>
      <c r="AR333" s="53">
        <f>IF(AQ333&lt;=10%,1.5,(IF(AQ333&lt;=40%,1.25,IF(AQ333&lt;=60%,1,IF(AQ333&lt;90%,0.75,0.5)))))</f>
        <v>1.5</v>
      </c>
      <c r="AS333" s="55">
        <v>1200</v>
      </c>
      <c r="AT333" s="6">
        <f>VLOOKUP(E333,[6]教育处数据!B:Q,16,0)</f>
        <v>20</v>
      </c>
      <c r="AU333" s="56">
        <f>AS333*AR333*(AT333/AW333)</f>
        <v>1800</v>
      </c>
      <c r="AV333" s="57">
        <f>ROUND(AU333,0)</f>
        <v>1800</v>
      </c>
      <c r="AW333" s="6">
        <v>20</v>
      </c>
    </row>
    <row r="334" spans="1:49">
      <c r="A334" s="6"/>
      <c r="B334" s="7" t="s">
        <v>241</v>
      </c>
      <c r="C334" s="8">
        <v>329</v>
      </c>
      <c r="D334" s="11" t="s">
        <v>470</v>
      </c>
      <c r="E334" s="8" t="str">
        <f>VLOOKUP(D334,'[1]9月学员绩效名单'!$A:$C,3,0)</f>
        <v>7AM193</v>
      </c>
      <c r="F334" s="8" t="str">
        <f>VLOOKUP(E334,'[2]住培学员 在培学员排班表（所有人）请假等数据已更新到23.6'!$F$1:$X$65536,19,0)</f>
        <v>规培研究生</v>
      </c>
      <c r="G334" s="8" t="str">
        <f>VLOOKUP(E334,'[2]住培学员 在培学员排班表（所有人）请假等数据已更新到23.6'!$F$1:$P$65536,11,0)</f>
        <v>内科</v>
      </c>
      <c r="H334" s="8" t="str">
        <f>VLOOKUP(E334,'[2]住培学员 在培学员排班表（所有人）请假等数据已更新到23.6'!$F$1:$S$65536,14,0)</f>
        <v>2021年</v>
      </c>
      <c r="I334" s="8" t="s">
        <v>99</v>
      </c>
      <c r="J334" s="24">
        <v>0</v>
      </c>
      <c r="K334" s="24">
        <v>0</v>
      </c>
      <c r="L334" s="24">
        <v>0</v>
      </c>
      <c r="M334" s="24">
        <v>160</v>
      </c>
      <c r="N334" s="25">
        <v>0</v>
      </c>
      <c r="O334" s="25">
        <v>6</v>
      </c>
      <c r="P334" s="25">
        <v>3</v>
      </c>
      <c r="Q334" s="25">
        <v>2</v>
      </c>
      <c r="R334" s="25">
        <v>1</v>
      </c>
      <c r="S334" s="36">
        <v>255</v>
      </c>
      <c r="T334" s="24">
        <v>100</v>
      </c>
      <c r="U334" s="24">
        <v>0</v>
      </c>
      <c r="V334" s="24">
        <v>60</v>
      </c>
      <c r="W334" s="24">
        <v>30</v>
      </c>
      <c r="X334" s="24">
        <v>60</v>
      </c>
      <c r="Y334" s="48">
        <v>20</v>
      </c>
      <c r="Z334" s="48">
        <v>0</v>
      </c>
      <c r="AA334" s="48">
        <f>VLOOKUP(E334,[6]教育处数据!B:G,6,0)</f>
        <v>0</v>
      </c>
      <c r="AB334" s="43">
        <f>VLOOKUP(E334,[6]教育处数据!B:H,7,0)</f>
        <v>100</v>
      </c>
      <c r="AC334" s="43">
        <f>VLOOKUP(E334,[6]教育处数据!B:J,9,0)</f>
        <v>150</v>
      </c>
      <c r="AD334" s="43">
        <f>VLOOKUP(E334,[6]教育处数据!B:L,11,0)</f>
        <v>100</v>
      </c>
      <c r="AE334" s="43">
        <v>0</v>
      </c>
      <c r="AF334" s="43">
        <v>0</v>
      </c>
      <c r="AG334" s="43">
        <f>VLOOKUP(E334,[6]教育处数据!B:N,13,0)</f>
        <v>0</v>
      </c>
      <c r="AH334" s="43">
        <v>0</v>
      </c>
      <c r="AI334" s="43">
        <v>0</v>
      </c>
      <c r="AJ334" s="43">
        <v>0</v>
      </c>
      <c r="AK334" s="43">
        <v>0</v>
      </c>
      <c r="AL334" s="43">
        <v>0</v>
      </c>
      <c r="AM334" s="26">
        <f>SUM(J334:M334,S334:AJ334)</f>
        <v>1035</v>
      </c>
      <c r="AN334" s="7" t="str">
        <f>VLOOKUP(G334,'[4]2.第一轮公示反馈'!$G:$AM,33,0)</f>
        <v>内科</v>
      </c>
      <c r="AO334" s="52">
        <f>SUMPRODUCT(($AN$4:$AN$1113=AN334)*($AM$4:$AM$1113&gt;AM334))+1</f>
        <v>10</v>
      </c>
      <c r="AP334" s="53">
        <f>COUNTIF(AN:AN,AN334)</f>
        <v>214</v>
      </c>
      <c r="AQ334" s="54">
        <f>AO334/AP334</f>
        <v>0.0467289719626168</v>
      </c>
      <c r="AR334" s="53">
        <f>IF(AQ334&lt;=10%,1.5,(IF(AQ334&lt;=40%,1.25,IF(AQ334&lt;=60%,1,IF(AQ334&lt;90%,0.75,0.5)))))</f>
        <v>1.5</v>
      </c>
      <c r="AS334" s="55">
        <v>1200</v>
      </c>
      <c r="AT334" s="6">
        <f>VLOOKUP(E334,[6]教育处数据!B:Q,16,0)</f>
        <v>20</v>
      </c>
      <c r="AU334" s="56">
        <f>AS334*AR334*(AT334/AW334)</f>
        <v>1800</v>
      </c>
      <c r="AV334" s="57">
        <f>ROUND(AU334,0)</f>
        <v>1800</v>
      </c>
      <c r="AW334" s="6">
        <v>20</v>
      </c>
    </row>
    <row r="335" spans="1:49">
      <c r="A335" s="6"/>
      <c r="B335" s="7" t="s">
        <v>239</v>
      </c>
      <c r="C335" s="8">
        <v>330</v>
      </c>
      <c r="D335" s="8" t="s">
        <v>471</v>
      </c>
      <c r="E335" s="8" t="str">
        <f>VLOOKUP(D335,'[1]9月学员绩效名单'!$A:$C,3,0)</f>
        <v>7AM160</v>
      </c>
      <c r="F335" s="8" t="str">
        <f>VLOOKUP(E335,'[2]住培学员 在培学员排班表（所有人）请假等数据已更新到23.6'!$F$1:$X$65536,19,0)</f>
        <v>规培研究生</v>
      </c>
      <c r="G335" s="8" t="str">
        <f>VLOOKUP(E335,'[2]住培学员 在培学员排班表（所有人）请假等数据已更新到23.6'!$F$1:$P$65536,11,0)</f>
        <v>内科</v>
      </c>
      <c r="H335" s="8" t="str">
        <f>VLOOKUP(E335,'[2]住培学员 在培学员排班表（所有人）请假等数据已更新到23.6'!$F$1:$S$65536,14,0)</f>
        <v>2021年</v>
      </c>
      <c r="I335" s="8" t="s">
        <v>99</v>
      </c>
      <c r="J335" s="24">
        <v>0</v>
      </c>
      <c r="K335" s="24">
        <v>0</v>
      </c>
      <c r="L335" s="24">
        <v>0</v>
      </c>
      <c r="M335" s="24">
        <v>120</v>
      </c>
      <c r="N335" s="25">
        <v>0</v>
      </c>
      <c r="O335" s="25">
        <v>3</v>
      </c>
      <c r="P335" s="25">
        <v>6</v>
      </c>
      <c r="Q335" s="25">
        <v>4</v>
      </c>
      <c r="R335" s="25">
        <v>0</v>
      </c>
      <c r="S335" s="36">
        <v>280</v>
      </c>
      <c r="T335" s="24">
        <v>100</v>
      </c>
      <c r="U335" s="24">
        <v>10</v>
      </c>
      <c r="V335" s="24">
        <v>60</v>
      </c>
      <c r="W335" s="24">
        <v>0</v>
      </c>
      <c r="X335" s="24">
        <v>30</v>
      </c>
      <c r="Y335" s="48">
        <v>80</v>
      </c>
      <c r="Z335" s="48">
        <v>0</v>
      </c>
      <c r="AA335" s="48">
        <f>VLOOKUP(E335,[6]教育处数据!B:G,6,0)</f>
        <v>0</v>
      </c>
      <c r="AB335" s="43">
        <f>VLOOKUP(E335,[6]教育处数据!B:H,7,0)</f>
        <v>100</v>
      </c>
      <c r="AC335" s="43">
        <f>VLOOKUP(E335,[6]教育处数据!B:J,9,0)</f>
        <v>150</v>
      </c>
      <c r="AD335" s="43">
        <f>VLOOKUP(E335,[6]教育处数据!B:L,11,0)</f>
        <v>100</v>
      </c>
      <c r="AE335" s="43">
        <v>0</v>
      </c>
      <c r="AF335" s="43">
        <v>0</v>
      </c>
      <c r="AG335" s="43">
        <f>VLOOKUP(E335,[6]教育处数据!B:N,13,0)</f>
        <v>0</v>
      </c>
      <c r="AH335" s="43">
        <v>0</v>
      </c>
      <c r="AI335" s="43">
        <v>0</v>
      </c>
      <c r="AJ335" s="43">
        <v>0</v>
      </c>
      <c r="AK335" s="43">
        <v>0</v>
      </c>
      <c r="AL335" s="43">
        <v>0</v>
      </c>
      <c r="AM335" s="26">
        <f>SUM(J335:M335,S335:AJ335)</f>
        <v>1030</v>
      </c>
      <c r="AN335" s="7" t="str">
        <f>VLOOKUP(G335,'[4]2.第一轮公示反馈'!$G:$AM,33,0)</f>
        <v>内科</v>
      </c>
      <c r="AO335" s="52">
        <f>SUMPRODUCT(($AN$4:$AN$1113=AN335)*($AM$4:$AM$1113&gt;AM335))+1</f>
        <v>12</v>
      </c>
      <c r="AP335" s="53">
        <f>COUNTIF(AN:AN,AN335)</f>
        <v>214</v>
      </c>
      <c r="AQ335" s="54">
        <f>AO335/AP335</f>
        <v>0.0560747663551402</v>
      </c>
      <c r="AR335" s="53">
        <f>IF(AQ335&lt;=10%,1.5,(IF(AQ335&lt;=40%,1.25,IF(AQ335&lt;=60%,1,IF(AQ335&lt;90%,0.75,0.5)))))</f>
        <v>1.5</v>
      </c>
      <c r="AS335" s="55">
        <v>1200</v>
      </c>
      <c r="AT335" s="6">
        <f>VLOOKUP(E335,[6]教育处数据!B:Q,16,0)</f>
        <v>20</v>
      </c>
      <c r="AU335" s="56">
        <f>AS335*AR335*(AT335/AW335)</f>
        <v>1800</v>
      </c>
      <c r="AV335" s="57">
        <f>ROUND(AU335,0)</f>
        <v>1800</v>
      </c>
      <c r="AW335" s="6">
        <v>20</v>
      </c>
    </row>
    <row r="336" spans="1:49">
      <c r="A336" s="6"/>
      <c r="B336" s="7" t="s">
        <v>281</v>
      </c>
      <c r="C336" s="8">
        <v>331</v>
      </c>
      <c r="D336" s="11" t="s">
        <v>472</v>
      </c>
      <c r="E336" s="8" t="str">
        <f>VLOOKUP(D336,'[1]9月学员绩效名单'!$A:$C,3,0)</f>
        <v>7AM374</v>
      </c>
      <c r="F336" s="8" t="str">
        <f>VLOOKUP(E336,'[2]住培学员 在培学员排班表（所有人）请假等数据已更新到23.6'!$F$1:$X$65536,19,0)</f>
        <v>规培研究生</v>
      </c>
      <c r="G336" s="8" t="str">
        <f>VLOOKUP(E336,'[2]住培学员 在培学员排班表（所有人）请假等数据已更新到23.6'!$F$1:$P$65536,11,0)</f>
        <v>内科</v>
      </c>
      <c r="H336" s="8" t="str">
        <f>VLOOKUP(E336,'[2]住培学员 在培学员排班表（所有人）请假等数据已更新到23.6'!$F$1:$S$65536,14,0)</f>
        <v>2021年</v>
      </c>
      <c r="I336" s="8" t="s">
        <v>99</v>
      </c>
      <c r="J336" s="24">
        <v>0</v>
      </c>
      <c r="K336" s="24">
        <v>0</v>
      </c>
      <c r="L336" s="24">
        <v>0</v>
      </c>
      <c r="M336" s="24">
        <v>160</v>
      </c>
      <c r="N336" s="25" t="s">
        <v>283</v>
      </c>
      <c r="O336" s="25" t="s">
        <v>283</v>
      </c>
      <c r="P336" s="25" t="s">
        <v>283</v>
      </c>
      <c r="Q336" s="25" t="s">
        <v>283</v>
      </c>
      <c r="R336" s="25" t="s">
        <v>283</v>
      </c>
      <c r="S336" s="36">
        <v>152.5</v>
      </c>
      <c r="T336" s="24">
        <v>100</v>
      </c>
      <c r="U336" s="24">
        <v>10</v>
      </c>
      <c r="V336" s="24">
        <v>80</v>
      </c>
      <c r="W336" s="24">
        <v>60</v>
      </c>
      <c r="X336" s="24">
        <v>90</v>
      </c>
      <c r="Y336" s="48">
        <v>20</v>
      </c>
      <c r="Z336" s="48">
        <v>0</v>
      </c>
      <c r="AA336" s="48">
        <f>VLOOKUP(E336,[6]教育处数据!B:G,6,0)</f>
        <v>0</v>
      </c>
      <c r="AB336" s="43">
        <f>VLOOKUP(E336,[6]教育处数据!B:H,7,0)</f>
        <v>100</v>
      </c>
      <c r="AC336" s="43">
        <f>VLOOKUP(E336,[6]教育处数据!B:J,9,0)</f>
        <v>150</v>
      </c>
      <c r="AD336" s="43">
        <f>VLOOKUP(E336,[6]教育处数据!B:L,11,0)</f>
        <v>100</v>
      </c>
      <c r="AE336" s="43">
        <v>0</v>
      </c>
      <c r="AF336" s="43">
        <v>0</v>
      </c>
      <c r="AG336" s="43">
        <f>VLOOKUP(E336,[6]教育处数据!B:N,13,0)</f>
        <v>0</v>
      </c>
      <c r="AH336" s="43">
        <v>0</v>
      </c>
      <c r="AI336" s="43">
        <v>0</v>
      </c>
      <c r="AJ336" s="43">
        <v>0</v>
      </c>
      <c r="AK336" s="43">
        <v>0</v>
      </c>
      <c r="AL336" s="43">
        <v>0</v>
      </c>
      <c r="AM336" s="26">
        <f>SUM(J336:M336,S336:AJ336)</f>
        <v>1022.5</v>
      </c>
      <c r="AN336" s="7" t="str">
        <f>VLOOKUP(G336,'[4]2.第一轮公示反馈'!$G:$AM,33,0)</f>
        <v>内科</v>
      </c>
      <c r="AO336" s="52">
        <f>SUMPRODUCT(($AN$4:$AN$1113=AN336)*($AM$4:$AM$1113&gt;AM336))+1</f>
        <v>13</v>
      </c>
      <c r="AP336" s="53">
        <f>COUNTIF(AN:AN,AN336)</f>
        <v>214</v>
      </c>
      <c r="AQ336" s="54">
        <f>AO336/AP336</f>
        <v>0.0607476635514019</v>
      </c>
      <c r="AR336" s="53">
        <f>IF(AQ336&lt;=10%,1.5,(IF(AQ336&lt;=40%,1.25,IF(AQ336&lt;=60%,1,IF(AQ336&lt;90%,0.75,0.5)))))</f>
        <v>1.5</v>
      </c>
      <c r="AS336" s="55">
        <v>1200</v>
      </c>
      <c r="AT336" s="6">
        <f>VLOOKUP(E336,[6]教育处数据!B:Q,16,0)</f>
        <v>20</v>
      </c>
      <c r="AU336" s="56">
        <f>AS336*AR336*(AT336/AW336)</f>
        <v>1800</v>
      </c>
      <c r="AV336" s="57">
        <f>ROUND(AU336,0)</f>
        <v>1800</v>
      </c>
      <c r="AW336" s="6">
        <v>20</v>
      </c>
    </row>
    <row r="337" spans="1:49">
      <c r="A337" s="6"/>
      <c r="B337" s="7" t="s">
        <v>239</v>
      </c>
      <c r="C337" s="8">
        <v>332</v>
      </c>
      <c r="D337" s="8" t="s">
        <v>473</v>
      </c>
      <c r="E337" s="8" t="str">
        <f>VLOOKUP(D337,'[1]9月学员绩效名单'!$A:$C,3,0)</f>
        <v>7AM199</v>
      </c>
      <c r="F337" s="8" t="str">
        <f>VLOOKUP(E337,'[2]住培学员 在培学员排班表（所有人）请假等数据已更新到23.6'!$F$1:$X$65536,19,0)</f>
        <v>规培研究生</v>
      </c>
      <c r="G337" s="8" t="str">
        <f>VLOOKUP(E337,'[2]住培学员 在培学员排班表（所有人）请假等数据已更新到23.6'!$F$1:$P$65536,11,0)</f>
        <v>内科</v>
      </c>
      <c r="H337" s="8" t="str">
        <f>VLOOKUP(E337,'[2]住培学员 在培学员排班表（所有人）请假等数据已更新到23.6'!$F$1:$S$65536,14,0)</f>
        <v>2021年</v>
      </c>
      <c r="I337" s="8" t="s">
        <v>99</v>
      </c>
      <c r="J337" s="24">
        <v>0</v>
      </c>
      <c r="K337" s="24">
        <v>0</v>
      </c>
      <c r="L337" s="24">
        <v>0</v>
      </c>
      <c r="M337" s="24">
        <v>160</v>
      </c>
      <c r="N337" s="25">
        <v>0</v>
      </c>
      <c r="O337" s="25">
        <v>3</v>
      </c>
      <c r="P337" s="25">
        <v>2</v>
      </c>
      <c r="Q337" s="25">
        <v>4</v>
      </c>
      <c r="R337" s="25">
        <v>0</v>
      </c>
      <c r="S337" s="36">
        <v>200</v>
      </c>
      <c r="T337" s="24">
        <v>100</v>
      </c>
      <c r="U337" s="24">
        <v>0</v>
      </c>
      <c r="V337" s="24">
        <v>60</v>
      </c>
      <c r="W337" s="24">
        <v>30</v>
      </c>
      <c r="X337" s="24">
        <v>60</v>
      </c>
      <c r="Y337" s="48">
        <v>60</v>
      </c>
      <c r="Z337" s="48">
        <v>0</v>
      </c>
      <c r="AA337" s="48">
        <f>VLOOKUP(E337,[6]教育处数据!B:G,6,0)</f>
        <v>0</v>
      </c>
      <c r="AB337" s="43">
        <f>VLOOKUP(E337,[6]教育处数据!B:H,7,0)</f>
        <v>100</v>
      </c>
      <c r="AC337" s="43">
        <f>VLOOKUP(E337,[6]教育处数据!B:J,9,0)</f>
        <v>150</v>
      </c>
      <c r="AD337" s="43">
        <f>VLOOKUP(E337,[6]教育处数据!B:L,11,0)</f>
        <v>100</v>
      </c>
      <c r="AE337" s="43">
        <v>0</v>
      </c>
      <c r="AF337" s="43">
        <v>0</v>
      </c>
      <c r="AG337" s="43">
        <f>VLOOKUP(E337,[6]教育处数据!B:N,13,0)</f>
        <v>0</v>
      </c>
      <c r="AH337" s="43">
        <v>0</v>
      </c>
      <c r="AI337" s="43">
        <v>0</v>
      </c>
      <c r="AJ337" s="43">
        <v>0</v>
      </c>
      <c r="AK337" s="43">
        <v>0</v>
      </c>
      <c r="AL337" s="43">
        <v>0</v>
      </c>
      <c r="AM337" s="26">
        <f>SUM(J337:M337,S337:AJ337)</f>
        <v>1020</v>
      </c>
      <c r="AN337" s="7" t="str">
        <f>VLOOKUP(G337,'[4]2.第一轮公示反馈'!$G:$AM,33,0)</f>
        <v>内科</v>
      </c>
      <c r="AO337" s="52">
        <f>SUMPRODUCT(($AN$4:$AN$1113=AN337)*($AM$4:$AM$1113&gt;AM337))+1</f>
        <v>14</v>
      </c>
      <c r="AP337" s="53">
        <f>COUNTIF(AN:AN,AN337)</f>
        <v>214</v>
      </c>
      <c r="AQ337" s="54">
        <f>AO337/AP337</f>
        <v>0.0654205607476635</v>
      </c>
      <c r="AR337" s="53">
        <f>IF(AQ337&lt;=10%,1.5,(IF(AQ337&lt;=40%,1.25,IF(AQ337&lt;=60%,1,IF(AQ337&lt;90%,0.75,0.5)))))</f>
        <v>1.5</v>
      </c>
      <c r="AS337" s="55">
        <v>1200</v>
      </c>
      <c r="AT337" s="6">
        <f>VLOOKUP(E337,[6]教育处数据!B:Q,16,0)</f>
        <v>20</v>
      </c>
      <c r="AU337" s="56">
        <f>AS337*AR337*(AT337/AW337)</f>
        <v>1800</v>
      </c>
      <c r="AV337" s="57">
        <f>ROUND(AU337,0)</f>
        <v>1800</v>
      </c>
      <c r="AW337" s="6">
        <v>20</v>
      </c>
    </row>
    <row r="338" spans="1:49">
      <c r="A338" s="6"/>
      <c r="B338" s="7" t="s">
        <v>408</v>
      </c>
      <c r="C338" s="8">
        <v>333</v>
      </c>
      <c r="D338" s="59" t="s">
        <v>474</v>
      </c>
      <c r="E338" s="8" t="str">
        <f>VLOOKUP(D338,'[1]9月学员绩效名单'!$A:$C,3,0)</f>
        <v>730L51</v>
      </c>
      <c r="F338" s="8" t="str">
        <f>VLOOKUP(E338,'[2]住培学员 在培学员排班表（所有人）请假等数据已更新到23.6'!$F$1:$X$65536,19,0)</f>
        <v>住院医师-外院</v>
      </c>
      <c r="G338" s="8" t="str">
        <f>VLOOKUP(E338,'[2]住培学员 在培学员排班表（所有人）请假等数据已更新到23.6'!$F$1:$P$65536,11,0)</f>
        <v>内科</v>
      </c>
      <c r="H338" s="8" t="str">
        <f>VLOOKUP(E338,'[2]住培学员 在培学员排班表（所有人）请假等数据已更新到23.6'!$F$1:$S$65536,14,0)</f>
        <v>2022年</v>
      </c>
      <c r="I338" s="8" t="s">
        <v>99</v>
      </c>
      <c r="J338" s="24">
        <v>0</v>
      </c>
      <c r="K338" s="24">
        <v>0</v>
      </c>
      <c r="L338" s="24">
        <v>0</v>
      </c>
      <c r="M338" s="24">
        <v>160</v>
      </c>
      <c r="N338" s="25">
        <v>5</v>
      </c>
      <c r="O338" s="25">
        <v>1</v>
      </c>
      <c r="P338" s="25">
        <v>1</v>
      </c>
      <c r="Q338" s="25">
        <v>1</v>
      </c>
      <c r="R338" s="25">
        <v>0</v>
      </c>
      <c r="S338" s="36">
        <f>N338*50+O338*20+P338*20+Q338*25+R338*25</f>
        <v>315</v>
      </c>
      <c r="T338" s="24">
        <v>100</v>
      </c>
      <c r="U338" s="24">
        <v>10</v>
      </c>
      <c r="V338" s="24">
        <v>20</v>
      </c>
      <c r="W338" s="24">
        <v>60</v>
      </c>
      <c r="X338" s="24">
        <v>0</v>
      </c>
      <c r="Y338" s="48">
        <v>0</v>
      </c>
      <c r="Z338" s="48">
        <v>0</v>
      </c>
      <c r="AA338" s="48">
        <f>VLOOKUP(E338,[6]教育处数据!B:G,6,0)</f>
        <v>0</v>
      </c>
      <c r="AB338" s="43">
        <f>VLOOKUP(E338,[6]教育处数据!B:H,7,0)</f>
        <v>100</v>
      </c>
      <c r="AC338" s="43">
        <f>VLOOKUP(E338,[6]教育处数据!B:J,9,0)</f>
        <v>150</v>
      </c>
      <c r="AD338" s="43">
        <f>VLOOKUP(E338,[6]教育处数据!B:L,11,0)</f>
        <v>100</v>
      </c>
      <c r="AE338" s="43">
        <v>0</v>
      </c>
      <c r="AF338" s="43">
        <v>0</v>
      </c>
      <c r="AG338" s="43">
        <f>VLOOKUP(E338,[6]教育处数据!B:N,13,0)</f>
        <v>0</v>
      </c>
      <c r="AH338" s="43">
        <v>0</v>
      </c>
      <c r="AI338" s="43">
        <v>0</v>
      </c>
      <c r="AJ338" s="43">
        <v>0</v>
      </c>
      <c r="AK338" s="43">
        <v>0</v>
      </c>
      <c r="AL338" s="43">
        <v>0</v>
      </c>
      <c r="AM338" s="26">
        <f>SUM(J338:M338,S338:AJ338)</f>
        <v>1015</v>
      </c>
      <c r="AN338" s="7" t="str">
        <f>VLOOKUP(G338,'[4]2.第一轮公示反馈'!$G:$AM,33,0)</f>
        <v>内科</v>
      </c>
      <c r="AO338" s="52">
        <f>SUMPRODUCT(($AN$4:$AN$1113=AN338)*($AM$4:$AM$1113&gt;AM338))+1</f>
        <v>15</v>
      </c>
      <c r="AP338" s="53">
        <f>COUNTIF(AN:AN,AN338)</f>
        <v>214</v>
      </c>
      <c r="AQ338" s="54">
        <f>AO338/AP338</f>
        <v>0.0700934579439252</v>
      </c>
      <c r="AR338" s="53">
        <f>IF(AQ338&lt;=10%,1.5,(IF(AQ338&lt;=40%,1.25,IF(AQ338&lt;=60%,1,IF(AQ338&lt;90%,0.75,0.5)))))</f>
        <v>1.5</v>
      </c>
      <c r="AS338" s="55">
        <v>1200</v>
      </c>
      <c r="AT338" s="6">
        <f>VLOOKUP(E338,[6]教育处数据!B:Q,16,0)</f>
        <v>20</v>
      </c>
      <c r="AU338" s="56">
        <f>AS338*AR338*(AT338/AW338)</f>
        <v>1800</v>
      </c>
      <c r="AV338" s="57">
        <f>ROUND(AU338,0)</f>
        <v>1800</v>
      </c>
      <c r="AW338" s="6">
        <v>20</v>
      </c>
    </row>
    <row r="339" spans="1:49">
      <c r="A339" s="6"/>
      <c r="B339" s="7" t="s">
        <v>241</v>
      </c>
      <c r="C339" s="8">
        <v>334</v>
      </c>
      <c r="D339" s="11" t="s">
        <v>475</v>
      </c>
      <c r="E339" s="8" t="str">
        <f>VLOOKUP(D339,'[1]9月学员绩效名单'!$A:$C,3,0)</f>
        <v>7AM188</v>
      </c>
      <c r="F339" s="8" t="str">
        <f>VLOOKUP(E339,'[2]住培学员 在培学员排班表（所有人）请假等数据已更新到23.6'!$F$1:$X$65536,19,0)</f>
        <v>规培研究生</v>
      </c>
      <c r="G339" s="8" t="str">
        <f>VLOOKUP(E339,'[2]住培学员 在培学员排班表（所有人）请假等数据已更新到23.6'!$F$1:$P$65536,11,0)</f>
        <v>内科</v>
      </c>
      <c r="H339" s="8" t="str">
        <f>VLOOKUP(E339,'[2]住培学员 在培学员排班表（所有人）请假等数据已更新到23.6'!$F$1:$S$65536,14,0)</f>
        <v>2021年</v>
      </c>
      <c r="I339" s="8" t="s">
        <v>99</v>
      </c>
      <c r="J339" s="24">
        <v>0</v>
      </c>
      <c r="K339" s="24">
        <v>0</v>
      </c>
      <c r="L339" s="24">
        <v>0</v>
      </c>
      <c r="M339" s="24">
        <v>160</v>
      </c>
      <c r="N339" s="25">
        <v>0</v>
      </c>
      <c r="O339" s="25">
        <v>5</v>
      </c>
      <c r="P339" s="25">
        <v>4</v>
      </c>
      <c r="Q339" s="25">
        <v>3</v>
      </c>
      <c r="R339" s="25">
        <v>1</v>
      </c>
      <c r="S339" s="36">
        <v>280</v>
      </c>
      <c r="T339" s="24">
        <v>100</v>
      </c>
      <c r="U339" s="24">
        <v>10</v>
      </c>
      <c r="V339" s="24">
        <v>0</v>
      </c>
      <c r="W339" s="24">
        <v>30</v>
      </c>
      <c r="X339" s="24">
        <v>60</v>
      </c>
      <c r="Y339" s="48">
        <v>20</v>
      </c>
      <c r="Z339" s="48">
        <v>0</v>
      </c>
      <c r="AA339" s="48">
        <f>VLOOKUP(E339,[6]教育处数据!B:G,6,0)</f>
        <v>0</v>
      </c>
      <c r="AB339" s="43">
        <f>VLOOKUP(E339,[6]教育处数据!B:H,7,0)</f>
        <v>100</v>
      </c>
      <c r="AC339" s="43">
        <f>VLOOKUP(E339,[6]教育处数据!B:J,9,0)</f>
        <v>150</v>
      </c>
      <c r="AD339" s="43">
        <f>VLOOKUP(E339,[6]教育处数据!B:L,11,0)</f>
        <v>100</v>
      </c>
      <c r="AE339" s="43">
        <v>0</v>
      </c>
      <c r="AF339" s="43">
        <v>0</v>
      </c>
      <c r="AG339" s="43">
        <f>VLOOKUP(E339,[6]教育处数据!B:N,13,0)</f>
        <v>0</v>
      </c>
      <c r="AH339" s="43">
        <v>0</v>
      </c>
      <c r="AI339" s="43">
        <v>0</v>
      </c>
      <c r="AJ339" s="43">
        <v>0</v>
      </c>
      <c r="AK339" s="43">
        <v>0</v>
      </c>
      <c r="AL339" s="43">
        <v>0</v>
      </c>
      <c r="AM339" s="26">
        <f>SUM(J339:M339,S339:AJ339)</f>
        <v>1010</v>
      </c>
      <c r="AN339" s="7" t="str">
        <f>VLOOKUP(G339,'[4]2.第一轮公示反馈'!$G:$AM,33,0)</f>
        <v>内科</v>
      </c>
      <c r="AO339" s="52">
        <f>SUMPRODUCT(($AN$4:$AN$1113=AN339)*($AM$4:$AM$1113&gt;AM339))+1</f>
        <v>16</v>
      </c>
      <c r="AP339" s="53">
        <f>COUNTIF(AN:AN,AN339)</f>
        <v>214</v>
      </c>
      <c r="AQ339" s="54">
        <f>AO339/AP339</f>
        <v>0.0747663551401869</v>
      </c>
      <c r="AR339" s="53">
        <f>IF(AQ339&lt;=10%,1.5,(IF(AQ339&lt;=40%,1.25,IF(AQ339&lt;=60%,1,IF(AQ339&lt;90%,0.75,0.5)))))</f>
        <v>1.5</v>
      </c>
      <c r="AS339" s="55">
        <v>1200</v>
      </c>
      <c r="AT339" s="6">
        <f>VLOOKUP(E339,[6]教育处数据!B:Q,16,0)</f>
        <v>20</v>
      </c>
      <c r="AU339" s="56">
        <f>AS339*AR339*(AT339/AW339)</f>
        <v>1800</v>
      </c>
      <c r="AV339" s="57">
        <f>ROUND(AU339,0)</f>
        <v>1800</v>
      </c>
      <c r="AW339" s="6">
        <v>20</v>
      </c>
    </row>
    <row r="340" spans="1:49">
      <c r="A340" s="6"/>
      <c r="B340" s="7" t="s">
        <v>241</v>
      </c>
      <c r="C340" s="8">
        <v>335</v>
      </c>
      <c r="D340" s="11" t="s">
        <v>476</v>
      </c>
      <c r="E340" s="8" t="str">
        <f>VLOOKUP(D340,'[1]9月学员绩效名单'!$A:$C,3,0)</f>
        <v>7AM208</v>
      </c>
      <c r="F340" s="8" t="str">
        <f>VLOOKUP(E340,'[2]住培学员 在培学员排班表（所有人）请假等数据已更新到23.6'!$F$1:$X$65536,19,0)</f>
        <v>规培研究生</v>
      </c>
      <c r="G340" s="8" t="str">
        <f>VLOOKUP(E340,'[2]住培学员 在培学员排班表（所有人）请假等数据已更新到23.6'!$F$1:$P$65536,11,0)</f>
        <v>内科</v>
      </c>
      <c r="H340" s="8" t="str">
        <f>VLOOKUP(E340,'[2]住培学员 在培学员排班表（所有人）请假等数据已更新到23.6'!$F$1:$S$65536,14,0)</f>
        <v>2021年</v>
      </c>
      <c r="I340" s="8" t="s">
        <v>99</v>
      </c>
      <c r="J340" s="24">
        <v>0</v>
      </c>
      <c r="K340" s="24">
        <v>0</v>
      </c>
      <c r="L340" s="24">
        <v>0</v>
      </c>
      <c r="M340" s="24">
        <v>160</v>
      </c>
      <c r="N340" s="25">
        <v>0</v>
      </c>
      <c r="O340" s="25">
        <v>6</v>
      </c>
      <c r="P340" s="25">
        <v>3</v>
      </c>
      <c r="Q340" s="25">
        <v>3</v>
      </c>
      <c r="R340" s="25">
        <v>1</v>
      </c>
      <c r="S340" s="36">
        <v>280</v>
      </c>
      <c r="T340" s="24">
        <v>100</v>
      </c>
      <c r="U340" s="24">
        <v>10</v>
      </c>
      <c r="V340" s="24">
        <v>20</v>
      </c>
      <c r="W340" s="24">
        <v>30</v>
      </c>
      <c r="X340" s="24">
        <v>60</v>
      </c>
      <c r="Y340" s="48">
        <v>0</v>
      </c>
      <c r="Z340" s="48">
        <v>0</v>
      </c>
      <c r="AA340" s="48">
        <f>VLOOKUP(E340,[6]教育处数据!B:G,6,0)</f>
        <v>0</v>
      </c>
      <c r="AB340" s="43">
        <f>VLOOKUP(E340,[6]教育处数据!B:H,7,0)</f>
        <v>100</v>
      </c>
      <c r="AC340" s="43">
        <f>VLOOKUP(E340,[6]教育处数据!B:J,9,0)</f>
        <v>150</v>
      </c>
      <c r="AD340" s="43">
        <f>VLOOKUP(E340,[6]教育处数据!B:L,11,0)</f>
        <v>100</v>
      </c>
      <c r="AE340" s="43">
        <v>0</v>
      </c>
      <c r="AF340" s="43">
        <v>0</v>
      </c>
      <c r="AG340" s="43">
        <f>VLOOKUP(E340,[6]教育处数据!B:N,13,0)</f>
        <v>0</v>
      </c>
      <c r="AH340" s="43">
        <v>0</v>
      </c>
      <c r="AI340" s="43">
        <v>0</v>
      </c>
      <c r="AJ340" s="43">
        <v>0</v>
      </c>
      <c r="AK340" s="43">
        <v>0</v>
      </c>
      <c r="AL340" s="43">
        <v>0</v>
      </c>
      <c r="AM340" s="26">
        <f>SUM(J340:M340,S340:AJ340)</f>
        <v>1010</v>
      </c>
      <c r="AN340" s="7" t="str">
        <f>VLOOKUP(G340,'[4]2.第一轮公示反馈'!$G:$AM,33,0)</f>
        <v>内科</v>
      </c>
      <c r="AO340" s="52">
        <f>SUMPRODUCT(($AN$4:$AN$1113=AN340)*($AM$4:$AM$1113&gt;AM340))+1</f>
        <v>16</v>
      </c>
      <c r="AP340" s="53">
        <f>COUNTIF(AN:AN,AN340)</f>
        <v>214</v>
      </c>
      <c r="AQ340" s="54">
        <f>AO340/AP340</f>
        <v>0.0747663551401869</v>
      </c>
      <c r="AR340" s="53">
        <f>IF(AQ340&lt;=10%,1.5,(IF(AQ340&lt;=40%,1.25,IF(AQ340&lt;=60%,1,IF(AQ340&lt;90%,0.75,0.5)))))</f>
        <v>1.5</v>
      </c>
      <c r="AS340" s="55">
        <v>1200</v>
      </c>
      <c r="AT340" s="6">
        <f>VLOOKUP(E340,[6]教育处数据!B:Q,16,0)</f>
        <v>20</v>
      </c>
      <c r="AU340" s="56">
        <f>AS340*AR340*(AT340/AW340)</f>
        <v>1800</v>
      </c>
      <c r="AV340" s="57">
        <f>ROUND(AU340,0)</f>
        <v>1800</v>
      </c>
      <c r="AW340" s="6">
        <v>20</v>
      </c>
    </row>
    <row r="341" spans="1:49">
      <c r="A341" s="6"/>
      <c r="B341" s="7" t="s">
        <v>241</v>
      </c>
      <c r="C341" s="8">
        <v>336</v>
      </c>
      <c r="D341" s="11" t="s">
        <v>477</v>
      </c>
      <c r="E341" s="8" t="str">
        <f>VLOOKUP(D341,'[1]9月学员绩效名单'!$A:$C,3,0)</f>
        <v>7AM407</v>
      </c>
      <c r="F341" s="8" t="str">
        <f>VLOOKUP(E341,'[2]住培学员 在培学员排班表（所有人）请假等数据已更新到23.6'!$F$1:$X$65536,19,0)</f>
        <v>规培研究生</v>
      </c>
      <c r="G341" s="8" t="str">
        <f>VLOOKUP(E341,'[2]住培学员 在培学员排班表（所有人）请假等数据已更新到23.6'!$F$1:$P$65536,11,0)</f>
        <v>内科</v>
      </c>
      <c r="H341" s="8" t="str">
        <f>VLOOKUP(E341,'[2]住培学员 在培学员排班表（所有人）请假等数据已更新到23.6'!$F$1:$S$65536,14,0)</f>
        <v>2021年</v>
      </c>
      <c r="I341" s="8" t="s">
        <v>99</v>
      </c>
      <c r="J341" s="24">
        <v>0</v>
      </c>
      <c r="K341" s="24">
        <v>0</v>
      </c>
      <c r="L341" s="24">
        <v>0</v>
      </c>
      <c r="M341" s="24">
        <v>160</v>
      </c>
      <c r="N341" s="25">
        <v>0</v>
      </c>
      <c r="O341" s="25">
        <v>6</v>
      </c>
      <c r="P341" s="25">
        <v>2</v>
      </c>
      <c r="Q341" s="25">
        <v>2</v>
      </c>
      <c r="R341" s="25">
        <v>1</v>
      </c>
      <c r="S341" s="36">
        <v>235</v>
      </c>
      <c r="T341" s="24">
        <v>100</v>
      </c>
      <c r="U341" s="24">
        <v>10</v>
      </c>
      <c r="V341" s="24">
        <v>60</v>
      </c>
      <c r="W341" s="24">
        <v>60</v>
      </c>
      <c r="X341" s="24">
        <v>30</v>
      </c>
      <c r="Y341" s="48">
        <v>0</v>
      </c>
      <c r="Z341" s="48">
        <v>0</v>
      </c>
      <c r="AA341" s="48">
        <f>VLOOKUP(E341,[6]教育处数据!B:G,6,0)</f>
        <v>0</v>
      </c>
      <c r="AB341" s="43">
        <f>VLOOKUP(E341,[6]教育处数据!B:H,7,0)</f>
        <v>100</v>
      </c>
      <c r="AC341" s="43">
        <f>VLOOKUP(E341,[6]教育处数据!B:J,9,0)</f>
        <v>150</v>
      </c>
      <c r="AD341" s="43">
        <f>VLOOKUP(E341,[6]教育处数据!B:L,11,0)</f>
        <v>100</v>
      </c>
      <c r="AE341" s="43">
        <v>0</v>
      </c>
      <c r="AF341" s="43">
        <v>0</v>
      </c>
      <c r="AG341" s="43">
        <f>VLOOKUP(E341,[6]教育处数据!B:N,13,0)</f>
        <v>0</v>
      </c>
      <c r="AH341" s="43">
        <v>0</v>
      </c>
      <c r="AI341" s="43">
        <v>0</v>
      </c>
      <c r="AJ341" s="43">
        <v>0</v>
      </c>
      <c r="AK341" s="43">
        <v>0</v>
      </c>
      <c r="AL341" s="43">
        <v>0</v>
      </c>
      <c r="AM341" s="26">
        <f>SUM(J341:M341,S341:AJ341)</f>
        <v>1005</v>
      </c>
      <c r="AN341" s="7" t="str">
        <f>VLOOKUP(G341,'[4]2.第一轮公示反馈'!$G:$AM,33,0)</f>
        <v>内科</v>
      </c>
      <c r="AO341" s="52">
        <f>SUMPRODUCT(($AN$4:$AN$1113=AN341)*($AM$4:$AM$1113&gt;AM341))+1</f>
        <v>18</v>
      </c>
      <c r="AP341" s="53">
        <f>COUNTIF(AN:AN,AN341)</f>
        <v>214</v>
      </c>
      <c r="AQ341" s="54">
        <f>AO341/AP341</f>
        <v>0.0841121495327103</v>
      </c>
      <c r="AR341" s="53">
        <f>IF(AQ341&lt;=10%,1.5,(IF(AQ341&lt;=40%,1.25,IF(AQ341&lt;=60%,1,IF(AQ341&lt;90%,0.75,0.5)))))</f>
        <v>1.5</v>
      </c>
      <c r="AS341" s="55">
        <v>1200</v>
      </c>
      <c r="AT341" s="6">
        <f>VLOOKUP(E341,[6]教育处数据!B:Q,16,0)</f>
        <v>20</v>
      </c>
      <c r="AU341" s="56">
        <f>AS341*AR341*(AT341/AW341)</f>
        <v>1800</v>
      </c>
      <c r="AV341" s="57">
        <f>ROUND(AU341,0)</f>
        <v>1800</v>
      </c>
      <c r="AW341" s="6">
        <v>20</v>
      </c>
    </row>
    <row r="342" spans="1:49">
      <c r="A342" s="6"/>
      <c r="B342" s="7" t="s">
        <v>241</v>
      </c>
      <c r="C342" s="8">
        <v>337</v>
      </c>
      <c r="D342" s="9" t="s">
        <v>478</v>
      </c>
      <c r="E342" s="8" t="str">
        <f>VLOOKUP(D342,'[1]9月学员绩效名单'!$A:$C,3,0)</f>
        <v>729L62</v>
      </c>
      <c r="F342" s="8" t="str">
        <f>VLOOKUP(E342,'[2]住培学员 在培学员排班表（所有人）请假等数据已更新到23.6'!$F$1:$X$65536,19,0)</f>
        <v>住院医师-外院</v>
      </c>
      <c r="G342" s="8" t="str">
        <f>VLOOKUP(E342,'[2]住培学员 在培学员排班表（所有人）请假等数据已更新到23.6'!$F$1:$P$65536,11,0)</f>
        <v>内科</v>
      </c>
      <c r="H342" s="8" t="str">
        <f>VLOOKUP(E342,'[2]住培学员 在培学员排班表（所有人）请假等数据已更新到23.6'!$F$1:$S$65536,14,0)</f>
        <v>2022年</v>
      </c>
      <c r="I342" s="8" t="s">
        <v>99</v>
      </c>
      <c r="J342" s="24">
        <v>0</v>
      </c>
      <c r="K342" s="24">
        <v>0</v>
      </c>
      <c r="L342" s="24">
        <v>0</v>
      </c>
      <c r="M342" s="24">
        <v>160</v>
      </c>
      <c r="N342" s="25">
        <v>0</v>
      </c>
      <c r="O342" s="25">
        <v>6</v>
      </c>
      <c r="P342" s="25">
        <v>3</v>
      </c>
      <c r="Q342" s="25">
        <v>3</v>
      </c>
      <c r="R342" s="25">
        <v>1</v>
      </c>
      <c r="S342" s="36">
        <v>280</v>
      </c>
      <c r="T342" s="24">
        <v>100</v>
      </c>
      <c r="U342" s="24">
        <v>10</v>
      </c>
      <c r="V342" s="24">
        <v>40</v>
      </c>
      <c r="W342" s="24">
        <v>30</v>
      </c>
      <c r="X342" s="24">
        <v>30</v>
      </c>
      <c r="Y342" s="48">
        <v>0</v>
      </c>
      <c r="Z342" s="48">
        <v>0</v>
      </c>
      <c r="AA342" s="48">
        <f>VLOOKUP(E342,[6]教育处数据!B:G,6,0)</f>
        <v>0</v>
      </c>
      <c r="AB342" s="43">
        <f>VLOOKUP(E342,[6]教育处数据!B:H,7,0)</f>
        <v>100</v>
      </c>
      <c r="AC342" s="43">
        <f>VLOOKUP(E342,[6]教育处数据!B:J,9,0)</f>
        <v>150</v>
      </c>
      <c r="AD342" s="43">
        <f>VLOOKUP(E342,[6]教育处数据!B:L,11,0)</f>
        <v>100</v>
      </c>
      <c r="AE342" s="43">
        <v>0</v>
      </c>
      <c r="AF342" s="43">
        <v>0</v>
      </c>
      <c r="AG342" s="43">
        <f>VLOOKUP(E342,[6]教育处数据!B:N,13,0)</f>
        <v>0</v>
      </c>
      <c r="AH342" s="43">
        <v>0</v>
      </c>
      <c r="AI342" s="43">
        <v>0</v>
      </c>
      <c r="AJ342" s="43">
        <v>0</v>
      </c>
      <c r="AK342" s="43">
        <v>0</v>
      </c>
      <c r="AL342" s="43">
        <v>0</v>
      </c>
      <c r="AM342" s="26">
        <f>SUM(J342:M342,S342:AJ342)</f>
        <v>1000</v>
      </c>
      <c r="AN342" s="7" t="str">
        <f>VLOOKUP(G342,'[4]2.第一轮公示反馈'!$G:$AM,33,0)</f>
        <v>内科</v>
      </c>
      <c r="AO342" s="52">
        <f>SUMPRODUCT(($AN$4:$AN$1113=AN342)*($AM$4:$AM$1113&gt;AM342))+1</f>
        <v>19</v>
      </c>
      <c r="AP342" s="53">
        <f>COUNTIF(AN:AN,AN342)</f>
        <v>214</v>
      </c>
      <c r="AQ342" s="54">
        <f>AO342/AP342</f>
        <v>0.088785046728972</v>
      </c>
      <c r="AR342" s="53">
        <f>IF(AQ342&lt;=10%,1.5,(IF(AQ342&lt;=40%,1.25,IF(AQ342&lt;=60%,1,IF(AQ342&lt;90%,0.75,0.5)))))</f>
        <v>1.5</v>
      </c>
      <c r="AS342" s="55">
        <v>1200</v>
      </c>
      <c r="AT342" s="6">
        <f>VLOOKUP(E342,[6]教育处数据!B:Q,16,0)</f>
        <v>20</v>
      </c>
      <c r="AU342" s="56">
        <f>AS342*AR342*(AT342/AW342)</f>
        <v>1800</v>
      </c>
      <c r="AV342" s="57">
        <f>ROUND(AU342,0)</f>
        <v>1800</v>
      </c>
      <c r="AW342" s="6">
        <v>20</v>
      </c>
    </row>
    <row r="343" spans="1:49">
      <c r="A343" s="6"/>
      <c r="B343" s="7" t="s">
        <v>241</v>
      </c>
      <c r="C343" s="8">
        <v>338</v>
      </c>
      <c r="D343" s="9" t="s">
        <v>479</v>
      </c>
      <c r="E343" s="8" t="str">
        <f>VLOOKUP(D343,'[1]9月学员绩效名单'!$A:$C,3,0)</f>
        <v>730L15</v>
      </c>
      <c r="F343" s="8" t="str">
        <f>VLOOKUP(E343,'[2]住培学员 在培学员排班表（所有人）请假等数据已更新到23.6'!$F$1:$X$65536,19,0)</f>
        <v>住院医师-外院</v>
      </c>
      <c r="G343" s="8" t="str">
        <f>VLOOKUP(E343,'[2]住培学员 在培学员排班表（所有人）请假等数据已更新到23.6'!$F$1:$P$65536,11,0)</f>
        <v>内科</v>
      </c>
      <c r="H343" s="8" t="str">
        <f>VLOOKUP(E343,'[2]住培学员 在培学员排班表（所有人）请假等数据已更新到23.6'!$F$1:$S$65536,14,0)</f>
        <v>2022年</v>
      </c>
      <c r="I343" s="8" t="s">
        <v>99</v>
      </c>
      <c r="J343" s="24">
        <v>0</v>
      </c>
      <c r="K343" s="24">
        <v>0</v>
      </c>
      <c r="L343" s="24">
        <v>0</v>
      </c>
      <c r="M343" s="24">
        <v>160</v>
      </c>
      <c r="N343" s="25">
        <v>0</v>
      </c>
      <c r="O343" s="25">
        <v>7</v>
      </c>
      <c r="P343" s="25">
        <v>2</v>
      </c>
      <c r="Q343" s="25">
        <v>1</v>
      </c>
      <c r="R343" s="25">
        <v>2</v>
      </c>
      <c r="S343" s="36">
        <v>255</v>
      </c>
      <c r="T343" s="24">
        <v>100</v>
      </c>
      <c r="U343" s="24">
        <v>10</v>
      </c>
      <c r="V343" s="24">
        <v>60</v>
      </c>
      <c r="W343" s="24">
        <v>30</v>
      </c>
      <c r="X343" s="24">
        <v>30</v>
      </c>
      <c r="Y343" s="48">
        <v>0</v>
      </c>
      <c r="Z343" s="48">
        <v>0</v>
      </c>
      <c r="AA343" s="48">
        <f>VLOOKUP(E343,[6]教育处数据!B:G,6,0)</f>
        <v>0</v>
      </c>
      <c r="AB343" s="43">
        <f>VLOOKUP(E343,[6]教育处数据!B:H,7,0)</f>
        <v>100</v>
      </c>
      <c r="AC343" s="43">
        <f>VLOOKUP(E343,[6]教育处数据!B:J,9,0)</f>
        <v>150</v>
      </c>
      <c r="AD343" s="43">
        <f>VLOOKUP(E343,[6]教育处数据!B:L,11,0)</f>
        <v>100</v>
      </c>
      <c r="AE343" s="43">
        <v>0</v>
      </c>
      <c r="AF343" s="43">
        <v>0</v>
      </c>
      <c r="AG343" s="43">
        <f>VLOOKUP(E343,[6]教育处数据!B:N,13,0)</f>
        <v>0</v>
      </c>
      <c r="AH343" s="43">
        <v>0</v>
      </c>
      <c r="AI343" s="43">
        <v>0</v>
      </c>
      <c r="AJ343" s="43">
        <v>0</v>
      </c>
      <c r="AK343" s="43">
        <v>0</v>
      </c>
      <c r="AL343" s="43">
        <v>0</v>
      </c>
      <c r="AM343" s="26">
        <f>SUM(J343:M343,S343:AJ343)</f>
        <v>995</v>
      </c>
      <c r="AN343" s="7" t="str">
        <f>VLOOKUP(G343,'[4]2.第一轮公示反馈'!$G:$AM,33,0)</f>
        <v>内科</v>
      </c>
      <c r="AO343" s="52">
        <f>SUMPRODUCT(($AN$4:$AN$1113=AN343)*($AM$4:$AM$1113&gt;AM343))+1</f>
        <v>20</v>
      </c>
      <c r="AP343" s="53">
        <f>COUNTIF(AN:AN,AN343)</f>
        <v>214</v>
      </c>
      <c r="AQ343" s="54">
        <f>AO343/AP343</f>
        <v>0.0934579439252336</v>
      </c>
      <c r="AR343" s="53">
        <f>IF(AQ343&lt;=10%,1.5,(IF(AQ343&lt;=40%,1.25,IF(AQ343&lt;=60%,1,IF(AQ343&lt;90%,0.75,0.5)))))</f>
        <v>1.5</v>
      </c>
      <c r="AS343" s="55">
        <v>1200</v>
      </c>
      <c r="AT343" s="6">
        <f>VLOOKUP(E343,[6]教育处数据!B:Q,16,0)</f>
        <v>20</v>
      </c>
      <c r="AU343" s="56">
        <f>AS343*AR343*(AT343/AW343)</f>
        <v>1800</v>
      </c>
      <c r="AV343" s="57">
        <f>ROUND(AU343,0)</f>
        <v>1800</v>
      </c>
      <c r="AW343" s="6">
        <v>20</v>
      </c>
    </row>
    <row r="344" spans="1:49">
      <c r="A344" s="6"/>
      <c r="B344" s="7" t="s">
        <v>126</v>
      </c>
      <c r="C344" s="8">
        <v>339</v>
      </c>
      <c r="D344" s="11" t="s">
        <v>480</v>
      </c>
      <c r="E344" s="8" t="str">
        <f>VLOOKUP(D344,'[1]9月学员绩效名单'!$A:$C,3,0)</f>
        <v>7AM176</v>
      </c>
      <c r="F344" s="8" t="str">
        <f>VLOOKUP(E344,'[2]住培学员 在培学员排班表（所有人）请假等数据已更新到23.6'!$F$1:$X$65536,19,0)</f>
        <v>规培研究生</v>
      </c>
      <c r="G344" s="8" t="str">
        <f>VLOOKUP(E344,'[2]住培学员 在培学员排班表（所有人）请假等数据已更新到23.6'!$F$1:$P$65536,11,0)</f>
        <v>内科</v>
      </c>
      <c r="H344" s="8" t="str">
        <f>VLOOKUP(E344,'[2]住培学员 在培学员排班表（所有人）请假等数据已更新到23.6'!$F$1:$S$65536,14,0)</f>
        <v>2021年</v>
      </c>
      <c r="I344" s="8" t="s">
        <v>99</v>
      </c>
      <c r="J344" s="24">
        <v>0</v>
      </c>
      <c r="K344" s="24">
        <v>0</v>
      </c>
      <c r="L344" s="24">
        <v>0</v>
      </c>
      <c r="M344" s="24">
        <v>160</v>
      </c>
      <c r="N344" s="25">
        <v>0</v>
      </c>
      <c r="O344" s="25">
        <v>1</v>
      </c>
      <c r="P344" s="27">
        <v>0</v>
      </c>
      <c r="Q344" s="37">
        <v>0</v>
      </c>
      <c r="R344" s="27">
        <v>1</v>
      </c>
      <c r="S344" s="36">
        <v>45</v>
      </c>
      <c r="T344" s="24">
        <v>100</v>
      </c>
      <c r="U344" s="38">
        <v>10</v>
      </c>
      <c r="V344" s="38">
        <v>80</v>
      </c>
      <c r="W344" s="38">
        <v>120</v>
      </c>
      <c r="X344" s="38">
        <v>120</v>
      </c>
      <c r="Y344" s="38">
        <v>0</v>
      </c>
      <c r="Z344" s="48">
        <v>0</v>
      </c>
      <c r="AA344" s="48">
        <f>VLOOKUP(E344,[6]教育处数据!B:G,6,0)</f>
        <v>0</v>
      </c>
      <c r="AB344" s="43">
        <f>VLOOKUP(E344,[6]教育处数据!B:H,7,0)</f>
        <v>100</v>
      </c>
      <c r="AC344" s="43">
        <f>VLOOKUP(E344,[6]教育处数据!B:J,9,0)</f>
        <v>150</v>
      </c>
      <c r="AD344" s="43">
        <f>VLOOKUP(E344,[6]教育处数据!B:L,11,0)</f>
        <v>100</v>
      </c>
      <c r="AE344" s="43">
        <v>0</v>
      </c>
      <c r="AF344" s="43">
        <v>0</v>
      </c>
      <c r="AG344" s="43">
        <f>VLOOKUP(E344,[6]教育处数据!B:N,13,0)</f>
        <v>0</v>
      </c>
      <c r="AH344" s="43">
        <v>0</v>
      </c>
      <c r="AI344" s="43">
        <v>0</v>
      </c>
      <c r="AJ344" s="43">
        <v>0</v>
      </c>
      <c r="AK344" s="43">
        <v>0</v>
      </c>
      <c r="AL344" s="43">
        <v>0</v>
      </c>
      <c r="AM344" s="26">
        <f>SUM(J344:M344,S344:AJ344)</f>
        <v>985</v>
      </c>
      <c r="AN344" s="7" t="str">
        <f>VLOOKUP(G344,'[4]2.第一轮公示反馈'!$G:$AM,33,0)</f>
        <v>内科</v>
      </c>
      <c r="AO344" s="52">
        <f>SUMPRODUCT(($AN$4:$AN$1113=AN344)*($AM$4:$AM$1113&gt;AM344))+1</f>
        <v>21</v>
      </c>
      <c r="AP344" s="53">
        <f>COUNTIF(AN:AN,AN344)</f>
        <v>214</v>
      </c>
      <c r="AQ344" s="54">
        <f>AO344/AP344</f>
        <v>0.0981308411214953</v>
      </c>
      <c r="AR344" s="53">
        <f>IF(AQ344&lt;=10%,1.5,(IF(AQ344&lt;=40%,1.25,IF(AQ344&lt;=60%,1,IF(AQ344&lt;90%,0.75,0.5)))))</f>
        <v>1.5</v>
      </c>
      <c r="AS344" s="55">
        <v>1200</v>
      </c>
      <c r="AT344" s="6">
        <f>VLOOKUP(E344,[6]教育处数据!B:Q,16,0)</f>
        <v>20</v>
      </c>
      <c r="AU344" s="56">
        <f>AS344*AR344*(AT344/AW344)</f>
        <v>1800</v>
      </c>
      <c r="AV344" s="57">
        <f>ROUND(AU344,0)</f>
        <v>1800</v>
      </c>
      <c r="AW344" s="6">
        <v>20</v>
      </c>
    </row>
    <row r="345" spans="1:49">
      <c r="A345" s="6"/>
      <c r="B345" s="7" t="s">
        <v>481</v>
      </c>
      <c r="C345" s="8">
        <v>340</v>
      </c>
      <c r="D345" s="11" t="s">
        <v>482</v>
      </c>
      <c r="E345" s="8" t="str">
        <f>VLOOKUP(D345,'[1]9月学员绩效名单'!$A:$C,3,0)</f>
        <v>7AM391</v>
      </c>
      <c r="F345" s="8" t="str">
        <f>VLOOKUP(E345,'[2]住培学员 在培学员排班表（所有人）请假等数据已更新到23.6'!$F$1:$X$65536,19,0)</f>
        <v>规培研究生</v>
      </c>
      <c r="G345" s="8" t="str">
        <f>VLOOKUP(E345,'[2]住培学员 在培学员排班表（所有人）请假等数据已更新到23.6'!$F$1:$P$65536,11,0)</f>
        <v>内科</v>
      </c>
      <c r="H345" s="8" t="str">
        <f>VLOOKUP(E345,'[2]住培学员 在培学员排班表（所有人）请假等数据已更新到23.6'!$F$1:$S$65536,14,0)</f>
        <v>2021年</v>
      </c>
      <c r="I345" s="8" t="s">
        <v>99</v>
      </c>
      <c r="J345" s="24">
        <v>0</v>
      </c>
      <c r="K345" s="24">
        <v>0</v>
      </c>
      <c r="L345" s="24">
        <v>0</v>
      </c>
      <c r="M345" s="24">
        <v>160</v>
      </c>
      <c r="N345" s="25">
        <v>0</v>
      </c>
      <c r="O345" s="25">
        <v>2</v>
      </c>
      <c r="P345" s="25">
        <v>2</v>
      </c>
      <c r="Q345" s="25">
        <v>1</v>
      </c>
      <c r="R345" s="25">
        <v>0</v>
      </c>
      <c r="S345" s="36">
        <v>105</v>
      </c>
      <c r="T345" s="62">
        <v>100</v>
      </c>
      <c r="U345" s="24">
        <v>10</v>
      </c>
      <c r="V345" s="24">
        <v>60</v>
      </c>
      <c r="W345" s="24">
        <v>90</v>
      </c>
      <c r="X345" s="24">
        <v>90</v>
      </c>
      <c r="Y345" s="48">
        <v>20</v>
      </c>
      <c r="Z345" s="48">
        <v>0</v>
      </c>
      <c r="AA345" s="48">
        <f>VLOOKUP(E345,[6]教育处数据!B:G,6,0)</f>
        <v>0</v>
      </c>
      <c r="AB345" s="43">
        <f>VLOOKUP(E345,[6]教育处数据!B:H,7,0)</f>
        <v>100</v>
      </c>
      <c r="AC345" s="43">
        <f>VLOOKUP(E345,[6]教育处数据!B:J,9,0)</f>
        <v>150</v>
      </c>
      <c r="AD345" s="43">
        <f>VLOOKUP(E345,[6]教育处数据!B:L,11,0)</f>
        <v>100</v>
      </c>
      <c r="AE345" s="43">
        <v>0</v>
      </c>
      <c r="AF345" s="43">
        <v>0</v>
      </c>
      <c r="AG345" s="43">
        <f>VLOOKUP(E345,[6]教育处数据!B:N,13,0)</f>
        <v>0</v>
      </c>
      <c r="AH345" s="43">
        <v>0</v>
      </c>
      <c r="AI345" s="43">
        <v>0</v>
      </c>
      <c r="AJ345" s="43">
        <v>0</v>
      </c>
      <c r="AK345" s="43">
        <v>0</v>
      </c>
      <c r="AL345" s="43">
        <v>0</v>
      </c>
      <c r="AM345" s="26">
        <f>SUM(J345:M345,S345:AJ345)</f>
        <v>985</v>
      </c>
      <c r="AN345" s="7" t="str">
        <f>VLOOKUP(G345,'[4]2.第一轮公示反馈'!$G:$AM,33,0)</f>
        <v>内科</v>
      </c>
      <c r="AO345" s="52">
        <f>SUMPRODUCT(($AN$4:$AN$1113=AN345)*($AM$4:$AM$1113&gt;AM345))+1</f>
        <v>21</v>
      </c>
      <c r="AP345" s="53">
        <f>COUNTIF(AN:AN,AN345)</f>
        <v>214</v>
      </c>
      <c r="AQ345" s="54">
        <f>AO345/AP345</f>
        <v>0.0981308411214953</v>
      </c>
      <c r="AR345" s="53">
        <f>IF(AQ345&lt;=10%,1.5,(IF(AQ345&lt;=40%,1.25,IF(AQ345&lt;=60%,1,IF(AQ345&lt;90%,0.75,0.5)))))</f>
        <v>1.5</v>
      </c>
      <c r="AS345" s="55">
        <v>1200</v>
      </c>
      <c r="AT345" s="6">
        <f>VLOOKUP(E345,[6]教育处数据!B:Q,16,0)</f>
        <v>20</v>
      </c>
      <c r="AU345" s="56">
        <f>AS345*AR345*(AT345/AW345)</f>
        <v>1800</v>
      </c>
      <c r="AV345" s="57">
        <f>ROUND(AU345,0)</f>
        <v>1800</v>
      </c>
      <c r="AW345" s="6">
        <v>20</v>
      </c>
    </row>
    <row r="346" spans="1:49">
      <c r="A346" s="6" t="s">
        <v>183</v>
      </c>
      <c r="B346" s="7" t="s">
        <v>239</v>
      </c>
      <c r="C346" s="8">
        <v>350</v>
      </c>
      <c r="D346" s="8" t="s">
        <v>483</v>
      </c>
      <c r="E346" s="8" t="str">
        <f>VLOOKUP(D346,'[1]9月学员绩效名单'!$A:$C,3,0)</f>
        <v>7AM161</v>
      </c>
      <c r="F346" s="8" t="str">
        <f>VLOOKUP(E346,'[2]住培学员 在培学员排班表（所有人）请假等数据已更新到23.6'!$F$1:$X$65536,19,0)</f>
        <v>规培研究生</v>
      </c>
      <c r="G346" s="8" t="str">
        <f>VLOOKUP(E346,'[2]住培学员 在培学员排班表（所有人）请假等数据已更新到23.6'!$F$1:$P$65536,11,0)</f>
        <v>内科</v>
      </c>
      <c r="H346" s="8" t="str">
        <f>VLOOKUP(E346,'[2]住培学员 在培学员排班表（所有人）请假等数据已更新到23.6'!$F$1:$S$65536,14,0)</f>
        <v>2021年</v>
      </c>
      <c r="I346" s="8" t="s">
        <v>99</v>
      </c>
      <c r="J346" s="24">
        <v>0</v>
      </c>
      <c r="K346" s="24">
        <v>0</v>
      </c>
      <c r="L346" s="24">
        <v>0</v>
      </c>
      <c r="M346" s="24">
        <v>120</v>
      </c>
      <c r="N346" s="25">
        <v>0</v>
      </c>
      <c r="O346" s="25">
        <v>3</v>
      </c>
      <c r="P346" s="25">
        <v>8</v>
      </c>
      <c r="Q346" s="25">
        <v>3</v>
      </c>
      <c r="R346" s="25">
        <v>0</v>
      </c>
      <c r="S346" s="36">
        <v>295</v>
      </c>
      <c r="T346" s="24">
        <v>100</v>
      </c>
      <c r="U346" s="24">
        <v>10</v>
      </c>
      <c r="V346" s="24">
        <v>40</v>
      </c>
      <c r="W346" s="24">
        <v>0</v>
      </c>
      <c r="X346" s="24">
        <v>0</v>
      </c>
      <c r="Y346" s="48">
        <v>40</v>
      </c>
      <c r="Z346" s="48">
        <f>VLOOKUP(E346,[5]有效!$C:$F,4,0)</f>
        <v>30</v>
      </c>
      <c r="AA346" s="48">
        <f>VLOOKUP(E346,[6]教育处数据!B:G,6,0)</f>
        <v>0</v>
      </c>
      <c r="AB346" s="43">
        <f>VLOOKUP(E346,[6]教育处数据!B:H,7,0)</f>
        <v>100</v>
      </c>
      <c r="AC346" s="43">
        <f>VLOOKUP(E346,[6]教育处数据!B:J,9,0)</f>
        <v>150</v>
      </c>
      <c r="AD346" s="43">
        <f>VLOOKUP(E346,[6]教育处数据!B:L,11,0)</f>
        <v>100</v>
      </c>
      <c r="AE346" s="43">
        <v>0</v>
      </c>
      <c r="AF346" s="43">
        <v>0</v>
      </c>
      <c r="AG346" s="43">
        <f>VLOOKUP(E346,[6]教育处数据!B:N,13,0)</f>
        <v>0</v>
      </c>
      <c r="AH346" s="43">
        <v>0</v>
      </c>
      <c r="AI346" s="43">
        <v>0</v>
      </c>
      <c r="AJ346" s="43">
        <v>0</v>
      </c>
      <c r="AK346" s="43">
        <v>0</v>
      </c>
      <c r="AL346" s="43">
        <v>0</v>
      </c>
      <c r="AM346" s="26">
        <f>SUM(J346:M346,S346:AJ346)</f>
        <v>985</v>
      </c>
      <c r="AN346" s="7" t="str">
        <f>VLOOKUP(G346,'[4]2.第一轮公示反馈'!$G:$AM,33,0)</f>
        <v>内科</v>
      </c>
      <c r="AO346" s="52">
        <f>SUMPRODUCT(($AN$4:$AN$1113=AN346)*($AM$4:$AM$1113&gt;AM346))+1</f>
        <v>21</v>
      </c>
      <c r="AP346" s="53">
        <f>COUNTIF(AN:AN,AN346)</f>
        <v>214</v>
      </c>
      <c r="AQ346" s="54">
        <f>AO346/AP346</f>
        <v>0.0981308411214953</v>
      </c>
      <c r="AR346" s="53">
        <f>IF(AQ346&lt;=10%,1.5,(IF(AQ346&lt;=40%,1.25,IF(AQ346&lt;=60%,1,IF(AQ346&lt;90%,0.75,0.5)))))</f>
        <v>1.5</v>
      </c>
      <c r="AS346" s="55">
        <v>1200</v>
      </c>
      <c r="AT346" s="6">
        <f>VLOOKUP(E346,[6]教育处数据!B:Q,16,0)</f>
        <v>20</v>
      </c>
      <c r="AU346" s="56">
        <f>AS346*AR346*(AT346/AW346)</f>
        <v>1800</v>
      </c>
      <c r="AV346" s="57">
        <f>ROUND(AU346,0)</f>
        <v>1800</v>
      </c>
      <c r="AW346" s="6">
        <v>20</v>
      </c>
    </row>
    <row r="347" spans="1:49">
      <c r="A347" s="6"/>
      <c r="B347" s="7" t="s">
        <v>484</v>
      </c>
      <c r="C347" s="8">
        <v>341</v>
      </c>
      <c r="D347" s="11" t="s">
        <v>485</v>
      </c>
      <c r="E347" s="8" t="str">
        <f>VLOOKUP(D347,'[1]9月学员绩效名单'!$A:$C,3,0)</f>
        <v>7AM184</v>
      </c>
      <c r="F347" s="8" t="str">
        <f>VLOOKUP(E347,'[2]住培学员 在培学员排班表（所有人）请假等数据已更新到23.6'!$F$1:$X$65536,19,0)</f>
        <v>规培研究生</v>
      </c>
      <c r="G347" s="8" t="str">
        <f>VLOOKUP(E347,'[2]住培学员 在培学员排班表（所有人）请假等数据已更新到23.6'!$F$1:$P$65536,11,0)</f>
        <v>内科</v>
      </c>
      <c r="H347" s="8" t="str">
        <f>VLOOKUP(E347,'[2]住培学员 在培学员排班表（所有人）请假等数据已更新到23.6'!$F$1:$S$65536,14,0)</f>
        <v>2021年</v>
      </c>
      <c r="I347" s="73" t="s">
        <v>99</v>
      </c>
      <c r="J347" s="74">
        <v>0</v>
      </c>
      <c r="K347" s="74">
        <v>0</v>
      </c>
      <c r="L347" s="74">
        <v>0</v>
      </c>
      <c r="M347" s="74">
        <v>160</v>
      </c>
      <c r="N347" s="75">
        <v>0</v>
      </c>
      <c r="O347" s="25">
        <v>3</v>
      </c>
      <c r="P347" s="75">
        <v>1</v>
      </c>
      <c r="Q347" s="75">
        <v>1</v>
      </c>
      <c r="R347" s="75">
        <v>1</v>
      </c>
      <c r="S347" s="76">
        <v>130</v>
      </c>
      <c r="T347" s="77">
        <v>100</v>
      </c>
      <c r="U347" s="77">
        <v>10</v>
      </c>
      <c r="V347" s="74">
        <v>80</v>
      </c>
      <c r="W347" s="74">
        <v>90</v>
      </c>
      <c r="X347" s="74">
        <v>60</v>
      </c>
      <c r="Y347" s="60">
        <v>0</v>
      </c>
      <c r="Z347" s="48">
        <v>0</v>
      </c>
      <c r="AA347" s="48">
        <f>VLOOKUP(E347,[6]教育处数据!B:G,6,0)</f>
        <v>0</v>
      </c>
      <c r="AB347" s="43">
        <f>VLOOKUP(E347,[6]教育处数据!B:H,7,0)</f>
        <v>100</v>
      </c>
      <c r="AC347" s="43">
        <f>VLOOKUP(E347,[6]教育处数据!B:J,9,0)</f>
        <v>150</v>
      </c>
      <c r="AD347" s="43">
        <f>VLOOKUP(E347,[6]教育处数据!B:L,11,0)</f>
        <v>100</v>
      </c>
      <c r="AE347" s="43">
        <v>0</v>
      </c>
      <c r="AF347" s="43">
        <v>0</v>
      </c>
      <c r="AG347" s="43">
        <f>VLOOKUP(E347,[6]教育处数据!B:N,13,0)</f>
        <v>0</v>
      </c>
      <c r="AH347" s="43">
        <v>0</v>
      </c>
      <c r="AI347" s="43">
        <v>0</v>
      </c>
      <c r="AJ347" s="43">
        <v>0</v>
      </c>
      <c r="AK347" s="43">
        <v>0</v>
      </c>
      <c r="AL347" s="43">
        <v>0</v>
      </c>
      <c r="AM347" s="26">
        <f>SUM(J347:M347,S347:AJ347)</f>
        <v>980</v>
      </c>
      <c r="AN347" s="7" t="str">
        <f>VLOOKUP(G347,'[4]2.第一轮公示反馈'!$G:$AM,33,0)</f>
        <v>内科</v>
      </c>
      <c r="AO347" s="52">
        <f>SUMPRODUCT(($AN$4:$AN$1113=AN347)*($AM$4:$AM$1113&gt;AM347))+1</f>
        <v>24</v>
      </c>
      <c r="AP347" s="53">
        <f>COUNTIF(AN:AN,AN347)</f>
        <v>214</v>
      </c>
      <c r="AQ347" s="54">
        <f>AO347/AP347</f>
        <v>0.11214953271028</v>
      </c>
      <c r="AR347" s="53">
        <f>IF(AQ347&lt;=10%,1.5,(IF(AQ347&lt;=40%,1.25,IF(AQ347&lt;=60%,1,IF(AQ347&lt;90%,0.75,0.5)))))</f>
        <v>1.25</v>
      </c>
      <c r="AS347" s="55">
        <v>1200</v>
      </c>
      <c r="AT347" s="6">
        <f>VLOOKUP(E347,[6]教育处数据!B:Q,16,0)</f>
        <v>20</v>
      </c>
      <c r="AU347" s="56">
        <f>AS347*AR347*(AT347/AW347)</f>
        <v>1500</v>
      </c>
      <c r="AV347" s="57">
        <f>ROUND(AU347,0)</f>
        <v>1500</v>
      </c>
      <c r="AW347" s="6">
        <v>20</v>
      </c>
    </row>
    <row r="348" spans="1:49">
      <c r="A348" s="6"/>
      <c r="B348" s="7" t="s">
        <v>239</v>
      </c>
      <c r="C348" s="8">
        <v>342</v>
      </c>
      <c r="D348" s="8" t="s">
        <v>486</v>
      </c>
      <c r="E348" s="8" t="str">
        <f>VLOOKUP(D348,'[1]9月学员绩效名单'!$A:$C,3,0)</f>
        <v>7AM367</v>
      </c>
      <c r="F348" s="8" t="str">
        <f>VLOOKUP(E348,'[2]住培学员 在培学员排班表（所有人）请假等数据已更新到23.6'!$F$1:$X$65536,19,0)</f>
        <v>规培研究生</v>
      </c>
      <c r="G348" s="8" t="str">
        <f>VLOOKUP(E348,'[2]住培学员 在培学员排班表（所有人）请假等数据已更新到23.6'!$F$1:$P$65536,11,0)</f>
        <v>内科</v>
      </c>
      <c r="H348" s="8" t="str">
        <f>VLOOKUP(E348,'[2]住培学员 在培学员排班表（所有人）请假等数据已更新到23.6'!$F$1:$S$65536,14,0)</f>
        <v>2021年</v>
      </c>
      <c r="I348" s="8" t="s">
        <v>99</v>
      </c>
      <c r="J348" s="24">
        <v>0</v>
      </c>
      <c r="K348" s="24">
        <v>0</v>
      </c>
      <c r="L348" s="24">
        <v>0</v>
      </c>
      <c r="M348" s="24">
        <v>160</v>
      </c>
      <c r="N348" s="25">
        <v>0</v>
      </c>
      <c r="O348" s="25">
        <v>3</v>
      </c>
      <c r="P348" s="25">
        <v>5</v>
      </c>
      <c r="Q348" s="25">
        <v>2</v>
      </c>
      <c r="R348" s="25">
        <v>1</v>
      </c>
      <c r="S348" s="36">
        <v>235</v>
      </c>
      <c r="T348" s="24">
        <v>100</v>
      </c>
      <c r="U348" s="24">
        <v>10</v>
      </c>
      <c r="V348" s="24">
        <v>20</v>
      </c>
      <c r="W348" s="24">
        <v>30</v>
      </c>
      <c r="X348" s="24">
        <v>30</v>
      </c>
      <c r="Y348" s="48">
        <v>40</v>
      </c>
      <c r="Z348" s="48">
        <v>0</v>
      </c>
      <c r="AA348" s="48">
        <f>VLOOKUP(E348,[6]教育处数据!B:G,6,0)</f>
        <v>0</v>
      </c>
      <c r="AB348" s="43">
        <f>VLOOKUP(E348,[6]教育处数据!B:H,7,0)</f>
        <v>100</v>
      </c>
      <c r="AC348" s="43">
        <f>VLOOKUP(E348,[6]教育处数据!B:J,9,0)</f>
        <v>150</v>
      </c>
      <c r="AD348" s="43">
        <f>VLOOKUP(E348,[6]教育处数据!B:L,11,0)</f>
        <v>100</v>
      </c>
      <c r="AE348" s="43">
        <v>0</v>
      </c>
      <c r="AF348" s="43">
        <v>0</v>
      </c>
      <c r="AG348" s="43">
        <f>VLOOKUP(E348,[6]教育处数据!B:N,13,0)</f>
        <v>0</v>
      </c>
      <c r="AH348" s="43">
        <v>0</v>
      </c>
      <c r="AI348" s="43">
        <v>0</v>
      </c>
      <c r="AJ348" s="43">
        <v>0</v>
      </c>
      <c r="AK348" s="43">
        <v>0</v>
      </c>
      <c r="AL348" s="43">
        <v>0</v>
      </c>
      <c r="AM348" s="26">
        <f>SUM(J348:M348,S348:AJ348)</f>
        <v>975</v>
      </c>
      <c r="AN348" s="7" t="str">
        <f>VLOOKUP(G348,'[4]2.第一轮公示反馈'!$G:$AM,33,0)</f>
        <v>内科</v>
      </c>
      <c r="AO348" s="52">
        <f>SUMPRODUCT(($AN$4:$AN$1113=AN348)*($AM$4:$AM$1113&gt;AM348))+1</f>
        <v>25</v>
      </c>
      <c r="AP348" s="53">
        <f>COUNTIF(AN:AN,AN348)</f>
        <v>214</v>
      </c>
      <c r="AQ348" s="54">
        <f>AO348/AP348</f>
        <v>0.116822429906542</v>
      </c>
      <c r="AR348" s="53">
        <f>IF(AQ348&lt;=10%,1.5,(IF(AQ348&lt;=40%,1.25,IF(AQ348&lt;=60%,1,IF(AQ348&lt;90%,0.75,0.5)))))</f>
        <v>1.25</v>
      </c>
      <c r="AS348" s="55">
        <v>1200</v>
      </c>
      <c r="AT348" s="6">
        <f>VLOOKUP(E348,[6]教育处数据!B:Q,16,0)</f>
        <v>20</v>
      </c>
      <c r="AU348" s="56">
        <f>AS348*AR348*(AT348/AW348)</f>
        <v>1500</v>
      </c>
      <c r="AV348" s="57">
        <f>ROUND(AU348,0)</f>
        <v>1500</v>
      </c>
      <c r="AW348" s="6">
        <v>20</v>
      </c>
    </row>
    <row r="349" spans="1:49">
      <c r="A349" s="6"/>
      <c r="B349" s="7" t="s">
        <v>239</v>
      </c>
      <c r="C349" s="8">
        <v>343</v>
      </c>
      <c r="D349" s="8" t="s">
        <v>487</v>
      </c>
      <c r="E349" s="8" t="str">
        <f>VLOOKUP(D349,'[1]9月学员绩效名单'!$A:$C,3,0)</f>
        <v>7AM369</v>
      </c>
      <c r="F349" s="8" t="str">
        <f>VLOOKUP(E349,'[2]住培学员 在培学员排班表（所有人）请假等数据已更新到23.6'!$F$1:$X$65536,19,0)</f>
        <v>规培研究生</v>
      </c>
      <c r="G349" s="8" t="str">
        <f>VLOOKUP(E349,'[2]住培学员 在培学员排班表（所有人）请假等数据已更新到23.6'!$F$1:$P$65536,11,0)</f>
        <v>内科</v>
      </c>
      <c r="H349" s="8" t="str">
        <f>VLOOKUP(E349,'[2]住培学员 在培学员排班表（所有人）请假等数据已更新到23.6'!$F$1:$S$65536,14,0)</f>
        <v>2021年</v>
      </c>
      <c r="I349" s="8" t="s">
        <v>99</v>
      </c>
      <c r="J349" s="24">
        <v>0</v>
      </c>
      <c r="K349" s="24">
        <v>0</v>
      </c>
      <c r="L349" s="24">
        <v>0</v>
      </c>
      <c r="M349" s="24">
        <v>120</v>
      </c>
      <c r="N349" s="25">
        <v>0</v>
      </c>
      <c r="O349" s="25">
        <v>6</v>
      </c>
      <c r="P349" s="25">
        <v>3</v>
      </c>
      <c r="Q349" s="25">
        <v>2</v>
      </c>
      <c r="R349" s="25">
        <v>1</v>
      </c>
      <c r="S349" s="36">
        <v>255</v>
      </c>
      <c r="T349" s="24">
        <v>100</v>
      </c>
      <c r="U349" s="24">
        <v>10</v>
      </c>
      <c r="V349" s="24">
        <v>80</v>
      </c>
      <c r="W349" s="24">
        <v>30</v>
      </c>
      <c r="X349" s="24">
        <v>30</v>
      </c>
      <c r="Y349" s="48">
        <v>0</v>
      </c>
      <c r="Z349" s="48">
        <v>0</v>
      </c>
      <c r="AA349" s="48">
        <f>VLOOKUP(E349,[6]教育处数据!B:G,6,0)</f>
        <v>0</v>
      </c>
      <c r="AB349" s="43">
        <f>VLOOKUP(E349,[6]教育处数据!B:H,7,0)</f>
        <v>100</v>
      </c>
      <c r="AC349" s="43">
        <f>VLOOKUP(E349,[6]教育处数据!B:J,9,0)</f>
        <v>150</v>
      </c>
      <c r="AD349" s="43">
        <f>VLOOKUP(E349,[6]教育处数据!B:L,11,0)</f>
        <v>100</v>
      </c>
      <c r="AE349" s="43">
        <v>0</v>
      </c>
      <c r="AF349" s="43">
        <v>0</v>
      </c>
      <c r="AG349" s="43">
        <f>VLOOKUP(E349,[6]教育处数据!B:N,13,0)</f>
        <v>0</v>
      </c>
      <c r="AH349" s="43">
        <v>0</v>
      </c>
      <c r="AI349" s="43">
        <v>0</v>
      </c>
      <c r="AJ349" s="43">
        <v>0</v>
      </c>
      <c r="AK349" s="43">
        <v>0</v>
      </c>
      <c r="AL349" s="43">
        <v>0</v>
      </c>
      <c r="AM349" s="26">
        <f>SUM(J349:M349,S349:AJ349)</f>
        <v>975</v>
      </c>
      <c r="AN349" s="7" t="str">
        <f>VLOOKUP(G349,'[4]2.第一轮公示反馈'!$G:$AM,33,0)</f>
        <v>内科</v>
      </c>
      <c r="AO349" s="52">
        <f>SUMPRODUCT(($AN$4:$AN$1113=AN349)*($AM$4:$AM$1113&gt;AM349))+1</f>
        <v>25</v>
      </c>
      <c r="AP349" s="53">
        <f>COUNTIF(AN:AN,AN349)</f>
        <v>214</v>
      </c>
      <c r="AQ349" s="54">
        <f>AO349/AP349</f>
        <v>0.116822429906542</v>
      </c>
      <c r="AR349" s="53">
        <f>IF(AQ349&lt;=10%,1.5,(IF(AQ349&lt;=40%,1.25,IF(AQ349&lt;=60%,1,IF(AQ349&lt;90%,0.75,0.5)))))</f>
        <v>1.25</v>
      </c>
      <c r="AS349" s="55">
        <v>1200</v>
      </c>
      <c r="AT349" s="6">
        <f>VLOOKUP(E349,[6]教育处数据!B:Q,16,0)</f>
        <v>20</v>
      </c>
      <c r="AU349" s="56">
        <f>AS349*AR349*(AT349/AW349)</f>
        <v>1500</v>
      </c>
      <c r="AV349" s="57">
        <f>ROUND(AU349,0)</f>
        <v>1500</v>
      </c>
      <c r="AW349" s="6">
        <v>20</v>
      </c>
    </row>
    <row r="350" spans="1:49">
      <c r="A350" s="6"/>
      <c r="B350" s="7" t="s">
        <v>281</v>
      </c>
      <c r="C350" s="8">
        <v>344</v>
      </c>
      <c r="D350" s="9" t="s">
        <v>488</v>
      </c>
      <c r="E350" s="8">
        <f>VLOOKUP(D350,'[1]9月学员绩效名单'!$A:$C,3,0)</f>
        <v>121117</v>
      </c>
      <c r="F350" s="8" t="str">
        <f>VLOOKUP(E350,'[2]住培学员 在培学员排班表（所有人）请假等数据已更新到23.6'!$F$1:$X$65536,19,0)</f>
        <v>住院医师-本院</v>
      </c>
      <c r="G350" s="8" t="str">
        <f>VLOOKUP(E350,'[2]住培学员 在培学员排班表（所有人）请假等数据已更新到23.6'!$F$1:$P$65536,11,0)</f>
        <v>内科</v>
      </c>
      <c r="H350" s="8" t="str">
        <f>VLOOKUP(E350,'[2]住培学员 在培学员排班表（所有人）请假等数据已更新到23.6'!$F$1:$S$65536,14,0)</f>
        <v>2021年</v>
      </c>
      <c r="I350" s="8" t="s">
        <v>99</v>
      </c>
      <c r="J350" s="24">
        <v>0</v>
      </c>
      <c r="K350" s="24">
        <v>0</v>
      </c>
      <c r="L350" s="24">
        <v>0</v>
      </c>
      <c r="M350" s="24">
        <v>160</v>
      </c>
      <c r="N350" s="25" t="s">
        <v>283</v>
      </c>
      <c r="O350" s="25" t="s">
        <v>283</v>
      </c>
      <c r="P350" s="25" t="s">
        <v>283</v>
      </c>
      <c r="Q350" s="25" t="s">
        <v>283</v>
      </c>
      <c r="R350" s="25" t="s">
        <v>283</v>
      </c>
      <c r="S350" s="36">
        <v>152.5</v>
      </c>
      <c r="T350" s="24">
        <v>100</v>
      </c>
      <c r="U350" s="24">
        <v>10</v>
      </c>
      <c r="V350" s="24">
        <v>60</v>
      </c>
      <c r="W350" s="24">
        <v>30</v>
      </c>
      <c r="X350" s="24">
        <v>90</v>
      </c>
      <c r="Y350" s="48">
        <v>20</v>
      </c>
      <c r="Z350" s="48">
        <v>0</v>
      </c>
      <c r="AA350" s="48">
        <f>VLOOKUP(E350,[6]教育处数据!B:G,6,0)</f>
        <v>0</v>
      </c>
      <c r="AB350" s="43">
        <f>VLOOKUP(E350,[6]教育处数据!B:H,7,0)</f>
        <v>100</v>
      </c>
      <c r="AC350" s="43">
        <f>VLOOKUP(E350,[6]教育处数据!B:J,9,0)</f>
        <v>150</v>
      </c>
      <c r="AD350" s="43">
        <f>VLOOKUP(E350,[6]教育处数据!B:L,11,0)</f>
        <v>100</v>
      </c>
      <c r="AE350" s="43">
        <v>0</v>
      </c>
      <c r="AF350" s="43">
        <v>0</v>
      </c>
      <c r="AG350" s="43">
        <f>VLOOKUP(E350,[6]教育处数据!B:N,13,0)</f>
        <v>0</v>
      </c>
      <c r="AH350" s="43">
        <v>0</v>
      </c>
      <c r="AI350" s="43">
        <v>0</v>
      </c>
      <c r="AJ350" s="43">
        <v>0</v>
      </c>
      <c r="AK350" s="43">
        <v>0</v>
      </c>
      <c r="AL350" s="43">
        <v>0</v>
      </c>
      <c r="AM350" s="26">
        <f>SUM(J350:M350,S350:AJ350)</f>
        <v>972.5</v>
      </c>
      <c r="AN350" s="7" t="str">
        <f>VLOOKUP(G350,'[4]2.第一轮公示反馈'!$G:$AM,33,0)</f>
        <v>内科</v>
      </c>
      <c r="AO350" s="52">
        <f>SUMPRODUCT(($AN$4:$AN$1113=AN350)*($AM$4:$AM$1113&gt;AM350))+1</f>
        <v>27</v>
      </c>
      <c r="AP350" s="53">
        <f>COUNTIF(AN:AN,AN350)</f>
        <v>214</v>
      </c>
      <c r="AQ350" s="54">
        <f>AO350/AP350</f>
        <v>0.126168224299065</v>
      </c>
      <c r="AR350" s="53">
        <f>IF(AQ350&lt;=10%,1.5,(IF(AQ350&lt;=40%,1.25,IF(AQ350&lt;=60%,1,IF(AQ350&lt;90%,0.75,0.5)))))</f>
        <v>1.25</v>
      </c>
      <c r="AS350" s="55">
        <v>1200</v>
      </c>
      <c r="AT350" s="6">
        <f>VLOOKUP(E350,[6]教育处数据!B:Q,16,0)</f>
        <v>20</v>
      </c>
      <c r="AU350" s="56">
        <f>AS350*AR350*(AT350/AW350)</f>
        <v>1500</v>
      </c>
      <c r="AV350" s="57">
        <f>ROUND(AU350,0)</f>
        <v>1500</v>
      </c>
      <c r="AW350" s="6">
        <v>20</v>
      </c>
    </row>
    <row r="351" spans="1:49">
      <c r="A351" s="6"/>
      <c r="B351" s="7" t="s">
        <v>241</v>
      </c>
      <c r="C351" s="8">
        <v>345</v>
      </c>
      <c r="D351" s="11" t="s">
        <v>489</v>
      </c>
      <c r="E351" s="8" t="str">
        <f>VLOOKUP(D351,'[1]9月学员绩效名单'!$A:$C,3,0)</f>
        <v>7AM194</v>
      </c>
      <c r="F351" s="8" t="str">
        <f>VLOOKUP(E351,'[2]住培学员 在培学员排班表（所有人）请假等数据已更新到23.6'!$F$1:$X$65536,19,0)</f>
        <v>规培研究生</v>
      </c>
      <c r="G351" s="8" t="str">
        <f>VLOOKUP(E351,'[2]住培学员 在培学员排班表（所有人）请假等数据已更新到23.6'!$F$1:$P$65536,11,0)</f>
        <v>内科</v>
      </c>
      <c r="H351" s="8" t="str">
        <f>VLOOKUP(E351,'[2]住培学员 在培学员排班表（所有人）请假等数据已更新到23.6'!$F$1:$S$65536,14,0)</f>
        <v>2021年</v>
      </c>
      <c r="I351" s="8" t="s">
        <v>99</v>
      </c>
      <c r="J351" s="24">
        <v>0</v>
      </c>
      <c r="K351" s="24">
        <v>0</v>
      </c>
      <c r="L351" s="24">
        <v>0</v>
      </c>
      <c r="M351" s="24">
        <v>160</v>
      </c>
      <c r="N351" s="25">
        <v>0</v>
      </c>
      <c r="O351" s="25">
        <v>5</v>
      </c>
      <c r="P351" s="25">
        <v>4</v>
      </c>
      <c r="Q351" s="25">
        <v>2</v>
      </c>
      <c r="R351" s="25">
        <v>2</v>
      </c>
      <c r="S351" s="36">
        <v>280</v>
      </c>
      <c r="T351" s="24">
        <v>100</v>
      </c>
      <c r="U351" s="24">
        <v>10</v>
      </c>
      <c r="V351" s="24">
        <v>20</v>
      </c>
      <c r="W351" s="24">
        <v>30</v>
      </c>
      <c r="X351" s="24">
        <v>0</v>
      </c>
      <c r="Y351" s="48">
        <v>20</v>
      </c>
      <c r="Z351" s="48">
        <v>0</v>
      </c>
      <c r="AA351" s="48">
        <f>VLOOKUP(E351,[6]教育处数据!B:G,6,0)</f>
        <v>0</v>
      </c>
      <c r="AB351" s="43">
        <f>VLOOKUP(E351,[6]教育处数据!B:H,7,0)</f>
        <v>100</v>
      </c>
      <c r="AC351" s="43">
        <f>VLOOKUP(E351,[6]教育处数据!B:J,9,0)</f>
        <v>150</v>
      </c>
      <c r="AD351" s="43">
        <f>VLOOKUP(E351,[6]教育处数据!B:L,11,0)</f>
        <v>100</v>
      </c>
      <c r="AE351" s="43">
        <v>0</v>
      </c>
      <c r="AF351" s="43">
        <v>0</v>
      </c>
      <c r="AG351" s="43">
        <f>VLOOKUP(E351,[6]教育处数据!B:N,13,0)</f>
        <v>0</v>
      </c>
      <c r="AH351" s="43">
        <v>0</v>
      </c>
      <c r="AI351" s="43">
        <v>0</v>
      </c>
      <c r="AJ351" s="43">
        <v>0</v>
      </c>
      <c r="AK351" s="43">
        <v>0</v>
      </c>
      <c r="AL351" s="43">
        <v>0</v>
      </c>
      <c r="AM351" s="26">
        <f>SUM(J351:M351,S351:AJ351)</f>
        <v>970</v>
      </c>
      <c r="AN351" s="7" t="str">
        <f>VLOOKUP(G351,'[4]2.第一轮公示反馈'!$G:$AM,33,0)</f>
        <v>内科</v>
      </c>
      <c r="AO351" s="52">
        <f>SUMPRODUCT(($AN$4:$AN$1113=AN351)*($AM$4:$AM$1113&gt;AM351))+1</f>
        <v>28</v>
      </c>
      <c r="AP351" s="53">
        <f>COUNTIF(AN:AN,AN351)</f>
        <v>214</v>
      </c>
      <c r="AQ351" s="54">
        <f>AO351/AP351</f>
        <v>0.130841121495327</v>
      </c>
      <c r="AR351" s="53">
        <f>IF(AQ351&lt;=10%,1.5,(IF(AQ351&lt;=40%,1.25,IF(AQ351&lt;=60%,1,IF(AQ351&lt;90%,0.75,0.5)))))</f>
        <v>1.25</v>
      </c>
      <c r="AS351" s="55">
        <v>1200</v>
      </c>
      <c r="AT351" s="6">
        <f>VLOOKUP(E351,[6]教育处数据!B:Q,16,0)</f>
        <v>20</v>
      </c>
      <c r="AU351" s="56">
        <f>AS351*AR351*(AT351/AW351)</f>
        <v>1500</v>
      </c>
      <c r="AV351" s="57">
        <f>ROUND(AU351,0)</f>
        <v>1500</v>
      </c>
      <c r="AW351" s="6">
        <v>20</v>
      </c>
    </row>
    <row r="352" spans="1:49">
      <c r="A352" s="6"/>
      <c r="B352" s="7" t="s">
        <v>239</v>
      </c>
      <c r="C352" s="8">
        <v>346</v>
      </c>
      <c r="D352" s="8" t="s">
        <v>490</v>
      </c>
      <c r="E352" s="8">
        <f>VLOOKUP(D352,'[1]9月学员绩效名单'!$A:$C,3,0)</f>
        <v>121009</v>
      </c>
      <c r="F352" s="8" t="str">
        <f>VLOOKUP(E352,'[2]住培学员 在培学员排班表（所有人）请假等数据已更新到23.6'!$F$1:$X$65536,19,0)</f>
        <v>住院医师-本院</v>
      </c>
      <c r="G352" s="8" t="str">
        <f>VLOOKUP(E352,'[2]住培学员 在培学员排班表（所有人）请假等数据已更新到23.6'!$F$1:$P$65536,11,0)</f>
        <v>内科</v>
      </c>
      <c r="H352" s="8" t="str">
        <f>VLOOKUP(E352,'[2]住培学员 在培学员排班表（所有人）请假等数据已更新到23.6'!$F$1:$S$65536,14,0)</f>
        <v>2021年</v>
      </c>
      <c r="I352" s="8" t="s">
        <v>99</v>
      </c>
      <c r="J352" s="24">
        <v>0</v>
      </c>
      <c r="K352" s="24">
        <v>0</v>
      </c>
      <c r="L352" s="24">
        <v>0</v>
      </c>
      <c r="M352" s="24">
        <v>160</v>
      </c>
      <c r="N352" s="25">
        <v>0</v>
      </c>
      <c r="O352" s="25">
        <v>2</v>
      </c>
      <c r="P352" s="25">
        <v>3</v>
      </c>
      <c r="Q352" s="25">
        <v>2</v>
      </c>
      <c r="R352" s="25">
        <v>1</v>
      </c>
      <c r="S352" s="36">
        <v>175</v>
      </c>
      <c r="T352" s="24">
        <v>100</v>
      </c>
      <c r="U352" s="24">
        <v>0</v>
      </c>
      <c r="V352" s="24">
        <v>60</v>
      </c>
      <c r="W352" s="24">
        <v>60</v>
      </c>
      <c r="X352" s="24">
        <v>0</v>
      </c>
      <c r="Y352" s="48">
        <v>60</v>
      </c>
      <c r="Z352" s="48">
        <v>0</v>
      </c>
      <c r="AA352" s="48">
        <f>VLOOKUP(E352,[6]教育处数据!B:G,6,0)</f>
        <v>0</v>
      </c>
      <c r="AB352" s="43">
        <f>VLOOKUP(E352,[6]教育处数据!B:H,7,0)</f>
        <v>100</v>
      </c>
      <c r="AC352" s="43">
        <f>VLOOKUP(E352,[6]教育处数据!B:J,9,0)</f>
        <v>150</v>
      </c>
      <c r="AD352" s="43">
        <f>VLOOKUP(E352,[6]教育处数据!B:L,11,0)</f>
        <v>100</v>
      </c>
      <c r="AE352" s="43">
        <v>0</v>
      </c>
      <c r="AF352" s="43">
        <v>0</v>
      </c>
      <c r="AG352" s="43">
        <f>VLOOKUP(E352,[6]教育处数据!B:N,13,0)</f>
        <v>0</v>
      </c>
      <c r="AH352" s="43">
        <v>0</v>
      </c>
      <c r="AI352" s="43">
        <v>0</v>
      </c>
      <c r="AJ352" s="43">
        <v>0</v>
      </c>
      <c r="AK352" s="43">
        <v>0</v>
      </c>
      <c r="AL352" s="43">
        <v>0</v>
      </c>
      <c r="AM352" s="26">
        <f>SUM(J352:M352,S352:AJ352)</f>
        <v>965</v>
      </c>
      <c r="AN352" s="7" t="str">
        <f>VLOOKUP(G352,'[4]2.第一轮公示反馈'!$G:$AM,33,0)</f>
        <v>内科</v>
      </c>
      <c r="AO352" s="52">
        <f>SUMPRODUCT(($AN$4:$AN$1113=AN352)*($AM$4:$AM$1113&gt;AM352))+1</f>
        <v>29</v>
      </c>
      <c r="AP352" s="53">
        <f>COUNTIF(AN:AN,AN352)</f>
        <v>214</v>
      </c>
      <c r="AQ352" s="54">
        <f>AO352/AP352</f>
        <v>0.135514018691589</v>
      </c>
      <c r="AR352" s="53">
        <f>IF(AQ352&lt;=10%,1.5,(IF(AQ352&lt;=40%,1.25,IF(AQ352&lt;=60%,1,IF(AQ352&lt;90%,0.75,0.5)))))</f>
        <v>1.25</v>
      </c>
      <c r="AS352" s="55">
        <v>1200</v>
      </c>
      <c r="AT352" s="6">
        <f>VLOOKUP(E352,[6]教育处数据!B:Q,16,0)</f>
        <v>20</v>
      </c>
      <c r="AU352" s="56">
        <f>AS352*AR352*(AT352/AW352)</f>
        <v>1500</v>
      </c>
      <c r="AV352" s="57">
        <f>ROUND(AU352,0)</f>
        <v>1500</v>
      </c>
      <c r="AW352" s="6">
        <v>20</v>
      </c>
    </row>
    <row r="353" spans="1:49">
      <c r="A353" s="6"/>
      <c r="B353" s="7" t="s">
        <v>481</v>
      </c>
      <c r="C353" s="8">
        <v>347</v>
      </c>
      <c r="D353" s="9" t="s">
        <v>491</v>
      </c>
      <c r="E353" s="8">
        <f>VLOOKUP(D353,'[1]9月学员绩效名单'!$A:$C,3,0)</f>
        <v>122078</v>
      </c>
      <c r="F353" s="8" t="str">
        <f>VLOOKUP(E353,'[2]住培学员 在培学员排班表（所有人）请假等数据已更新到23.6'!$F$1:$X$65536,19,0)</f>
        <v>住院医师-本院</v>
      </c>
      <c r="G353" s="8" t="str">
        <f>VLOOKUP(E353,'[2]住培学员 在培学员排班表（所有人）请假等数据已更新到23.6'!$F$1:$P$65536,11,0)</f>
        <v>内科</v>
      </c>
      <c r="H353" s="8" t="str">
        <f>VLOOKUP(E353,'[2]住培学员 在培学员排班表（所有人）请假等数据已更新到23.6'!$F$1:$S$65536,14,0)</f>
        <v>2022年</v>
      </c>
      <c r="I353" s="8" t="s">
        <v>99</v>
      </c>
      <c r="J353" s="24">
        <v>0</v>
      </c>
      <c r="K353" s="24">
        <v>0</v>
      </c>
      <c r="L353" s="24">
        <v>0</v>
      </c>
      <c r="M353" s="24">
        <v>160</v>
      </c>
      <c r="N353" s="25">
        <v>0</v>
      </c>
      <c r="O353" s="25">
        <v>3</v>
      </c>
      <c r="P353" s="25">
        <v>0</v>
      </c>
      <c r="Q353" s="25">
        <v>1</v>
      </c>
      <c r="R353" s="25">
        <v>0</v>
      </c>
      <c r="S353" s="36">
        <v>85</v>
      </c>
      <c r="T353" s="62">
        <v>100</v>
      </c>
      <c r="U353" s="24">
        <v>10</v>
      </c>
      <c r="V353" s="24">
        <v>60</v>
      </c>
      <c r="W353" s="24">
        <v>90</v>
      </c>
      <c r="X353" s="24">
        <v>90</v>
      </c>
      <c r="Y353" s="48">
        <v>20</v>
      </c>
      <c r="Z353" s="48">
        <v>0</v>
      </c>
      <c r="AA353" s="48">
        <f>VLOOKUP(E353,[6]教育处数据!B:G,6,0)</f>
        <v>0</v>
      </c>
      <c r="AB353" s="43">
        <f>VLOOKUP(E353,[6]教育处数据!B:H,7,0)</f>
        <v>100</v>
      </c>
      <c r="AC353" s="43">
        <f>VLOOKUP(E353,[6]教育处数据!B:J,9,0)</f>
        <v>150</v>
      </c>
      <c r="AD353" s="43">
        <f>VLOOKUP(E353,[6]教育处数据!B:L,11,0)</f>
        <v>100</v>
      </c>
      <c r="AE353" s="43">
        <v>0</v>
      </c>
      <c r="AF353" s="43">
        <v>0</v>
      </c>
      <c r="AG353" s="43">
        <f>VLOOKUP(E353,[6]教育处数据!B:N,13,0)</f>
        <v>0</v>
      </c>
      <c r="AH353" s="43">
        <v>0</v>
      </c>
      <c r="AI353" s="43">
        <v>0</v>
      </c>
      <c r="AJ353" s="43">
        <v>0</v>
      </c>
      <c r="AK353" s="43">
        <v>0</v>
      </c>
      <c r="AL353" s="43">
        <v>0</v>
      </c>
      <c r="AM353" s="26">
        <f>SUM(J353:M353,S353:AJ353)</f>
        <v>965</v>
      </c>
      <c r="AN353" s="7" t="str">
        <f>VLOOKUP(G353,'[4]2.第一轮公示反馈'!$G:$AM,33,0)</f>
        <v>内科</v>
      </c>
      <c r="AO353" s="52">
        <f>SUMPRODUCT(($AN$4:$AN$1113=AN353)*($AM$4:$AM$1113&gt;AM353))+1</f>
        <v>29</v>
      </c>
      <c r="AP353" s="53">
        <f>COUNTIF(AN:AN,AN353)</f>
        <v>214</v>
      </c>
      <c r="AQ353" s="54">
        <f>AO353/AP353</f>
        <v>0.135514018691589</v>
      </c>
      <c r="AR353" s="53">
        <f>IF(AQ353&lt;=10%,1.5,(IF(AQ353&lt;=40%,1.25,IF(AQ353&lt;=60%,1,IF(AQ353&lt;90%,0.75,0.5)))))</f>
        <v>1.25</v>
      </c>
      <c r="AS353" s="55">
        <v>1200</v>
      </c>
      <c r="AT353" s="6">
        <f>VLOOKUP(E353,[6]教育处数据!B:Q,16,0)</f>
        <v>20</v>
      </c>
      <c r="AU353" s="56">
        <f>AS353*AR353*(AT353/AW353)</f>
        <v>1500</v>
      </c>
      <c r="AV353" s="57">
        <f>ROUND(AU353,0)</f>
        <v>1500</v>
      </c>
      <c r="AW353" s="6">
        <v>20</v>
      </c>
    </row>
    <row r="354" spans="1:49">
      <c r="A354" s="6"/>
      <c r="B354" s="7" t="s">
        <v>239</v>
      </c>
      <c r="C354" s="8">
        <v>348</v>
      </c>
      <c r="D354" s="8" t="s">
        <v>492</v>
      </c>
      <c r="E354" s="8" t="str">
        <f>VLOOKUP(D354,'[1]9月学员绩效名单'!$A:$C,3,0)</f>
        <v>7AM406</v>
      </c>
      <c r="F354" s="8" t="str">
        <f>VLOOKUP(E354,'[2]住培学员 在培学员排班表（所有人）请假等数据已更新到23.6'!$F$1:$X$65536,19,0)</f>
        <v>规培研究生</v>
      </c>
      <c r="G354" s="8" t="str">
        <f>VLOOKUP(E354,'[2]住培学员 在培学员排班表（所有人）请假等数据已更新到23.6'!$F$1:$P$65536,11,0)</f>
        <v>内科</v>
      </c>
      <c r="H354" s="8" t="str">
        <f>VLOOKUP(E354,'[2]住培学员 在培学员排班表（所有人）请假等数据已更新到23.6'!$F$1:$S$65536,14,0)</f>
        <v>2021年</v>
      </c>
      <c r="I354" s="8" t="s">
        <v>99</v>
      </c>
      <c r="J354" s="24">
        <v>0</v>
      </c>
      <c r="K354" s="24">
        <v>0</v>
      </c>
      <c r="L354" s="24">
        <v>0</v>
      </c>
      <c r="M354" s="24">
        <v>120</v>
      </c>
      <c r="N354" s="25">
        <v>0</v>
      </c>
      <c r="O354" s="25">
        <v>5</v>
      </c>
      <c r="P354" s="25">
        <v>5</v>
      </c>
      <c r="Q354" s="25">
        <v>2</v>
      </c>
      <c r="R354" s="25">
        <v>2</v>
      </c>
      <c r="S354" s="36">
        <v>300</v>
      </c>
      <c r="T354" s="24">
        <v>100</v>
      </c>
      <c r="U354" s="24">
        <v>10</v>
      </c>
      <c r="V354" s="24">
        <v>40</v>
      </c>
      <c r="W354" s="24">
        <v>30</v>
      </c>
      <c r="X354" s="24">
        <v>30</v>
      </c>
      <c r="Y354" s="48">
        <v>0</v>
      </c>
      <c r="Z354" s="48">
        <v>0</v>
      </c>
      <c r="AA354" s="48">
        <f>VLOOKUP(E354,[6]教育处数据!B:G,6,0)</f>
        <v>0</v>
      </c>
      <c r="AB354" s="43">
        <f>VLOOKUP(E354,[6]教育处数据!B:H,7,0)</f>
        <v>100</v>
      </c>
      <c r="AC354" s="43">
        <f>VLOOKUP(E354,[6]教育处数据!B:J,9,0)</f>
        <v>150</v>
      </c>
      <c r="AD354" s="43">
        <f>VLOOKUP(E354,[6]教育处数据!B:L,11,0)</f>
        <v>100</v>
      </c>
      <c r="AE354" s="43">
        <v>0</v>
      </c>
      <c r="AF354" s="43">
        <v>0</v>
      </c>
      <c r="AG354" s="43">
        <v>-20</v>
      </c>
      <c r="AH354" s="43">
        <v>0</v>
      </c>
      <c r="AI354" s="43">
        <v>0</v>
      </c>
      <c r="AJ354" s="43">
        <v>0</v>
      </c>
      <c r="AK354" s="43">
        <v>0</v>
      </c>
      <c r="AL354" s="43">
        <v>0</v>
      </c>
      <c r="AM354" s="26">
        <f>SUM(J354:M354,S354:AJ354)</f>
        <v>960</v>
      </c>
      <c r="AN354" s="7" t="str">
        <f>VLOOKUP(G354,'[4]2.第一轮公示反馈'!$G:$AM,33,0)</f>
        <v>内科</v>
      </c>
      <c r="AO354" s="52">
        <f>SUMPRODUCT(($AN$4:$AN$1113=AN354)*($AM$4:$AM$1113&gt;AM354))+1</f>
        <v>31</v>
      </c>
      <c r="AP354" s="53">
        <f>COUNTIF(AN:AN,AN354)</f>
        <v>214</v>
      </c>
      <c r="AQ354" s="54">
        <f>AO354/AP354</f>
        <v>0.144859813084112</v>
      </c>
      <c r="AR354" s="53">
        <f>IF(AQ354&lt;=10%,1.5,(IF(AQ354&lt;=40%,1.25,IF(AQ354&lt;=60%,1,IF(AQ354&lt;90%,0.75,0.5)))))</f>
        <v>1.25</v>
      </c>
      <c r="AS354" s="55">
        <v>1200</v>
      </c>
      <c r="AT354" s="6">
        <f>VLOOKUP(E354,[6]教育处数据!B:Q,16,0)</f>
        <v>20</v>
      </c>
      <c r="AU354" s="56">
        <f>AS354*AR354*(AT354/AW354)</f>
        <v>1500</v>
      </c>
      <c r="AV354" s="57">
        <f>ROUND(AU354,0)</f>
        <v>1500</v>
      </c>
      <c r="AW354" s="6">
        <v>20</v>
      </c>
    </row>
    <row r="355" spans="1:49">
      <c r="A355" s="6"/>
      <c r="B355" s="7" t="s">
        <v>239</v>
      </c>
      <c r="C355" s="8">
        <v>349</v>
      </c>
      <c r="D355" s="8" t="s">
        <v>493</v>
      </c>
      <c r="E355" s="8" t="str">
        <f>VLOOKUP(D355,'[1]9月学员绩效名单'!$A:$C,3,0)</f>
        <v>727L88</v>
      </c>
      <c r="F355" s="8" t="str">
        <f>VLOOKUP(E355,'[2]住培学员 在培学员排班表（所有人）请假等数据已更新到23.6'!$F$1:$X$65536,19,0)</f>
        <v>住院医师-外院</v>
      </c>
      <c r="G355" s="8" t="str">
        <f>VLOOKUP(E355,'[2]住培学员 在培学员排班表（所有人）请假等数据已更新到23.6'!$F$1:$P$65536,11,0)</f>
        <v>内科</v>
      </c>
      <c r="H355" s="8" t="str">
        <f>VLOOKUP(E355,'[2]住培学员 在培学员排班表（所有人）请假等数据已更新到23.6'!$F$1:$S$65536,14,0)</f>
        <v>2021年</v>
      </c>
      <c r="I355" s="8" t="s">
        <v>99</v>
      </c>
      <c r="J355" s="24">
        <v>0</v>
      </c>
      <c r="K355" s="24">
        <v>0</v>
      </c>
      <c r="L355" s="24">
        <v>0</v>
      </c>
      <c r="M355" s="24">
        <v>120</v>
      </c>
      <c r="N355" s="25">
        <v>0</v>
      </c>
      <c r="O355" s="25">
        <v>2</v>
      </c>
      <c r="P355" s="25">
        <v>2</v>
      </c>
      <c r="Q355" s="25">
        <v>3</v>
      </c>
      <c r="R355" s="25">
        <v>0</v>
      </c>
      <c r="S355" s="36">
        <v>155</v>
      </c>
      <c r="T355" s="24">
        <v>100</v>
      </c>
      <c r="U355" s="24">
        <v>10</v>
      </c>
      <c r="V355" s="24">
        <v>40</v>
      </c>
      <c r="W355" s="24">
        <v>60</v>
      </c>
      <c r="X355" s="24">
        <v>60</v>
      </c>
      <c r="Y355" s="48">
        <v>60</v>
      </c>
      <c r="Z355" s="48">
        <v>0</v>
      </c>
      <c r="AA355" s="48">
        <f>VLOOKUP(E355,[6]教育处数据!B:G,6,0)</f>
        <v>0</v>
      </c>
      <c r="AB355" s="43">
        <f>VLOOKUP(E355,[6]教育处数据!B:H,7,0)</f>
        <v>100</v>
      </c>
      <c r="AC355" s="43">
        <f>VLOOKUP(E355,[6]教育处数据!B:J,9,0)</f>
        <v>150</v>
      </c>
      <c r="AD355" s="43">
        <f>VLOOKUP(E355,[6]教育处数据!B:L,11,0)</f>
        <v>100</v>
      </c>
      <c r="AE355" s="43">
        <v>0</v>
      </c>
      <c r="AF355" s="43">
        <v>0</v>
      </c>
      <c r="AG355" s="43">
        <f>VLOOKUP(E355,[6]教育处数据!B:N,13,0)</f>
        <v>0</v>
      </c>
      <c r="AH355" s="43">
        <v>0</v>
      </c>
      <c r="AI355" s="43">
        <v>0</v>
      </c>
      <c r="AJ355" s="43">
        <v>0</v>
      </c>
      <c r="AK355" s="43">
        <v>0</v>
      </c>
      <c r="AL355" s="43">
        <v>0</v>
      </c>
      <c r="AM355" s="26">
        <f>SUM(J355:M355,S355:AJ355)</f>
        <v>955</v>
      </c>
      <c r="AN355" s="7" t="str">
        <f>VLOOKUP(G355,'[4]2.第一轮公示反馈'!$G:$AM,33,0)</f>
        <v>内科</v>
      </c>
      <c r="AO355" s="52">
        <f>SUMPRODUCT(($AN$4:$AN$1113=AN355)*($AM$4:$AM$1113&gt;AM355))+1</f>
        <v>32</v>
      </c>
      <c r="AP355" s="53">
        <f>COUNTIF(AN:AN,AN355)</f>
        <v>214</v>
      </c>
      <c r="AQ355" s="54">
        <f>AO355/AP355</f>
        <v>0.149532710280374</v>
      </c>
      <c r="AR355" s="53">
        <f>IF(AQ355&lt;=10%,1.5,(IF(AQ355&lt;=40%,1.25,IF(AQ355&lt;=60%,1,IF(AQ355&lt;90%,0.75,0.5)))))</f>
        <v>1.25</v>
      </c>
      <c r="AS355" s="55">
        <v>1200</v>
      </c>
      <c r="AT355" s="6">
        <f>VLOOKUP(E355,[6]教育处数据!B:Q,16,0)</f>
        <v>20</v>
      </c>
      <c r="AU355" s="56">
        <f>AS355*AR355*(AT355/AW355)</f>
        <v>1500</v>
      </c>
      <c r="AV355" s="57">
        <f>ROUND(AU355,0)</f>
        <v>1500</v>
      </c>
      <c r="AW355" s="6">
        <v>20</v>
      </c>
    </row>
    <row r="356" spans="1:49">
      <c r="A356" s="6"/>
      <c r="B356" s="7" t="s">
        <v>241</v>
      </c>
      <c r="C356" s="8">
        <v>351</v>
      </c>
      <c r="D356" s="11" t="s">
        <v>494</v>
      </c>
      <c r="E356" s="8" t="str">
        <f>VLOOKUP(D356,'[1]9月学员绩效名单'!$A:$C,3,0)</f>
        <v>7AM171</v>
      </c>
      <c r="F356" s="8" t="str">
        <f>VLOOKUP(E356,'[2]住培学员 在培学员排班表（所有人）请假等数据已更新到23.6'!$F$1:$X$65536,19,0)</f>
        <v>规培研究生</v>
      </c>
      <c r="G356" s="8" t="str">
        <f>VLOOKUP(E356,'[2]住培学员 在培学员排班表（所有人）请假等数据已更新到23.6'!$F$1:$P$65536,11,0)</f>
        <v>内科</v>
      </c>
      <c r="H356" s="8" t="str">
        <f>VLOOKUP(E356,'[2]住培学员 在培学员排班表（所有人）请假等数据已更新到23.6'!$F$1:$S$65536,14,0)</f>
        <v>2021年</v>
      </c>
      <c r="I356" s="8" t="s">
        <v>99</v>
      </c>
      <c r="J356" s="24">
        <v>0</v>
      </c>
      <c r="K356" s="24">
        <v>0</v>
      </c>
      <c r="L356" s="24">
        <v>0</v>
      </c>
      <c r="M356" s="24">
        <v>160</v>
      </c>
      <c r="N356" s="25">
        <v>0</v>
      </c>
      <c r="O356" s="25">
        <v>6</v>
      </c>
      <c r="P356" s="25">
        <v>2</v>
      </c>
      <c r="Q356" s="25">
        <v>2</v>
      </c>
      <c r="R356" s="25">
        <v>1</v>
      </c>
      <c r="S356" s="36">
        <v>235</v>
      </c>
      <c r="T356" s="24">
        <v>100</v>
      </c>
      <c r="U356" s="24">
        <v>10</v>
      </c>
      <c r="V356" s="24">
        <v>0</v>
      </c>
      <c r="W356" s="24">
        <v>30</v>
      </c>
      <c r="X356" s="24">
        <v>30</v>
      </c>
      <c r="Y356" s="48">
        <v>40</v>
      </c>
      <c r="Z356" s="48">
        <v>0</v>
      </c>
      <c r="AA356" s="48">
        <f>VLOOKUP(E356,[6]教育处数据!B:G,6,0)</f>
        <v>0</v>
      </c>
      <c r="AB356" s="43">
        <f>VLOOKUP(E356,[6]教育处数据!B:H,7,0)</f>
        <v>100</v>
      </c>
      <c r="AC356" s="43">
        <f>VLOOKUP(E356,[6]教育处数据!B:J,9,0)</f>
        <v>150</v>
      </c>
      <c r="AD356" s="43">
        <f>VLOOKUP(E356,[6]教育处数据!B:L,11,0)</f>
        <v>100</v>
      </c>
      <c r="AE356" s="43">
        <v>0</v>
      </c>
      <c r="AF356" s="43">
        <v>0</v>
      </c>
      <c r="AG356" s="43">
        <f>VLOOKUP(E356,[6]教育处数据!B:N,13,0)</f>
        <v>0</v>
      </c>
      <c r="AH356" s="43">
        <v>0</v>
      </c>
      <c r="AI356" s="43">
        <v>0</v>
      </c>
      <c r="AJ356" s="43">
        <v>0</v>
      </c>
      <c r="AK356" s="43">
        <v>0</v>
      </c>
      <c r="AL356" s="43">
        <v>0</v>
      </c>
      <c r="AM356" s="26">
        <f>SUM(J356:M356,S356:AJ356)</f>
        <v>955</v>
      </c>
      <c r="AN356" s="7" t="str">
        <f>VLOOKUP(G356,'[4]2.第一轮公示反馈'!$G:$AM,33,0)</f>
        <v>内科</v>
      </c>
      <c r="AO356" s="52">
        <f>SUMPRODUCT(($AN$4:$AN$1113=AN356)*($AM$4:$AM$1113&gt;AM356))+1</f>
        <v>32</v>
      </c>
      <c r="AP356" s="53">
        <f>COUNTIF(AN:AN,AN356)</f>
        <v>214</v>
      </c>
      <c r="AQ356" s="54">
        <f>AO356/AP356</f>
        <v>0.149532710280374</v>
      </c>
      <c r="AR356" s="53">
        <f>IF(AQ356&lt;=10%,1.5,(IF(AQ356&lt;=40%,1.25,IF(AQ356&lt;=60%,1,IF(AQ356&lt;90%,0.75,0.5)))))</f>
        <v>1.25</v>
      </c>
      <c r="AS356" s="55">
        <v>1200</v>
      </c>
      <c r="AT356" s="6">
        <f>VLOOKUP(E356,[6]教育处数据!B:Q,16,0)</f>
        <v>20</v>
      </c>
      <c r="AU356" s="56">
        <f>AS356*AR356*(AT356/AW356)</f>
        <v>1500</v>
      </c>
      <c r="AV356" s="57">
        <f>ROUND(AU356,0)</f>
        <v>1500</v>
      </c>
      <c r="AW356" s="6">
        <v>20</v>
      </c>
    </row>
    <row r="357" spans="1:49">
      <c r="A357" s="6"/>
      <c r="B357" s="7" t="s">
        <v>462</v>
      </c>
      <c r="C357" s="8">
        <v>352</v>
      </c>
      <c r="D357" s="9" t="s">
        <v>495</v>
      </c>
      <c r="E357" s="8">
        <f>VLOOKUP(D357,'[1]9月学员绩效名单'!$A:$C,3,0)</f>
        <v>621008</v>
      </c>
      <c r="F357" s="8" t="str">
        <f>VLOOKUP(E357,'[2]住培学员 在培学员排班表（所有人）请假等数据已更新到23.6'!$F$1:$X$65536,19,0)</f>
        <v>住院医师-本院</v>
      </c>
      <c r="G357" s="8" t="str">
        <f>VLOOKUP(E357,'[2]住培学员 在培学员排班表（所有人）请假等数据已更新到23.6'!$F$1:$P$65536,11,0)</f>
        <v>内科</v>
      </c>
      <c r="H357" s="8" t="str">
        <f>VLOOKUP(E357,'[2]住培学员 在培学员排班表（所有人）请假等数据已更新到23.6'!$F$1:$S$65536,14,0)</f>
        <v>2021年</v>
      </c>
      <c r="I357" s="8" t="s">
        <v>99</v>
      </c>
      <c r="J357" s="24">
        <v>0</v>
      </c>
      <c r="K357" s="24">
        <v>0</v>
      </c>
      <c r="L357" s="24">
        <v>0</v>
      </c>
      <c r="M357" s="24">
        <v>160</v>
      </c>
      <c r="N357" s="25">
        <v>0</v>
      </c>
      <c r="O357" s="25">
        <v>2</v>
      </c>
      <c r="P357" s="25">
        <v>2</v>
      </c>
      <c r="Q357" s="25">
        <v>1</v>
      </c>
      <c r="R357" s="25">
        <v>0</v>
      </c>
      <c r="S357" s="36">
        <v>105</v>
      </c>
      <c r="T357" s="24">
        <v>100</v>
      </c>
      <c r="U357" s="24">
        <v>10</v>
      </c>
      <c r="V357" s="24">
        <v>80</v>
      </c>
      <c r="W357" s="24">
        <v>60</v>
      </c>
      <c r="X357" s="24">
        <v>90</v>
      </c>
      <c r="Y357" s="48">
        <v>0</v>
      </c>
      <c r="Z357" s="48">
        <v>0</v>
      </c>
      <c r="AA357" s="48">
        <f>VLOOKUP(E357,[6]教育处数据!B:G,6,0)</f>
        <v>0</v>
      </c>
      <c r="AB357" s="43">
        <f>VLOOKUP(E357,[6]教育处数据!B:H,7,0)</f>
        <v>100</v>
      </c>
      <c r="AC357" s="43">
        <f>VLOOKUP(E357,[6]教育处数据!B:J,9,0)</f>
        <v>150</v>
      </c>
      <c r="AD357" s="43">
        <f>VLOOKUP(E357,[6]教育处数据!B:L,11,0)</f>
        <v>100</v>
      </c>
      <c r="AE357" s="43">
        <v>0</v>
      </c>
      <c r="AF357" s="43">
        <v>0</v>
      </c>
      <c r="AG357" s="43">
        <f>VLOOKUP(E357,[6]教育处数据!B:N,13,0)</f>
        <v>0</v>
      </c>
      <c r="AH357" s="43">
        <v>0</v>
      </c>
      <c r="AI357" s="43">
        <v>0</v>
      </c>
      <c r="AJ357" s="43">
        <v>0</v>
      </c>
      <c r="AK357" s="43">
        <v>0</v>
      </c>
      <c r="AL357" s="43">
        <v>0</v>
      </c>
      <c r="AM357" s="26">
        <f>SUM(J357:M357,S357:AJ357)</f>
        <v>955</v>
      </c>
      <c r="AN357" s="7" t="str">
        <f>VLOOKUP(G357,'[4]2.第一轮公示反馈'!$G:$AM,33,0)</f>
        <v>内科</v>
      </c>
      <c r="AO357" s="52">
        <f>SUMPRODUCT(($AN$4:$AN$1113=AN357)*($AM$4:$AM$1113&gt;AM357))+1</f>
        <v>32</v>
      </c>
      <c r="AP357" s="53">
        <f>COUNTIF(AN:AN,AN357)</f>
        <v>214</v>
      </c>
      <c r="AQ357" s="54">
        <f>AO357/AP357</f>
        <v>0.149532710280374</v>
      </c>
      <c r="AR357" s="53">
        <f>IF(AQ357&lt;=10%,1.5,(IF(AQ357&lt;=40%,1.25,IF(AQ357&lt;=60%,1,IF(AQ357&lt;90%,0.75,0.5)))))</f>
        <v>1.25</v>
      </c>
      <c r="AS357" s="55">
        <v>1200</v>
      </c>
      <c r="AT357" s="6">
        <f>VLOOKUP(E357,[6]教育处数据!B:Q,16,0)</f>
        <v>20</v>
      </c>
      <c r="AU357" s="56">
        <f>AS357*AR357*(AT357/AW357)</f>
        <v>1500</v>
      </c>
      <c r="AV357" s="57">
        <f>ROUND(AU357,0)</f>
        <v>1500</v>
      </c>
      <c r="AW357" s="6">
        <v>20</v>
      </c>
    </row>
    <row r="358" spans="1:49">
      <c r="A358" s="6"/>
      <c r="B358" s="7" t="s">
        <v>126</v>
      </c>
      <c r="C358" s="8">
        <v>353</v>
      </c>
      <c r="D358" s="11" t="s">
        <v>496</v>
      </c>
      <c r="E358" s="8" t="str">
        <f>VLOOKUP(D358,'[1]9月学员绩效名单'!$A:$C,3,0)</f>
        <v>7AM203</v>
      </c>
      <c r="F358" s="8" t="str">
        <f>VLOOKUP(E358,'[2]住培学员 在培学员排班表（所有人）请假等数据已更新到23.6'!$F$1:$X$65536,19,0)</f>
        <v>规培研究生</v>
      </c>
      <c r="G358" s="8" t="str">
        <f>VLOOKUP(E358,'[2]住培学员 在培学员排班表（所有人）请假等数据已更新到23.6'!$F$1:$P$65536,11,0)</f>
        <v>内科</v>
      </c>
      <c r="H358" s="8" t="str">
        <f>VLOOKUP(E358,'[2]住培学员 在培学员排班表（所有人）请假等数据已更新到23.6'!$F$1:$S$65536,14,0)</f>
        <v>2021年</v>
      </c>
      <c r="I358" s="8" t="s">
        <v>99</v>
      </c>
      <c r="J358" s="24">
        <v>0</v>
      </c>
      <c r="K358" s="24">
        <v>0</v>
      </c>
      <c r="L358" s="24">
        <v>0</v>
      </c>
      <c r="M358" s="24">
        <v>160</v>
      </c>
      <c r="N358" s="25">
        <v>0</v>
      </c>
      <c r="O358" s="25">
        <v>1</v>
      </c>
      <c r="P358" s="27">
        <v>0</v>
      </c>
      <c r="Q358" s="37">
        <v>2</v>
      </c>
      <c r="R358" s="27">
        <v>0</v>
      </c>
      <c r="S358" s="36">
        <v>70</v>
      </c>
      <c r="T358" s="24">
        <v>100</v>
      </c>
      <c r="U358" s="38">
        <v>10</v>
      </c>
      <c r="V358" s="38">
        <v>80</v>
      </c>
      <c r="W358" s="38">
        <v>90</v>
      </c>
      <c r="X358" s="38">
        <v>90</v>
      </c>
      <c r="Y358" s="38">
        <v>0</v>
      </c>
      <c r="Z358" s="48">
        <v>0</v>
      </c>
      <c r="AA358" s="48">
        <f>VLOOKUP(E358,[6]教育处数据!B:G,6,0)</f>
        <v>0</v>
      </c>
      <c r="AB358" s="43">
        <f>VLOOKUP(E358,[6]教育处数据!B:H,7,0)</f>
        <v>100</v>
      </c>
      <c r="AC358" s="43">
        <f>VLOOKUP(E358,[6]教育处数据!B:J,9,0)</f>
        <v>150</v>
      </c>
      <c r="AD358" s="43">
        <f>VLOOKUP(E358,[6]教育处数据!B:L,11,0)</f>
        <v>100</v>
      </c>
      <c r="AE358" s="43">
        <v>0</v>
      </c>
      <c r="AF358" s="43">
        <v>0</v>
      </c>
      <c r="AG358" s="43">
        <f>VLOOKUP(E358,[6]教育处数据!B:N,13,0)</f>
        <v>0</v>
      </c>
      <c r="AH358" s="43">
        <v>0</v>
      </c>
      <c r="AI358" s="43">
        <v>0</v>
      </c>
      <c r="AJ358" s="43">
        <v>0</v>
      </c>
      <c r="AK358" s="43">
        <v>0</v>
      </c>
      <c r="AL358" s="43">
        <v>0</v>
      </c>
      <c r="AM358" s="26">
        <f>SUM(J358:M358,S358:AJ358)</f>
        <v>950</v>
      </c>
      <c r="AN358" s="7" t="str">
        <f>VLOOKUP(G358,'[4]2.第一轮公示反馈'!$G:$AM,33,0)</f>
        <v>内科</v>
      </c>
      <c r="AO358" s="52">
        <f>SUMPRODUCT(($AN$4:$AN$1113=AN358)*($AM$4:$AM$1113&gt;AM358))+1</f>
        <v>35</v>
      </c>
      <c r="AP358" s="53">
        <f>COUNTIF(AN:AN,AN358)</f>
        <v>214</v>
      </c>
      <c r="AQ358" s="54">
        <f>AO358/AP358</f>
        <v>0.163551401869159</v>
      </c>
      <c r="AR358" s="53">
        <f>IF(AQ358&lt;=10%,1.5,(IF(AQ358&lt;=40%,1.25,IF(AQ358&lt;=60%,1,IF(AQ358&lt;90%,0.75,0.5)))))</f>
        <v>1.25</v>
      </c>
      <c r="AS358" s="55">
        <v>1200</v>
      </c>
      <c r="AT358" s="6">
        <f>VLOOKUP(E358,[6]教育处数据!B:Q,16,0)</f>
        <v>20</v>
      </c>
      <c r="AU358" s="56">
        <f>AS358*AR358*(AT358/AW358)</f>
        <v>1500</v>
      </c>
      <c r="AV358" s="57">
        <f>ROUND(AU358,0)</f>
        <v>1500</v>
      </c>
      <c r="AW358" s="6">
        <v>20</v>
      </c>
    </row>
    <row r="359" spans="1:49">
      <c r="A359" s="6"/>
      <c r="B359" s="7" t="s">
        <v>497</v>
      </c>
      <c r="C359" s="8">
        <v>354</v>
      </c>
      <c r="D359" s="11" t="s">
        <v>498</v>
      </c>
      <c r="E359" s="8" t="str">
        <f>VLOOKUP(D359,'[1]9月学员绩效名单'!$A:$C,3,0)</f>
        <v>7AM178</v>
      </c>
      <c r="F359" s="8" t="str">
        <f>VLOOKUP(E359,'[2]住培学员 在培学员排班表（所有人）请假等数据已更新到23.6'!$F$1:$X$65536,19,0)</f>
        <v>规培研究生</v>
      </c>
      <c r="G359" s="8" t="str">
        <f>VLOOKUP(E359,'[2]住培学员 在培学员排班表（所有人）请假等数据已更新到23.6'!$F$1:$P$65536,11,0)</f>
        <v>内科</v>
      </c>
      <c r="H359" s="8" t="str">
        <f>VLOOKUP(E359,'[2]住培学员 在培学员排班表（所有人）请假等数据已更新到23.6'!$F$1:$S$65536,14,0)</f>
        <v>2021年</v>
      </c>
      <c r="I359" s="8" t="s">
        <v>99</v>
      </c>
      <c r="J359" s="24">
        <v>0</v>
      </c>
      <c r="K359" s="24">
        <v>0</v>
      </c>
      <c r="L359" s="24">
        <v>0</v>
      </c>
      <c r="M359" s="24">
        <v>160</v>
      </c>
      <c r="N359" s="25">
        <v>0</v>
      </c>
      <c r="O359" s="25">
        <v>4</v>
      </c>
      <c r="P359" s="25">
        <v>2</v>
      </c>
      <c r="Q359" s="25">
        <v>1</v>
      </c>
      <c r="R359" s="25">
        <v>1</v>
      </c>
      <c r="S359" s="36">
        <v>170</v>
      </c>
      <c r="T359" s="24">
        <v>100</v>
      </c>
      <c r="U359" s="24">
        <v>10</v>
      </c>
      <c r="V359" s="24">
        <v>40</v>
      </c>
      <c r="W359" s="24">
        <v>60</v>
      </c>
      <c r="X359" s="24">
        <v>60</v>
      </c>
      <c r="Y359" s="48">
        <v>0</v>
      </c>
      <c r="Z359" s="48">
        <v>0</v>
      </c>
      <c r="AA359" s="48">
        <f>VLOOKUP(E359,[6]教育处数据!B:G,6,0)</f>
        <v>0</v>
      </c>
      <c r="AB359" s="43">
        <f>VLOOKUP(E359,[6]教育处数据!B:H,7,0)</f>
        <v>100</v>
      </c>
      <c r="AC359" s="43">
        <f>VLOOKUP(E359,[6]教育处数据!B:J,9,0)</f>
        <v>150</v>
      </c>
      <c r="AD359" s="43">
        <f>VLOOKUP(E359,[6]教育处数据!B:L,11,0)</f>
        <v>100</v>
      </c>
      <c r="AE359" s="43">
        <v>0</v>
      </c>
      <c r="AF359" s="43">
        <v>0</v>
      </c>
      <c r="AG359" s="43">
        <f>VLOOKUP(E359,[6]教育处数据!B:N,13,0)</f>
        <v>0</v>
      </c>
      <c r="AH359" s="43">
        <v>0</v>
      </c>
      <c r="AI359" s="43">
        <v>0</v>
      </c>
      <c r="AJ359" s="43">
        <v>0</v>
      </c>
      <c r="AK359" s="43">
        <v>0</v>
      </c>
      <c r="AL359" s="43">
        <v>0</v>
      </c>
      <c r="AM359" s="26">
        <f>SUM(J359:M359,S359:AJ359)</f>
        <v>950</v>
      </c>
      <c r="AN359" s="7" t="str">
        <f>VLOOKUP(G359,'[4]2.第一轮公示反馈'!$G:$AM,33,0)</f>
        <v>内科</v>
      </c>
      <c r="AO359" s="52">
        <f>SUMPRODUCT(($AN$4:$AN$1113=AN359)*($AM$4:$AM$1113&gt;AM359))+1</f>
        <v>35</v>
      </c>
      <c r="AP359" s="53">
        <f>COUNTIF(AN:AN,AN359)</f>
        <v>214</v>
      </c>
      <c r="AQ359" s="54">
        <f>AO359/AP359</f>
        <v>0.163551401869159</v>
      </c>
      <c r="AR359" s="53">
        <f>IF(AQ359&lt;=10%,1.5,(IF(AQ359&lt;=40%,1.25,IF(AQ359&lt;=60%,1,IF(AQ359&lt;90%,0.75,0.5)))))</f>
        <v>1.25</v>
      </c>
      <c r="AS359" s="55">
        <v>1200</v>
      </c>
      <c r="AT359" s="6">
        <f>VLOOKUP(E359,[6]教育处数据!B:Q,16,0)</f>
        <v>20</v>
      </c>
      <c r="AU359" s="56">
        <f>AS359*AR359*(AT359/AW359)</f>
        <v>1500</v>
      </c>
      <c r="AV359" s="57">
        <f>ROUND(AU359,0)</f>
        <v>1500</v>
      </c>
      <c r="AW359" s="6">
        <v>20</v>
      </c>
    </row>
    <row r="360" spans="1:49">
      <c r="A360" s="6"/>
      <c r="B360" s="7" t="s">
        <v>126</v>
      </c>
      <c r="C360" s="8">
        <v>355</v>
      </c>
      <c r="D360" s="11" t="s">
        <v>499</v>
      </c>
      <c r="E360" s="8" t="str">
        <f>VLOOKUP(D360,'[1]9月学员绩效名单'!$A:$C,3,0)</f>
        <v>7AM164</v>
      </c>
      <c r="F360" s="8" t="str">
        <f>VLOOKUP(E360,'[2]住培学员 在培学员排班表（所有人）请假等数据已更新到23.6'!$F$1:$X$65536,19,0)</f>
        <v>规培研究生</v>
      </c>
      <c r="G360" s="8" t="str">
        <f>VLOOKUP(E360,'[2]住培学员 在培学员排班表（所有人）请假等数据已更新到23.6'!$F$1:$P$65536,11,0)</f>
        <v>内科</v>
      </c>
      <c r="H360" s="8" t="str">
        <f>VLOOKUP(E360,'[2]住培学员 在培学员排班表（所有人）请假等数据已更新到23.6'!$F$1:$S$65536,14,0)</f>
        <v>2021年</v>
      </c>
      <c r="I360" s="8" t="s">
        <v>99</v>
      </c>
      <c r="J360" s="24">
        <v>0</v>
      </c>
      <c r="K360" s="24">
        <v>0</v>
      </c>
      <c r="L360" s="24">
        <v>0</v>
      </c>
      <c r="M360" s="24">
        <v>160</v>
      </c>
      <c r="N360" s="25">
        <v>0</v>
      </c>
      <c r="O360" s="25">
        <v>1</v>
      </c>
      <c r="P360" s="27">
        <v>0</v>
      </c>
      <c r="Q360" s="37">
        <v>0</v>
      </c>
      <c r="R360" s="27">
        <v>1</v>
      </c>
      <c r="S360" s="36">
        <v>45</v>
      </c>
      <c r="T360" s="24">
        <v>100</v>
      </c>
      <c r="U360" s="38">
        <v>10</v>
      </c>
      <c r="V360" s="38">
        <v>40</v>
      </c>
      <c r="W360" s="38">
        <v>120</v>
      </c>
      <c r="X360" s="38">
        <v>120</v>
      </c>
      <c r="Y360" s="38">
        <v>0</v>
      </c>
      <c r="Z360" s="48">
        <v>0</v>
      </c>
      <c r="AA360" s="48">
        <f>VLOOKUP(E360,[6]教育处数据!B:G,6,0)</f>
        <v>0</v>
      </c>
      <c r="AB360" s="43">
        <f>VLOOKUP(E360,[6]教育处数据!B:H,7,0)</f>
        <v>100</v>
      </c>
      <c r="AC360" s="43">
        <f>VLOOKUP(E360,[6]教育处数据!B:J,9,0)</f>
        <v>150</v>
      </c>
      <c r="AD360" s="43">
        <f>VLOOKUP(E360,[6]教育处数据!B:L,11,0)</f>
        <v>100</v>
      </c>
      <c r="AE360" s="43">
        <v>0</v>
      </c>
      <c r="AF360" s="43">
        <v>0</v>
      </c>
      <c r="AG360" s="43">
        <f>VLOOKUP(E360,[6]教育处数据!B:N,13,0)</f>
        <v>0</v>
      </c>
      <c r="AH360" s="43">
        <v>0</v>
      </c>
      <c r="AI360" s="43">
        <v>0</v>
      </c>
      <c r="AJ360" s="43">
        <v>0</v>
      </c>
      <c r="AK360" s="43">
        <v>0</v>
      </c>
      <c r="AL360" s="43">
        <v>0</v>
      </c>
      <c r="AM360" s="26">
        <f>SUM(J360:M360,S360:AJ360)</f>
        <v>945</v>
      </c>
      <c r="AN360" s="7" t="str">
        <f>VLOOKUP(G360,'[4]2.第一轮公示反馈'!$G:$AM,33,0)</f>
        <v>内科</v>
      </c>
      <c r="AO360" s="52">
        <f>SUMPRODUCT(($AN$4:$AN$1113=AN360)*($AM$4:$AM$1113&gt;AM360))+1</f>
        <v>37</v>
      </c>
      <c r="AP360" s="53">
        <f>COUNTIF(AN:AN,AN360)</f>
        <v>214</v>
      </c>
      <c r="AQ360" s="54">
        <f>AO360/AP360</f>
        <v>0.172897196261682</v>
      </c>
      <c r="AR360" s="53">
        <f>IF(AQ360&lt;=10%,1.5,(IF(AQ360&lt;=40%,1.25,IF(AQ360&lt;=60%,1,IF(AQ360&lt;90%,0.75,0.5)))))</f>
        <v>1.25</v>
      </c>
      <c r="AS360" s="55">
        <v>1200</v>
      </c>
      <c r="AT360" s="6">
        <f>VLOOKUP(E360,[6]教育处数据!B:Q,16,0)</f>
        <v>20</v>
      </c>
      <c r="AU360" s="56">
        <f>AS360*AR360*(AT360/AW360)</f>
        <v>1500</v>
      </c>
      <c r="AV360" s="57">
        <f>ROUND(AU360,0)</f>
        <v>1500</v>
      </c>
      <c r="AW360" s="6">
        <v>20</v>
      </c>
    </row>
    <row r="361" spans="1:49">
      <c r="A361" s="6"/>
      <c r="B361" s="7" t="s">
        <v>500</v>
      </c>
      <c r="C361" s="8">
        <v>356</v>
      </c>
      <c r="D361" s="11" t="s">
        <v>501</v>
      </c>
      <c r="E361" s="8" t="str">
        <f>VLOOKUP(D361,'[1]9月学员绩效名单'!$A:$C,3,0)</f>
        <v>7AM202</v>
      </c>
      <c r="F361" s="8" t="str">
        <f>VLOOKUP(E361,'[2]住培学员 在培学员排班表（所有人）请假等数据已更新到23.6'!$F$1:$X$65536,19,0)</f>
        <v>规培研究生</v>
      </c>
      <c r="G361" s="8" t="str">
        <f>VLOOKUP(E361,'[2]住培学员 在培学员排班表（所有人）请假等数据已更新到23.6'!$F$1:$P$65536,11,0)</f>
        <v>内科</v>
      </c>
      <c r="H361" s="8" t="str">
        <f>VLOOKUP(E361,'[2]住培学员 在培学员排班表（所有人）请假等数据已更新到23.6'!$F$1:$S$65536,14,0)</f>
        <v>2021年</v>
      </c>
      <c r="I361" s="9" t="s">
        <v>99</v>
      </c>
      <c r="J361" s="60">
        <v>0</v>
      </c>
      <c r="K361" s="24">
        <v>0</v>
      </c>
      <c r="L361" s="24">
        <v>0</v>
      </c>
      <c r="M361" s="24">
        <v>160</v>
      </c>
      <c r="N361" s="25">
        <v>0</v>
      </c>
      <c r="O361" s="25">
        <v>3</v>
      </c>
      <c r="P361" s="25">
        <v>1</v>
      </c>
      <c r="Q361" s="25">
        <v>0</v>
      </c>
      <c r="R361" s="78">
        <v>1</v>
      </c>
      <c r="S361" s="36">
        <v>105</v>
      </c>
      <c r="T361" s="24">
        <v>100</v>
      </c>
      <c r="U361" s="24">
        <v>10</v>
      </c>
      <c r="V361" s="24">
        <v>40</v>
      </c>
      <c r="W361" s="24">
        <v>120</v>
      </c>
      <c r="X361" s="24">
        <v>60</v>
      </c>
      <c r="Y361" s="48">
        <v>0</v>
      </c>
      <c r="Z361" s="48">
        <v>0</v>
      </c>
      <c r="AA361" s="48">
        <f>VLOOKUP(E361,[6]教育处数据!B:G,6,0)</f>
        <v>0</v>
      </c>
      <c r="AB361" s="43">
        <f>VLOOKUP(E361,[6]教育处数据!B:H,7,0)</f>
        <v>100</v>
      </c>
      <c r="AC361" s="43">
        <f>VLOOKUP(E361,[6]教育处数据!B:J,9,0)</f>
        <v>150</v>
      </c>
      <c r="AD361" s="43">
        <f>VLOOKUP(E361,[6]教育处数据!B:L,11,0)</f>
        <v>100</v>
      </c>
      <c r="AE361" s="43">
        <v>0</v>
      </c>
      <c r="AF361" s="43">
        <v>0</v>
      </c>
      <c r="AG361" s="43">
        <f>VLOOKUP(E361,[6]教育处数据!B:N,13,0)</f>
        <v>0</v>
      </c>
      <c r="AH361" s="43">
        <v>0</v>
      </c>
      <c r="AI361" s="43">
        <v>0</v>
      </c>
      <c r="AJ361" s="43">
        <v>0</v>
      </c>
      <c r="AK361" s="43">
        <v>0</v>
      </c>
      <c r="AL361" s="43">
        <v>0</v>
      </c>
      <c r="AM361" s="26">
        <f>SUM(J361:M361,S361:AJ361)</f>
        <v>945</v>
      </c>
      <c r="AN361" s="7" t="str">
        <f>VLOOKUP(G361,'[4]2.第一轮公示反馈'!$G:$AM,33,0)</f>
        <v>内科</v>
      </c>
      <c r="AO361" s="52">
        <f>SUMPRODUCT(($AN$4:$AN$1113=AN361)*($AM$4:$AM$1113&gt;AM361))+1</f>
        <v>37</v>
      </c>
      <c r="AP361" s="53">
        <f>COUNTIF(AN:AN,AN361)</f>
        <v>214</v>
      </c>
      <c r="AQ361" s="54">
        <f>AO361/AP361</f>
        <v>0.172897196261682</v>
      </c>
      <c r="AR361" s="53">
        <f>IF(AQ361&lt;=10%,1.5,(IF(AQ361&lt;=40%,1.25,IF(AQ361&lt;=60%,1,IF(AQ361&lt;90%,0.75,0.5)))))</f>
        <v>1.25</v>
      </c>
      <c r="AS361" s="55">
        <v>1200</v>
      </c>
      <c r="AT361" s="6">
        <f>VLOOKUP(E361,[6]教育处数据!B:Q,16,0)</f>
        <v>20</v>
      </c>
      <c r="AU361" s="56">
        <f>AS361*AR361*(AT361/AW361)</f>
        <v>1500</v>
      </c>
      <c r="AV361" s="57">
        <f>ROUND(AU361,0)</f>
        <v>1500</v>
      </c>
      <c r="AW361" s="6">
        <v>20</v>
      </c>
    </row>
    <row r="362" spans="1:49">
      <c r="A362" s="6"/>
      <c r="B362" s="7" t="s">
        <v>497</v>
      </c>
      <c r="C362" s="8">
        <v>357</v>
      </c>
      <c r="D362" s="11" t="s">
        <v>502</v>
      </c>
      <c r="E362" s="8" t="str">
        <f>VLOOKUP(D362,'[1]9月学员绩效名单'!$A:$C,3,0)</f>
        <v>7AM167</v>
      </c>
      <c r="F362" s="8" t="str">
        <f>VLOOKUP(E362,'[2]住培学员 在培学员排班表（所有人）请假等数据已更新到23.6'!$F$1:$X$65536,19,0)</f>
        <v>规培研究生</v>
      </c>
      <c r="G362" s="8" t="str">
        <f>VLOOKUP(E362,'[2]住培学员 在培学员排班表（所有人）请假等数据已更新到23.6'!$F$1:$P$65536,11,0)</f>
        <v>内科</v>
      </c>
      <c r="H362" s="8" t="str">
        <f>VLOOKUP(E362,'[2]住培学员 在培学员排班表（所有人）请假等数据已更新到23.6'!$F$1:$S$65536,14,0)</f>
        <v>2021年</v>
      </c>
      <c r="I362" s="8" t="s">
        <v>99</v>
      </c>
      <c r="J362" s="24">
        <v>0</v>
      </c>
      <c r="K362" s="24">
        <v>0</v>
      </c>
      <c r="L362" s="24">
        <v>0</v>
      </c>
      <c r="M362" s="24">
        <v>160</v>
      </c>
      <c r="N362" s="25">
        <v>0</v>
      </c>
      <c r="O362" s="25">
        <v>5</v>
      </c>
      <c r="P362" s="25">
        <v>2</v>
      </c>
      <c r="Q362" s="25">
        <v>1</v>
      </c>
      <c r="R362" s="25">
        <v>1</v>
      </c>
      <c r="S362" s="36">
        <v>190</v>
      </c>
      <c r="T362" s="24">
        <v>100</v>
      </c>
      <c r="U362" s="24">
        <v>10</v>
      </c>
      <c r="V362" s="24">
        <v>40</v>
      </c>
      <c r="W362" s="24">
        <v>60</v>
      </c>
      <c r="X362" s="24">
        <v>30</v>
      </c>
      <c r="Y362" s="48">
        <v>0</v>
      </c>
      <c r="Z362" s="48">
        <v>0</v>
      </c>
      <c r="AA362" s="48">
        <f>VLOOKUP(E362,[6]教育处数据!B:G,6,0)</f>
        <v>0</v>
      </c>
      <c r="AB362" s="43">
        <f>VLOOKUP(E362,[6]教育处数据!B:H,7,0)</f>
        <v>100</v>
      </c>
      <c r="AC362" s="43">
        <f>VLOOKUP(E362,[6]教育处数据!B:J,9,0)</f>
        <v>150</v>
      </c>
      <c r="AD362" s="43">
        <f>VLOOKUP(E362,[6]教育处数据!B:L,11,0)</f>
        <v>100</v>
      </c>
      <c r="AE362" s="43">
        <v>0</v>
      </c>
      <c r="AF362" s="43">
        <v>0</v>
      </c>
      <c r="AG362" s="43">
        <f>VLOOKUP(E362,[6]教育处数据!B:N,13,0)</f>
        <v>0</v>
      </c>
      <c r="AH362" s="43">
        <v>0</v>
      </c>
      <c r="AI362" s="43">
        <v>0</v>
      </c>
      <c r="AJ362" s="43">
        <v>0</v>
      </c>
      <c r="AK362" s="43">
        <v>0</v>
      </c>
      <c r="AL362" s="43">
        <v>0</v>
      </c>
      <c r="AM362" s="26">
        <f>SUM(J362:M362,S362:AJ362)</f>
        <v>940</v>
      </c>
      <c r="AN362" s="7" t="str">
        <f>VLOOKUP(G362,'[4]2.第一轮公示反馈'!$G:$AM,33,0)</f>
        <v>内科</v>
      </c>
      <c r="AO362" s="52">
        <f>SUMPRODUCT(($AN$4:$AN$1113=AN362)*($AM$4:$AM$1113&gt;AM362))+1</f>
        <v>39</v>
      </c>
      <c r="AP362" s="53">
        <f>COUNTIF(AN:AN,AN362)</f>
        <v>214</v>
      </c>
      <c r="AQ362" s="54">
        <f>AO362/AP362</f>
        <v>0.182242990654206</v>
      </c>
      <c r="AR362" s="53">
        <f>IF(AQ362&lt;=10%,1.5,(IF(AQ362&lt;=40%,1.25,IF(AQ362&lt;=60%,1,IF(AQ362&lt;90%,0.75,0.5)))))</f>
        <v>1.25</v>
      </c>
      <c r="AS362" s="55">
        <v>1200</v>
      </c>
      <c r="AT362" s="6">
        <f>VLOOKUP(E362,[6]教育处数据!B:Q,16,0)</f>
        <v>20</v>
      </c>
      <c r="AU362" s="56">
        <f>AS362*AR362*(AT362/AW362)</f>
        <v>1500</v>
      </c>
      <c r="AV362" s="57">
        <f>ROUND(AU362,0)</f>
        <v>1500</v>
      </c>
      <c r="AW362" s="6">
        <v>20</v>
      </c>
    </row>
    <row r="363" spans="1:49">
      <c r="A363" s="6"/>
      <c r="B363" s="7" t="s">
        <v>134</v>
      </c>
      <c r="C363" s="8">
        <v>358</v>
      </c>
      <c r="D363" s="10" t="s">
        <v>503</v>
      </c>
      <c r="E363" s="8">
        <f>VLOOKUP(D363,'[1]9月学员绩效名单'!$A:$C,3,0)</f>
        <v>622029</v>
      </c>
      <c r="F363" s="8" t="str">
        <f>VLOOKUP(E363,'[2]住培学员 在培学员排班表（所有人）请假等数据已更新到23.6'!$F$1:$X$65536,19,0)</f>
        <v>住院医师-本院</v>
      </c>
      <c r="G363" s="8" t="str">
        <f>VLOOKUP(E363,'[2]住培学员 在培学员排班表（所有人）请假等数据已更新到23.6'!$F$1:$P$65536,11,0)</f>
        <v>内科</v>
      </c>
      <c r="H363" s="8" t="str">
        <f>VLOOKUP(E363,'[2]住培学员 在培学员排班表（所有人）请假等数据已更新到23.6'!$F$1:$S$65536,14,0)</f>
        <v>2022年</v>
      </c>
      <c r="I363" s="8" t="s">
        <v>99</v>
      </c>
      <c r="J363" s="24">
        <v>0</v>
      </c>
      <c r="K363" s="24">
        <v>0</v>
      </c>
      <c r="L363" s="24">
        <v>0</v>
      </c>
      <c r="M363" s="24">
        <v>160</v>
      </c>
      <c r="N363" s="25">
        <v>0</v>
      </c>
      <c r="O363" s="25">
        <v>5</v>
      </c>
      <c r="P363" s="25">
        <v>1</v>
      </c>
      <c r="Q363" s="25">
        <v>1</v>
      </c>
      <c r="R363" s="25">
        <v>1</v>
      </c>
      <c r="S363" s="36">
        <v>170</v>
      </c>
      <c r="T363" s="24">
        <v>100</v>
      </c>
      <c r="U363" s="24">
        <v>0</v>
      </c>
      <c r="V363" s="24">
        <v>40</v>
      </c>
      <c r="W363" s="24">
        <v>60</v>
      </c>
      <c r="X363" s="24">
        <v>60</v>
      </c>
      <c r="Y363" s="48">
        <v>0</v>
      </c>
      <c r="Z363" s="48">
        <v>0</v>
      </c>
      <c r="AA363" s="48">
        <f>VLOOKUP(E363,[6]教育处数据!B:G,6,0)</f>
        <v>0</v>
      </c>
      <c r="AB363" s="43">
        <f>VLOOKUP(E363,[6]教育处数据!B:H,7,0)</f>
        <v>100</v>
      </c>
      <c r="AC363" s="43">
        <f>VLOOKUP(E363,[6]教育处数据!B:J,9,0)</f>
        <v>150</v>
      </c>
      <c r="AD363" s="43">
        <f>VLOOKUP(E363,[6]教育处数据!B:L,11,0)</f>
        <v>100</v>
      </c>
      <c r="AE363" s="43">
        <v>0</v>
      </c>
      <c r="AF363" s="43">
        <v>0</v>
      </c>
      <c r="AG363" s="43">
        <f>VLOOKUP(E363,[6]教育处数据!B:N,13,0)</f>
        <v>0</v>
      </c>
      <c r="AH363" s="43">
        <v>0</v>
      </c>
      <c r="AI363" s="43">
        <v>0</v>
      </c>
      <c r="AJ363" s="43">
        <v>0</v>
      </c>
      <c r="AK363" s="43">
        <v>0</v>
      </c>
      <c r="AL363" s="43">
        <v>0</v>
      </c>
      <c r="AM363" s="26">
        <f>SUM(J363:M363,S363:AJ363)</f>
        <v>940</v>
      </c>
      <c r="AN363" s="7" t="str">
        <f>VLOOKUP(G363,'[4]2.第一轮公示反馈'!$G:$AM,33,0)</f>
        <v>内科</v>
      </c>
      <c r="AO363" s="52">
        <f>SUMPRODUCT(($AN$4:$AN$1113=AN363)*($AM$4:$AM$1113&gt;AM363))+1</f>
        <v>39</v>
      </c>
      <c r="AP363" s="53">
        <f>COUNTIF(AN:AN,AN363)</f>
        <v>214</v>
      </c>
      <c r="AQ363" s="54">
        <f>AO363/AP363</f>
        <v>0.182242990654206</v>
      </c>
      <c r="AR363" s="53">
        <f>IF(AQ363&lt;=10%,1.5,(IF(AQ363&lt;=40%,1.25,IF(AQ363&lt;=60%,1,IF(AQ363&lt;90%,0.75,0.5)))))</f>
        <v>1.25</v>
      </c>
      <c r="AS363" s="55">
        <v>1200</v>
      </c>
      <c r="AT363" s="6">
        <f>VLOOKUP(E363,[6]教育处数据!B:Q,16,0)</f>
        <v>20</v>
      </c>
      <c r="AU363" s="56">
        <f>AS363*AR363*(AT363/AW363)</f>
        <v>1500</v>
      </c>
      <c r="AV363" s="57">
        <f>ROUND(AU363,0)</f>
        <v>1500</v>
      </c>
      <c r="AW363" s="6">
        <v>20</v>
      </c>
    </row>
    <row r="364" spans="1:49">
      <c r="A364" s="6"/>
      <c r="B364" s="7" t="s">
        <v>500</v>
      </c>
      <c r="C364" s="8">
        <v>359</v>
      </c>
      <c r="D364" s="11" t="s">
        <v>504</v>
      </c>
      <c r="E364" s="8" t="str">
        <f>VLOOKUP(D364,'[1]9月学员绩效名单'!$A:$C,3,0)</f>
        <v>7AM197</v>
      </c>
      <c r="F364" s="8" t="str">
        <f>VLOOKUP(E364,'[2]住培学员 在培学员排班表（所有人）请假等数据已更新到23.6'!$F$1:$X$65536,19,0)</f>
        <v>规培研究生</v>
      </c>
      <c r="G364" s="8" t="str">
        <f>VLOOKUP(E364,'[2]住培学员 在培学员排班表（所有人）请假等数据已更新到23.6'!$F$1:$P$65536,11,0)</f>
        <v>内科</v>
      </c>
      <c r="H364" s="8" t="str">
        <f>VLOOKUP(E364,'[2]住培学员 在培学员排班表（所有人）请假等数据已更新到23.6'!$F$1:$S$65536,14,0)</f>
        <v>2021年</v>
      </c>
      <c r="I364" s="9" t="s">
        <v>99</v>
      </c>
      <c r="J364" s="60">
        <v>0</v>
      </c>
      <c r="K364" s="24">
        <v>0</v>
      </c>
      <c r="L364" s="24">
        <v>0</v>
      </c>
      <c r="M364" s="24">
        <v>160</v>
      </c>
      <c r="N364" s="25">
        <v>0</v>
      </c>
      <c r="O364" s="25">
        <v>1</v>
      </c>
      <c r="P364" s="25">
        <v>1</v>
      </c>
      <c r="Q364" s="25">
        <v>1</v>
      </c>
      <c r="R364" s="78">
        <v>1</v>
      </c>
      <c r="S364" s="36">
        <v>90</v>
      </c>
      <c r="T364" s="24">
        <v>100</v>
      </c>
      <c r="U364" s="24">
        <v>10</v>
      </c>
      <c r="V364" s="24">
        <v>40</v>
      </c>
      <c r="W364" s="24">
        <v>120</v>
      </c>
      <c r="X364" s="24">
        <v>60</v>
      </c>
      <c r="Y364" s="48">
        <v>0</v>
      </c>
      <c r="Z364" s="48">
        <v>0</v>
      </c>
      <c r="AA364" s="48">
        <f>VLOOKUP(E364,[6]教育处数据!B:G,6,0)</f>
        <v>0</v>
      </c>
      <c r="AB364" s="43">
        <f>VLOOKUP(E364,[6]教育处数据!B:H,7,0)</f>
        <v>100</v>
      </c>
      <c r="AC364" s="43">
        <f>VLOOKUP(E364,[6]教育处数据!B:J,9,0)</f>
        <v>150</v>
      </c>
      <c r="AD364" s="43">
        <f>VLOOKUP(E364,[6]教育处数据!B:L,11,0)</f>
        <v>100</v>
      </c>
      <c r="AE364" s="43">
        <v>0</v>
      </c>
      <c r="AF364" s="43">
        <v>0</v>
      </c>
      <c r="AG364" s="43">
        <f>VLOOKUP(E364,[6]教育处数据!B:N,13,0)</f>
        <v>0</v>
      </c>
      <c r="AH364" s="43">
        <v>0</v>
      </c>
      <c r="AI364" s="43">
        <v>0</v>
      </c>
      <c r="AJ364" s="43">
        <v>0</v>
      </c>
      <c r="AK364" s="43">
        <v>0</v>
      </c>
      <c r="AL364" s="43">
        <v>0</v>
      </c>
      <c r="AM364" s="26">
        <f>SUM(J364:M364,S364:AJ364)</f>
        <v>930</v>
      </c>
      <c r="AN364" s="7" t="str">
        <f>VLOOKUP(G364,'[4]2.第一轮公示反馈'!$G:$AM,33,0)</f>
        <v>内科</v>
      </c>
      <c r="AO364" s="52">
        <f>SUMPRODUCT(($AN$4:$AN$1113=AN364)*($AM$4:$AM$1113&gt;AM364))+1</f>
        <v>41</v>
      </c>
      <c r="AP364" s="53">
        <f>COUNTIF(AN:AN,AN364)</f>
        <v>214</v>
      </c>
      <c r="AQ364" s="54">
        <f>AO364/AP364</f>
        <v>0.191588785046729</v>
      </c>
      <c r="AR364" s="53">
        <f>IF(AQ364&lt;=10%,1.5,(IF(AQ364&lt;=40%,1.25,IF(AQ364&lt;=60%,1,IF(AQ364&lt;90%,0.75,0.5)))))</f>
        <v>1.25</v>
      </c>
      <c r="AS364" s="55">
        <v>1200</v>
      </c>
      <c r="AT364" s="6">
        <f>VLOOKUP(E364,[6]教育处数据!B:Q,16,0)</f>
        <v>20</v>
      </c>
      <c r="AU364" s="56">
        <f>AS364*AR364*(AT364/AW364)</f>
        <v>1500</v>
      </c>
      <c r="AV364" s="57">
        <f>ROUND(AU364,0)</f>
        <v>1500</v>
      </c>
      <c r="AW364" s="6">
        <v>20</v>
      </c>
    </row>
    <row r="365" spans="1:49">
      <c r="A365" s="6"/>
      <c r="B365" s="7" t="s">
        <v>134</v>
      </c>
      <c r="C365" s="8">
        <v>360</v>
      </c>
      <c r="D365" s="28" t="s">
        <v>505</v>
      </c>
      <c r="E365" s="8" t="str">
        <f>VLOOKUP(D365,'[1]9月学员绩效名单'!$A:$C,3,0)</f>
        <v>7AM388</v>
      </c>
      <c r="F365" s="8" t="str">
        <f>VLOOKUP(E365,'[2]住培学员 在培学员排班表（所有人）请假等数据已更新到23.6'!$F$1:$X$65536,19,0)</f>
        <v>规培研究生</v>
      </c>
      <c r="G365" s="8" t="str">
        <f>VLOOKUP(E365,'[2]住培学员 在培学员排班表（所有人）请假等数据已更新到23.6'!$F$1:$P$65536,11,0)</f>
        <v>内科</v>
      </c>
      <c r="H365" s="8" t="str">
        <f>VLOOKUP(E365,'[2]住培学员 在培学员排班表（所有人）请假等数据已更新到23.6'!$F$1:$S$65536,14,0)</f>
        <v>2021年</v>
      </c>
      <c r="I365" s="8" t="s">
        <v>99</v>
      </c>
      <c r="J365" s="24">
        <v>0</v>
      </c>
      <c r="K365" s="24">
        <v>0</v>
      </c>
      <c r="L365" s="24">
        <v>0</v>
      </c>
      <c r="M365" s="24">
        <v>160</v>
      </c>
      <c r="N365" s="25">
        <v>0</v>
      </c>
      <c r="O365" s="25">
        <v>4</v>
      </c>
      <c r="P365" s="25">
        <v>1</v>
      </c>
      <c r="Q365" s="25">
        <v>1</v>
      </c>
      <c r="R365" s="25">
        <v>1</v>
      </c>
      <c r="S365" s="36">
        <v>150</v>
      </c>
      <c r="T365" s="24">
        <v>100</v>
      </c>
      <c r="U365" s="24">
        <v>10</v>
      </c>
      <c r="V365" s="24">
        <v>40</v>
      </c>
      <c r="W365" s="24">
        <v>60</v>
      </c>
      <c r="X365" s="24">
        <v>60</v>
      </c>
      <c r="Y365" s="48">
        <v>0</v>
      </c>
      <c r="Z365" s="48">
        <v>0</v>
      </c>
      <c r="AA365" s="48">
        <f>VLOOKUP(E365,[6]教育处数据!B:G,6,0)</f>
        <v>0</v>
      </c>
      <c r="AB365" s="43">
        <f>VLOOKUP(E365,[6]教育处数据!B:H,7,0)</f>
        <v>100</v>
      </c>
      <c r="AC365" s="43">
        <f>VLOOKUP(E365,[6]教育处数据!B:J,9,0)</f>
        <v>150</v>
      </c>
      <c r="AD365" s="43">
        <f>VLOOKUP(E365,[6]教育处数据!B:L,11,0)</f>
        <v>100</v>
      </c>
      <c r="AE365" s="43">
        <v>0</v>
      </c>
      <c r="AF365" s="43">
        <v>0</v>
      </c>
      <c r="AG365" s="43">
        <f>VLOOKUP(E365,[6]教育处数据!B:N,13,0)</f>
        <v>0</v>
      </c>
      <c r="AH365" s="43">
        <v>0</v>
      </c>
      <c r="AI365" s="43">
        <v>0</v>
      </c>
      <c r="AJ365" s="43">
        <v>0</v>
      </c>
      <c r="AK365" s="43">
        <v>0</v>
      </c>
      <c r="AL365" s="43">
        <v>0</v>
      </c>
      <c r="AM365" s="26">
        <f>SUM(J365:M365,S365:AJ365)</f>
        <v>930</v>
      </c>
      <c r="AN365" s="7" t="str">
        <f>VLOOKUP(G365,'[4]2.第一轮公示反馈'!$G:$AM,33,0)</f>
        <v>内科</v>
      </c>
      <c r="AO365" s="52">
        <f>SUMPRODUCT(($AN$4:$AN$1113=AN365)*($AM$4:$AM$1113&gt;AM365))+1</f>
        <v>41</v>
      </c>
      <c r="AP365" s="53">
        <f>COUNTIF(AN:AN,AN365)</f>
        <v>214</v>
      </c>
      <c r="AQ365" s="54">
        <f>AO365/AP365</f>
        <v>0.191588785046729</v>
      </c>
      <c r="AR365" s="53">
        <f>IF(AQ365&lt;=10%,1.5,(IF(AQ365&lt;=40%,1.25,IF(AQ365&lt;=60%,1,IF(AQ365&lt;90%,0.75,0.5)))))</f>
        <v>1.25</v>
      </c>
      <c r="AS365" s="55">
        <v>1200</v>
      </c>
      <c r="AT365" s="6">
        <f>VLOOKUP(E365,[6]教育处数据!B:Q,16,0)</f>
        <v>20</v>
      </c>
      <c r="AU365" s="56">
        <f>AS365*AR365*(AT365/AW365)</f>
        <v>1500</v>
      </c>
      <c r="AV365" s="57">
        <f>ROUND(AU365,0)</f>
        <v>1500</v>
      </c>
      <c r="AW365" s="6">
        <v>20</v>
      </c>
    </row>
    <row r="366" spans="1:49">
      <c r="A366" s="6"/>
      <c r="B366" s="7" t="s">
        <v>134</v>
      </c>
      <c r="C366" s="8">
        <v>361</v>
      </c>
      <c r="D366" s="28" t="s">
        <v>506</v>
      </c>
      <c r="E366" s="8" t="str">
        <f>VLOOKUP(D366,'[1]9月学员绩效名单'!$A:$C,3,0)</f>
        <v>7AM394</v>
      </c>
      <c r="F366" s="8" t="str">
        <f>VLOOKUP(E366,'[2]住培学员 在培学员排班表（所有人）请假等数据已更新到23.6'!$F$1:$X$65536,19,0)</f>
        <v>规培研究生</v>
      </c>
      <c r="G366" s="8" t="str">
        <f>VLOOKUP(E366,'[2]住培学员 在培学员排班表（所有人）请假等数据已更新到23.6'!$F$1:$P$65536,11,0)</f>
        <v>内科</v>
      </c>
      <c r="H366" s="8" t="str">
        <f>VLOOKUP(E366,'[2]住培学员 在培学员排班表（所有人）请假等数据已更新到23.6'!$F$1:$S$65536,14,0)</f>
        <v>2021年</v>
      </c>
      <c r="I366" s="8" t="s">
        <v>99</v>
      </c>
      <c r="J366" s="24">
        <v>0</v>
      </c>
      <c r="K366" s="24">
        <v>0</v>
      </c>
      <c r="L366" s="24">
        <v>0</v>
      </c>
      <c r="M366" s="24">
        <v>160</v>
      </c>
      <c r="N366" s="25">
        <v>0</v>
      </c>
      <c r="O366" s="25">
        <v>5</v>
      </c>
      <c r="P366" s="25">
        <v>1</v>
      </c>
      <c r="Q366" s="25">
        <v>1</v>
      </c>
      <c r="R366" s="25">
        <v>1</v>
      </c>
      <c r="S366" s="36">
        <v>170</v>
      </c>
      <c r="T366" s="24">
        <v>100</v>
      </c>
      <c r="U366" s="24">
        <v>10</v>
      </c>
      <c r="V366" s="24">
        <v>20</v>
      </c>
      <c r="W366" s="24">
        <v>60</v>
      </c>
      <c r="X366" s="24">
        <v>60</v>
      </c>
      <c r="Y366" s="48">
        <v>0</v>
      </c>
      <c r="Z366" s="48">
        <v>0</v>
      </c>
      <c r="AA366" s="48">
        <f>VLOOKUP(E366,[6]教育处数据!B:G,6,0)</f>
        <v>0</v>
      </c>
      <c r="AB366" s="43">
        <f>VLOOKUP(E366,[6]教育处数据!B:H,7,0)</f>
        <v>100</v>
      </c>
      <c r="AC366" s="43">
        <f>VLOOKUP(E366,[6]教育处数据!B:J,9,0)</f>
        <v>150</v>
      </c>
      <c r="AD366" s="43">
        <f>VLOOKUP(E366,[6]教育处数据!B:L,11,0)</f>
        <v>100</v>
      </c>
      <c r="AE366" s="43">
        <v>0</v>
      </c>
      <c r="AF366" s="43">
        <v>0</v>
      </c>
      <c r="AG366" s="43">
        <f>VLOOKUP(E366,[6]教育处数据!B:N,13,0)</f>
        <v>0</v>
      </c>
      <c r="AH366" s="43">
        <v>0</v>
      </c>
      <c r="AI366" s="43">
        <v>0</v>
      </c>
      <c r="AJ366" s="43">
        <v>0</v>
      </c>
      <c r="AK366" s="43">
        <v>0</v>
      </c>
      <c r="AL366" s="43">
        <v>0</v>
      </c>
      <c r="AM366" s="26">
        <f>SUM(J366:M366,S366:AJ366)</f>
        <v>930</v>
      </c>
      <c r="AN366" s="7" t="str">
        <f>VLOOKUP(G366,'[4]2.第一轮公示反馈'!$G:$AM,33,0)</f>
        <v>内科</v>
      </c>
      <c r="AO366" s="52">
        <f>SUMPRODUCT(($AN$4:$AN$1113=AN366)*($AM$4:$AM$1113&gt;AM366))+1</f>
        <v>41</v>
      </c>
      <c r="AP366" s="53">
        <f>COUNTIF(AN:AN,AN366)</f>
        <v>214</v>
      </c>
      <c r="AQ366" s="54">
        <f>AO366/AP366</f>
        <v>0.191588785046729</v>
      </c>
      <c r="AR366" s="53">
        <f>IF(AQ366&lt;=10%,1.5,(IF(AQ366&lt;=40%,1.25,IF(AQ366&lt;=60%,1,IF(AQ366&lt;90%,0.75,0.5)))))</f>
        <v>1.25</v>
      </c>
      <c r="AS366" s="55">
        <v>1200</v>
      </c>
      <c r="AT366" s="6">
        <f>VLOOKUP(E366,[6]教育处数据!B:Q,16,0)</f>
        <v>20</v>
      </c>
      <c r="AU366" s="56">
        <f>AS366*AR366*(AT366/AW366)</f>
        <v>1500</v>
      </c>
      <c r="AV366" s="57">
        <f>ROUND(AU366,0)</f>
        <v>1500</v>
      </c>
      <c r="AW366" s="6">
        <v>20</v>
      </c>
    </row>
    <row r="367" spans="1:49">
      <c r="A367" s="6"/>
      <c r="B367" s="7" t="s">
        <v>484</v>
      </c>
      <c r="C367" s="8">
        <v>362</v>
      </c>
      <c r="D367" s="11" t="s">
        <v>507</v>
      </c>
      <c r="E367" s="8" t="str">
        <f>VLOOKUP(D367,'[1]9月学员绩效名单'!$A:$C,3,0)</f>
        <v>7AM163</v>
      </c>
      <c r="F367" s="8" t="str">
        <f>VLOOKUP(E367,'[2]住培学员 在培学员排班表（所有人）请假等数据已更新到23.6'!$F$1:$X$65536,19,0)</f>
        <v>规培研究生</v>
      </c>
      <c r="G367" s="8" t="str">
        <f>VLOOKUP(E367,'[2]住培学员 在培学员排班表（所有人）请假等数据已更新到23.6'!$F$1:$P$65536,11,0)</f>
        <v>内科</v>
      </c>
      <c r="H367" s="8" t="str">
        <f>VLOOKUP(E367,'[2]住培学员 在培学员排班表（所有人）请假等数据已更新到23.6'!$F$1:$S$65536,14,0)</f>
        <v>2021年</v>
      </c>
      <c r="I367" s="73" t="s">
        <v>99</v>
      </c>
      <c r="J367" s="74">
        <v>0</v>
      </c>
      <c r="K367" s="74">
        <v>0</v>
      </c>
      <c r="L367" s="74">
        <v>0</v>
      </c>
      <c r="M367" s="74">
        <v>160</v>
      </c>
      <c r="N367" s="75">
        <v>0</v>
      </c>
      <c r="O367" s="25">
        <v>2</v>
      </c>
      <c r="P367" s="75">
        <v>2</v>
      </c>
      <c r="Q367" s="75">
        <v>1</v>
      </c>
      <c r="R367" s="75">
        <v>1</v>
      </c>
      <c r="S367" s="76">
        <v>130</v>
      </c>
      <c r="T367" s="77">
        <v>100</v>
      </c>
      <c r="U367" s="77">
        <v>10</v>
      </c>
      <c r="V367" s="77">
        <v>60</v>
      </c>
      <c r="W367" s="77">
        <v>60</v>
      </c>
      <c r="X367" s="77">
        <v>60</v>
      </c>
      <c r="Y367" s="60">
        <v>0</v>
      </c>
      <c r="Z367" s="48">
        <v>0</v>
      </c>
      <c r="AA367" s="48">
        <f>VLOOKUP(E367,[6]教育处数据!B:G,6,0)</f>
        <v>0</v>
      </c>
      <c r="AB367" s="43">
        <f>VLOOKUP(E367,[6]教育处数据!B:H,7,0)</f>
        <v>100</v>
      </c>
      <c r="AC367" s="43">
        <f>VLOOKUP(E367,[6]教育处数据!B:J,9,0)</f>
        <v>150</v>
      </c>
      <c r="AD367" s="43">
        <f>VLOOKUP(E367,[6]教育处数据!B:L,11,0)</f>
        <v>100</v>
      </c>
      <c r="AE367" s="43">
        <v>0</v>
      </c>
      <c r="AF367" s="43">
        <v>0</v>
      </c>
      <c r="AG367" s="43">
        <f>VLOOKUP(E367,[6]教育处数据!B:N,13,0)</f>
        <v>0</v>
      </c>
      <c r="AH367" s="43">
        <v>0</v>
      </c>
      <c r="AI367" s="43">
        <v>0</v>
      </c>
      <c r="AJ367" s="43">
        <v>0</v>
      </c>
      <c r="AK367" s="43">
        <v>0</v>
      </c>
      <c r="AL367" s="43">
        <v>0</v>
      </c>
      <c r="AM367" s="26">
        <f>SUM(J367:M367,S367:AJ367)</f>
        <v>930</v>
      </c>
      <c r="AN367" s="7" t="str">
        <f>VLOOKUP(G367,'[4]2.第一轮公示反馈'!$G:$AM,33,0)</f>
        <v>内科</v>
      </c>
      <c r="AO367" s="52">
        <f>SUMPRODUCT(($AN$4:$AN$1113=AN367)*($AM$4:$AM$1113&gt;AM367))+1</f>
        <v>41</v>
      </c>
      <c r="AP367" s="53">
        <f>COUNTIF(AN:AN,AN367)</f>
        <v>214</v>
      </c>
      <c r="AQ367" s="54">
        <f>AO367/AP367</f>
        <v>0.191588785046729</v>
      </c>
      <c r="AR367" s="53">
        <f>IF(AQ367&lt;=10%,1.5,(IF(AQ367&lt;=40%,1.25,IF(AQ367&lt;=60%,1,IF(AQ367&lt;90%,0.75,0.5)))))</f>
        <v>1.25</v>
      </c>
      <c r="AS367" s="55">
        <v>1200</v>
      </c>
      <c r="AT367" s="6">
        <f>VLOOKUP(E367,[6]教育处数据!B:Q,16,0)</f>
        <v>20</v>
      </c>
      <c r="AU367" s="56">
        <f>AS367*AR367*(AT367/AW367)</f>
        <v>1500</v>
      </c>
      <c r="AV367" s="57">
        <f>ROUND(AU367,0)</f>
        <v>1500</v>
      </c>
      <c r="AW367" s="6">
        <v>20</v>
      </c>
    </row>
    <row r="368" spans="1:49">
      <c r="A368" s="6"/>
      <c r="B368" s="7" t="s">
        <v>241</v>
      </c>
      <c r="C368" s="8">
        <v>363</v>
      </c>
      <c r="D368" s="9" t="s">
        <v>508</v>
      </c>
      <c r="E368" s="8">
        <f>VLOOKUP(D368,'[1]9月学员绩效名单'!$A:$C,3,0)</f>
        <v>121007</v>
      </c>
      <c r="F368" s="8" t="str">
        <f>VLOOKUP(E368,'[2]住培学员 在培学员排班表（所有人）请假等数据已更新到23.6'!$F$1:$X$65536,19,0)</f>
        <v>住院医师-本院</v>
      </c>
      <c r="G368" s="8" t="str">
        <f>VLOOKUP(E368,'[2]住培学员 在培学员排班表（所有人）请假等数据已更新到23.6'!$F$1:$P$65536,11,0)</f>
        <v>内科</v>
      </c>
      <c r="H368" s="8" t="str">
        <f>VLOOKUP(E368,'[2]住培学员 在培学员排班表（所有人）请假等数据已更新到23.6'!$F$1:$S$65536,14,0)</f>
        <v>2021年</v>
      </c>
      <c r="I368" s="8" t="s">
        <v>99</v>
      </c>
      <c r="J368" s="24">
        <v>0</v>
      </c>
      <c r="K368" s="24">
        <v>0</v>
      </c>
      <c r="L368" s="24">
        <v>0</v>
      </c>
      <c r="M368" s="24">
        <v>160</v>
      </c>
      <c r="N368" s="25">
        <v>0</v>
      </c>
      <c r="O368" s="25">
        <v>6</v>
      </c>
      <c r="P368" s="25">
        <v>3</v>
      </c>
      <c r="Q368" s="25">
        <v>2</v>
      </c>
      <c r="R368" s="25">
        <v>1</v>
      </c>
      <c r="S368" s="36">
        <v>255</v>
      </c>
      <c r="T368" s="24">
        <v>100</v>
      </c>
      <c r="U368" s="24">
        <v>10</v>
      </c>
      <c r="V368" s="24">
        <v>20</v>
      </c>
      <c r="W368" s="24">
        <v>0</v>
      </c>
      <c r="X368" s="24">
        <v>30</v>
      </c>
      <c r="Y368" s="48">
        <v>0</v>
      </c>
      <c r="Z368" s="48">
        <v>0</v>
      </c>
      <c r="AA368" s="48">
        <f>VLOOKUP(E368,[6]教育处数据!B:G,6,0)</f>
        <v>0</v>
      </c>
      <c r="AB368" s="43">
        <f>VLOOKUP(E368,[6]教育处数据!B:H,7,0)</f>
        <v>100</v>
      </c>
      <c r="AC368" s="43">
        <f>VLOOKUP(E368,[6]教育处数据!B:J,9,0)</f>
        <v>150</v>
      </c>
      <c r="AD368" s="43">
        <f>VLOOKUP(E368,[6]教育处数据!B:L,11,0)</f>
        <v>100</v>
      </c>
      <c r="AE368" s="43">
        <v>0</v>
      </c>
      <c r="AF368" s="43">
        <v>0</v>
      </c>
      <c r="AG368" s="43">
        <f>VLOOKUP(E368,[6]教育处数据!B:N,13,0)</f>
        <v>0</v>
      </c>
      <c r="AH368" s="43">
        <v>0</v>
      </c>
      <c r="AI368" s="43">
        <v>0</v>
      </c>
      <c r="AJ368" s="43">
        <v>0</v>
      </c>
      <c r="AK368" s="43">
        <v>0</v>
      </c>
      <c r="AL368" s="43">
        <v>0</v>
      </c>
      <c r="AM368" s="26">
        <f>SUM(J368:M368,S368:AJ368)</f>
        <v>925</v>
      </c>
      <c r="AN368" s="7" t="str">
        <f>VLOOKUP(G368,'[4]2.第一轮公示反馈'!$G:$AM,33,0)</f>
        <v>内科</v>
      </c>
      <c r="AO368" s="52">
        <f>SUMPRODUCT(($AN$4:$AN$1113=AN368)*($AM$4:$AM$1113&gt;AM368))+1</f>
        <v>45</v>
      </c>
      <c r="AP368" s="53">
        <f>COUNTIF(AN:AN,AN368)</f>
        <v>214</v>
      </c>
      <c r="AQ368" s="54">
        <f>AO368/AP368</f>
        <v>0.210280373831776</v>
      </c>
      <c r="AR368" s="53">
        <f>IF(AQ368&lt;=10%,1.5,(IF(AQ368&lt;=40%,1.25,IF(AQ368&lt;=60%,1,IF(AQ368&lt;90%,0.75,0.5)))))</f>
        <v>1.25</v>
      </c>
      <c r="AS368" s="55">
        <v>1200</v>
      </c>
      <c r="AT368" s="6">
        <f>VLOOKUP(E368,[6]教育处数据!B:Q,16,0)</f>
        <v>20</v>
      </c>
      <c r="AU368" s="56">
        <f>AS368*AR368*(AT368/AW368)</f>
        <v>1500</v>
      </c>
      <c r="AV368" s="57">
        <f>ROUND(AU368,0)</f>
        <v>1500</v>
      </c>
      <c r="AW368" s="6">
        <v>20</v>
      </c>
    </row>
    <row r="369" spans="1:49">
      <c r="A369" s="6"/>
      <c r="B369" s="7" t="s">
        <v>136</v>
      </c>
      <c r="C369" s="8">
        <v>364</v>
      </c>
      <c r="D369" s="8" t="s">
        <v>509</v>
      </c>
      <c r="E369" s="8" t="str">
        <f>VLOOKUP(D369,'[1]9月学员绩效名单'!$A:$C,3,0)</f>
        <v>730L72</v>
      </c>
      <c r="F369" s="8" t="str">
        <f>VLOOKUP(E369,'[2]住培学员 在培学员排班表（所有人）请假等数据已更新到23.6'!$F$1:$X$65536,19,0)</f>
        <v>住院医师-外院</v>
      </c>
      <c r="G369" s="8" t="str">
        <f>VLOOKUP(E369,'[2]住培学员 在培学员排班表（所有人）请假等数据已更新到23.6'!$F$1:$P$65536,11,0)</f>
        <v>内科</v>
      </c>
      <c r="H369" s="8" t="str">
        <f>VLOOKUP(E369,'[2]住培学员 在培学员排班表（所有人）请假等数据已更新到23.6'!$F$1:$S$65536,14,0)</f>
        <v>2022年</v>
      </c>
      <c r="I369" s="8" t="s">
        <v>99</v>
      </c>
      <c r="J369" s="24">
        <v>0</v>
      </c>
      <c r="K369" s="24">
        <v>0</v>
      </c>
      <c r="L369" s="24">
        <v>0</v>
      </c>
      <c r="M369" s="24">
        <v>160</v>
      </c>
      <c r="N369" s="25">
        <v>0</v>
      </c>
      <c r="O369" s="25">
        <v>5</v>
      </c>
      <c r="P369" s="25">
        <v>2</v>
      </c>
      <c r="Q369" s="25">
        <v>0</v>
      </c>
      <c r="R369" s="25">
        <v>0</v>
      </c>
      <c r="S369" s="36">
        <v>140</v>
      </c>
      <c r="T369" s="24">
        <v>100</v>
      </c>
      <c r="U369" s="24">
        <v>10</v>
      </c>
      <c r="V369" s="24">
        <v>40</v>
      </c>
      <c r="W369" s="24">
        <v>60</v>
      </c>
      <c r="X369" s="24">
        <v>60</v>
      </c>
      <c r="Y369" s="48">
        <v>0</v>
      </c>
      <c r="Z369" s="48">
        <v>0</v>
      </c>
      <c r="AA369" s="48">
        <f>VLOOKUP(E369,[6]教育处数据!B:G,6,0)</f>
        <v>0</v>
      </c>
      <c r="AB369" s="43">
        <f>VLOOKUP(E369,[6]教育处数据!B:H,7,0)</f>
        <v>100</v>
      </c>
      <c r="AC369" s="43">
        <f>VLOOKUP(E369,[6]教育处数据!B:J,9,0)</f>
        <v>150</v>
      </c>
      <c r="AD369" s="43">
        <f>VLOOKUP(E369,[6]教育处数据!B:L,11,0)</f>
        <v>100</v>
      </c>
      <c r="AE369" s="43">
        <v>0</v>
      </c>
      <c r="AF369" s="43">
        <v>0</v>
      </c>
      <c r="AG369" s="43">
        <f>VLOOKUP(E369,[6]教育处数据!B:N,13,0)</f>
        <v>0</v>
      </c>
      <c r="AH369" s="43">
        <v>0</v>
      </c>
      <c r="AI369" s="43">
        <v>0</v>
      </c>
      <c r="AJ369" s="43">
        <v>0</v>
      </c>
      <c r="AK369" s="43">
        <v>0</v>
      </c>
      <c r="AL369" s="43">
        <v>0</v>
      </c>
      <c r="AM369" s="26">
        <f>SUM(J369:M369,S369:AJ369)</f>
        <v>920</v>
      </c>
      <c r="AN369" s="7" t="str">
        <f>VLOOKUP(G369,'[4]2.第一轮公示反馈'!$G:$AM,33,0)</f>
        <v>内科</v>
      </c>
      <c r="AO369" s="52">
        <f>SUMPRODUCT(($AN$4:$AN$1113=AN369)*($AM$4:$AM$1113&gt;AM369))+1</f>
        <v>46</v>
      </c>
      <c r="AP369" s="53">
        <f>COUNTIF(AN:AN,AN369)</f>
        <v>214</v>
      </c>
      <c r="AQ369" s="54">
        <f>AO369/AP369</f>
        <v>0.214953271028037</v>
      </c>
      <c r="AR369" s="53">
        <f>IF(AQ369&lt;=10%,1.5,(IF(AQ369&lt;=40%,1.25,IF(AQ369&lt;=60%,1,IF(AQ369&lt;90%,0.75,0.5)))))</f>
        <v>1.25</v>
      </c>
      <c r="AS369" s="55">
        <v>1200</v>
      </c>
      <c r="AT369" s="6">
        <f>VLOOKUP(E369,[6]教育处数据!B:Q,16,0)</f>
        <v>20</v>
      </c>
      <c r="AU369" s="56">
        <f>AS369*AR369*(AT369/AW369)</f>
        <v>1500</v>
      </c>
      <c r="AV369" s="57">
        <f>ROUND(AU369,0)</f>
        <v>1500</v>
      </c>
      <c r="AW369" s="6">
        <v>20</v>
      </c>
    </row>
    <row r="370" spans="1:49">
      <c r="A370" s="6"/>
      <c r="B370" s="7" t="s">
        <v>136</v>
      </c>
      <c r="C370" s="8">
        <v>365</v>
      </c>
      <c r="D370" s="8" t="s">
        <v>510</v>
      </c>
      <c r="E370" s="8" t="str">
        <f>VLOOKUP(D370,'[1]9月学员绩效名单'!$A:$C,3,0)</f>
        <v>7AM192</v>
      </c>
      <c r="F370" s="8" t="str">
        <f>VLOOKUP(E370,'[2]住培学员 在培学员排班表（所有人）请假等数据已更新到23.6'!$F$1:$X$65536,19,0)</f>
        <v>规培研究生</v>
      </c>
      <c r="G370" s="8" t="str">
        <f>VLOOKUP(E370,'[2]住培学员 在培学员排班表（所有人）请假等数据已更新到23.6'!$F$1:$P$65536,11,0)</f>
        <v>内科</v>
      </c>
      <c r="H370" s="8" t="str">
        <f>VLOOKUP(E370,'[2]住培学员 在培学员排班表（所有人）请假等数据已更新到23.6'!$F$1:$S$65536,14,0)</f>
        <v>2021年</v>
      </c>
      <c r="I370" s="8" t="s">
        <v>99</v>
      </c>
      <c r="J370" s="24">
        <v>0</v>
      </c>
      <c r="K370" s="24">
        <v>0</v>
      </c>
      <c r="L370" s="24">
        <v>0</v>
      </c>
      <c r="M370" s="24">
        <v>160</v>
      </c>
      <c r="N370" s="25">
        <v>0</v>
      </c>
      <c r="O370" s="25">
        <v>4</v>
      </c>
      <c r="P370" s="25">
        <v>3</v>
      </c>
      <c r="Q370" s="25">
        <v>1</v>
      </c>
      <c r="R370" s="25">
        <v>0</v>
      </c>
      <c r="S370" s="36">
        <v>165</v>
      </c>
      <c r="T370" s="24">
        <v>100</v>
      </c>
      <c r="U370" s="24">
        <v>10</v>
      </c>
      <c r="V370" s="24">
        <v>40</v>
      </c>
      <c r="W370" s="24">
        <v>30</v>
      </c>
      <c r="X370" s="24">
        <v>60</v>
      </c>
      <c r="Y370" s="48">
        <v>0</v>
      </c>
      <c r="Z370" s="48">
        <v>0</v>
      </c>
      <c r="AA370" s="48">
        <f>VLOOKUP(E370,[6]教育处数据!B:G,6,0)</f>
        <v>0</v>
      </c>
      <c r="AB370" s="43">
        <f>VLOOKUP(E370,[6]教育处数据!B:H,7,0)</f>
        <v>100</v>
      </c>
      <c r="AC370" s="43">
        <f>VLOOKUP(E370,[6]教育处数据!B:J,9,0)</f>
        <v>150</v>
      </c>
      <c r="AD370" s="43">
        <f>VLOOKUP(E370,[6]教育处数据!B:L,11,0)</f>
        <v>100</v>
      </c>
      <c r="AE370" s="43">
        <v>0</v>
      </c>
      <c r="AF370" s="43">
        <v>0</v>
      </c>
      <c r="AG370" s="43">
        <f>VLOOKUP(E370,[6]教育处数据!B:N,13,0)</f>
        <v>0</v>
      </c>
      <c r="AH370" s="43">
        <v>0</v>
      </c>
      <c r="AI370" s="43">
        <v>0</v>
      </c>
      <c r="AJ370" s="43">
        <v>0</v>
      </c>
      <c r="AK370" s="43">
        <v>0</v>
      </c>
      <c r="AL370" s="43">
        <v>0</v>
      </c>
      <c r="AM370" s="26">
        <f>SUM(J370:M370,S370:AJ370)</f>
        <v>915</v>
      </c>
      <c r="AN370" s="7" t="str">
        <f>VLOOKUP(G370,'[4]2.第一轮公示反馈'!$G:$AM,33,0)</f>
        <v>内科</v>
      </c>
      <c r="AO370" s="52">
        <f>SUMPRODUCT(($AN$4:$AN$1113=AN370)*($AM$4:$AM$1113&gt;AM370))+1</f>
        <v>47</v>
      </c>
      <c r="AP370" s="53">
        <f>COUNTIF(AN:AN,AN370)</f>
        <v>214</v>
      </c>
      <c r="AQ370" s="54">
        <f>AO370/AP370</f>
        <v>0.219626168224299</v>
      </c>
      <c r="AR370" s="53">
        <f>IF(AQ370&lt;=10%,1.5,(IF(AQ370&lt;=40%,1.25,IF(AQ370&lt;=60%,1,IF(AQ370&lt;90%,0.75,0.5)))))</f>
        <v>1.25</v>
      </c>
      <c r="AS370" s="55">
        <v>1200</v>
      </c>
      <c r="AT370" s="6">
        <f>VLOOKUP(E370,[6]教育处数据!B:Q,16,0)</f>
        <v>20</v>
      </c>
      <c r="AU370" s="56">
        <f>AS370*AR370*(AT370/AW370)</f>
        <v>1500</v>
      </c>
      <c r="AV370" s="57">
        <f>ROUND(AU370,0)</f>
        <v>1500</v>
      </c>
      <c r="AW370" s="6">
        <v>20</v>
      </c>
    </row>
    <row r="371" spans="1:49">
      <c r="A371" s="6"/>
      <c r="B371" s="7" t="s">
        <v>136</v>
      </c>
      <c r="C371" s="8">
        <v>366</v>
      </c>
      <c r="D371" s="8" t="s">
        <v>511</v>
      </c>
      <c r="E371" s="8" t="str">
        <f>VLOOKUP(D371,'[1]9月学员绩效名单'!$A:$C,3,0)</f>
        <v>7AM390</v>
      </c>
      <c r="F371" s="8" t="str">
        <f>VLOOKUP(E371,'[2]住培学员 在培学员排班表（所有人）请假等数据已更新到23.6'!$F$1:$X$65536,19,0)</f>
        <v>规培研究生</v>
      </c>
      <c r="G371" s="8" t="str">
        <f>VLOOKUP(E371,'[2]住培学员 在培学员排班表（所有人）请假等数据已更新到23.6'!$F$1:$P$65536,11,0)</f>
        <v>内科</v>
      </c>
      <c r="H371" s="8" t="str">
        <f>VLOOKUP(E371,'[2]住培学员 在培学员排班表（所有人）请假等数据已更新到23.6'!$F$1:$S$65536,14,0)</f>
        <v>2021年</v>
      </c>
      <c r="I371" s="8" t="s">
        <v>99</v>
      </c>
      <c r="J371" s="24">
        <v>0</v>
      </c>
      <c r="K371" s="24">
        <v>0</v>
      </c>
      <c r="L371" s="24">
        <v>0</v>
      </c>
      <c r="M371" s="24">
        <v>160</v>
      </c>
      <c r="N371" s="25">
        <v>0</v>
      </c>
      <c r="O371" s="25">
        <v>3</v>
      </c>
      <c r="P371" s="25">
        <v>4</v>
      </c>
      <c r="Q371" s="25">
        <v>0</v>
      </c>
      <c r="R371" s="25">
        <v>1</v>
      </c>
      <c r="S371" s="36">
        <v>165</v>
      </c>
      <c r="T371" s="24">
        <v>100</v>
      </c>
      <c r="U371" s="24">
        <v>10</v>
      </c>
      <c r="V371" s="24">
        <v>40</v>
      </c>
      <c r="W371" s="24">
        <v>30</v>
      </c>
      <c r="X371" s="24">
        <v>60</v>
      </c>
      <c r="Y371" s="48">
        <v>0</v>
      </c>
      <c r="Z371" s="48">
        <v>0</v>
      </c>
      <c r="AA371" s="48">
        <f>VLOOKUP(E371,[6]教育处数据!B:G,6,0)</f>
        <v>0</v>
      </c>
      <c r="AB371" s="43">
        <f>VLOOKUP(E371,[6]教育处数据!B:H,7,0)</f>
        <v>100</v>
      </c>
      <c r="AC371" s="43">
        <f>VLOOKUP(E371,[6]教育处数据!B:J,9,0)</f>
        <v>150</v>
      </c>
      <c r="AD371" s="43">
        <f>VLOOKUP(E371,[6]教育处数据!B:L,11,0)</f>
        <v>100</v>
      </c>
      <c r="AE371" s="43">
        <v>0</v>
      </c>
      <c r="AF371" s="43">
        <v>0</v>
      </c>
      <c r="AG371" s="43">
        <f>VLOOKUP(E371,[6]教育处数据!B:N,13,0)</f>
        <v>0</v>
      </c>
      <c r="AH371" s="43">
        <v>0</v>
      </c>
      <c r="AI371" s="43">
        <v>0</v>
      </c>
      <c r="AJ371" s="43">
        <v>0</v>
      </c>
      <c r="AK371" s="43">
        <v>0</v>
      </c>
      <c r="AL371" s="43">
        <v>0</v>
      </c>
      <c r="AM371" s="26">
        <f>SUM(J371:M371,S371:AJ371)</f>
        <v>915</v>
      </c>
      <c r="AN371" s="7" t="str">
        <f>VLOOKUP(G371,'[4]2.第一轮公示反馈'!$G:$AM,33,0)</f>
        <v>内科</v>
      </c>
      <c r="AO371" s="52">
        <f>SUMPRODUCT(($AN$4:$AN$1113=AN371)*($AM$4:$AM$1113&gt;AM371))+1</f>
        <v>47</v>
      </c>
      <c r="AP371" s="53">
        <f>COUNTIF(AN:AN,AN371)</f>
        <v>214</v>
      </c>
      <c r="AQ371" s="54">
        <f>AO371/AP371</f>
        <v>0.219626168224299</v>
      </c>
      <c r="AR371" s="53">
        <f>IF(AQ371&lt;=10%,1.5,(IF(AQ371&lt;=40%,1.25,IF(AQ371&lt;=60%,1,IF(AQ371&lt;90%,0.75,0.5)))))</f>
        <v>1.25</v>
      </c>
      <c r="AS371" s="55">
        <v>1200</v>
      </c>
      <c r="AT371" s="6">
        <f>VLOOKUP(E371,[6]教育处数据!B:Q,16,0)</f>
        <v>20</v>
      </c>
      <c r="AU371" s="56">
        <f>AS371*AR371*(AT371/AW371)</f>
        <v>1500</v>
      </c>
      <c r="AV371" s="57">
        <f>ROUND(AU371,0)</f>
        <v>1500</v>
      </c>
      <c r="AW371" s="6">
        <v>20</v>
      </c>
    </row>
    <row r="372" spans="1:49">
      <c r="A372" s="6"/>
      <c r="B372" s="7" t="s">
        <v>281</v>
      </c>
      <c r="C372" s="8">
        <v>367</v>
      </c>
      <c r="D372" s="11" t="s">
        <v>512</v>
      </c>
      <c r="E372" s="8" t="str">
        <f>VLOOKUP(D372,'[1]9月学员绩效名单'!$A:$C,3,0)</f>
        <v>7AM190</v>
      </c>
      <c r="F372" s="8" t="str">
        <f>VLOOKUP(E372,'[2]住培学员 在培学员排班表（所有人）请假等数据已更新到23.6'!$F$1:$X$65536,19,0)</f>
        <v>规培研究生</v>
      </c>
      <c r="G372" s="8" t="str">
        <f>VLOOKUP(E372,'[2]住培学员 在培学员排班表（所有人）请假等数据已更新到23.6'!$F$1:$P$65536,11,0)</f>
        <v>内科</v>
      </c>
      <c r="H372" s="8" t="str">
        <f>VLOOKUP(E372,'[2]住培学员 在培学员排班表（所有人）请假等数据已更新到23.6'!$F$1:$S$65536,14,0)</f>
        <v>2021年</v>
      </c>
      <c r="I372" s="8" t="s">
        <v>99</v>
      </c>
      <c r="J372" s="24">
        <v>0</v>
      </c>
      <c r="K372" s="24">
        <v>0</v>
      </c>
      <c r="L372" s="24">
        <v>0</v>
      </c>
      <c r="M372" s="24">
        <v>160</v>
      </c>
      <c r="N372" s="25" t="s">
        <v>283</v>
      </c>
      <c r="O372" s="25" t="s">
        <v>283</v>
      </c>
      <c r="P372" s="25" t="s">
        <v>283</v>
      </c>
      <c r="Q372" s="25" t="s">
        <v>283</v>
      </c>
      <c r="R372" s="25" t="s">
        <v>283</v>
      </c>
      <c r="S372" s="36">
        <v>102.5</v>
      </c>
      <c r="T372" s="24">
        <v>100</v>
      </c>
      <c r="U372" s="24">
        <v>10</v>
      </c>
      <c r="V372" s="24">
        <v>80</v>
      </c>
      <c r="W372" s="24">
        <v>60</v>
      </c>
      <c r="X372" s="24">
        <v>30</v>
      </c>
      <c r="Y372" s="48">
        <v>20</v>
      </c>
      <c r="Z372" s="48">
        <v>0</v>
      </c>
      <c r="AA372" s="48">
        <f>VLOOKUP(E372,[6]教育处数据!B:G,6,0)</f>
        <v>0</v>
      </c>
      <c r="AB372" s="43">
        <f>VLOOKUP(E372,[6]教育处数据!B:H,7,0)</f>
        <v>100</v>
      </c>
      <c r="AC372" s="43">
        <f>VLOOKUP(E372,[6]教育处数据!B:J,9,0)</f>
        <v>150</v>
      </c>
      <c r="AD372" s="43">
        <f>VLOOKUP(E372,[6]教育处数据!B:L,11,0)</f>
        <v>100</v>
      </c>
      <c r="AE372" s="43">
        <v>0</v>
      </c>
      <c r="AF372" s="43">
        <v>0</v>
      </c>
      <c r="AG372" s="43">
        <f>VLOOKUP(E372,[6]教育处数据!B:N,13,0)</f>
        <v>0</v>
      </c>
      <c r="AH372" s="43">
        <v>0</v>
      </c>
      <c r="AI372" s="43">
        <v>0</v>
      </c>
      <c r="AJ372" s="43">
        <v>0</v>
      </c>
      <c r="AK372" s="43">
        <v>0</v>
      </c>
      <c r="AL372" s="43">
        <v>0</v>
      </c>
      <c r="AM372" s="26">
        <f>SUM(J372:M372,S372:AJ372)</f>
        <v>912.5</v>
      </c>
      <c r="AN372" s="7" t="str">
        <f>VLOOKUP(G372,'[4]2.第一轮公示反馈'!$G:$AM,33,0)</f>
        <v>内科</v>
      </c>
      <c r="AO372" s="52">
        <f>SUMPRODUCT(($AN$4:$AN$1113=AN372)*($AM$4:$AM$1113&gt;AM372))+1</f>
        <v>49</v>
      </c>
      <c r="AP372" s="53">
        <f>COUNTIF(AN:AN,AN372)</f>
        <v>214</v>
      </c>
      <c r="AQ372" s="54">
        <f>AO372/AP372</f>
        <v>0.228971962616822</v>
      </c>
      <c r="AR372" s="53">
        <f>IF(AQ372&lt;=10%,1.5,(IF(AQ372&lt;=40%,1.25,IF(AQ372&lt;=60%,1,IF(AQ372&lt;90%,0.75,0.5)))))</f>
        <v>1.25</v>
      </c>
      <c r="AS372" s="55">
        <v>1200</v>
      </c>
      <c r="AT372" s="6">
        <f>VLOOKUP(E372,[6]教育处数据!B:Q,16,0)</f>
        <v>20</v>
      </c>
      <c r="AU372" s="56">
        <f>AS372*AR372*(AT372/AW372)</f>
        <v>1500</v>
      </c>
      <c r="AV372" s="57">
        <f>ROUND(AU372,0)</f>
        <v>1500</v>
      </c>
      <c r="AW372" s="6">
        <v>20</v>
      </c>
    </row>
    <row r="373" spans="1:49">
      <c r="A373" s="6"/>
      <c r="B373" s="7" t="s">
        <v>185</v>
      </c>
      <c r="C373" s="8">
        <v>368</v>
      </c>
      <c r="D373" s="60" t="s">
        <v>513</v>
      </c>
      <c r="E373" s="8">
        <f>VLOOKUP(D373,'[1]9月学员绩效名单'!$A:$C,3,0)</f>
        <v>121006</v>
      </c>
      <c r="F373" s="8" t="str">
        <f>VLOOKUP(E373,'[2]住培学员 在培学员排班表（所有人）请假等数据已更新到23.6'!$F$1:$X$65536,19,0)</f>
        <v>住院医师-本院</v>
      </c>
      <c r="G373" s="8" t="str">
        <f>VLOOKUP(E373,'[2]住培学员 在培学员排班表（所有人）请假等数据已更新到23.6'!$F$1:$P$65536,11,0)</f>
        <v>内科</v>
      </c>
      <c r="H373" s="8" t="str">
        <f>VLOOKUP(E373,'[2]住培学员 在培学员排班表（所有人）请假等数据已更新到23.6'!$F$1:$S$65536,14,0)</f>
        <v>2021年</v>
      </c>
      <c r="I373" s="8" t="s">
        <v>99</v>
      </c>
      <c r="J373" s="24">
        <v>0</v>
      </c>
      <c r="K373" s="24">
        <v>0</v>
      </c>
      <c r="L373" s="24">
        <v>0</v>
      </c>
      <c r="M373" s="24">
        <v>160</v>
      </c>
      <c r="N373" s="25">
        <v>0</v>
      </c>
      <c r="O373" s="25">
        <v>2</v>
      </c>
      <c r="P373" s="25">
        <v>1</v>
      </c>
      <c r="Q373" s="25">
        <v>1</v>
      </c>
      <c r="R373" s="25">
        <v>1</v>
      </c>
      <c r="S373" s="36">
        <v>110</v>
      </c>
      <c r="T373" s="24">
        <v>100</v>
      </c>
      <c r="U373" s="41">
        <v>10</v>
      </c>
      <c r="V373" s="41">
        <v>40</v>
      </c>
      <c r="W373" s="41">
        <v>60</v>
      </c>
      <c r="X373" s="41">
        <v>60</v>
      </c>
      <c r="Y373" s="41">
        <v>20</v>
      </c>
      <c r="Z373" s="48">
        <v>0</v>
      </c>
      <c r="AA373" s="48">
        <f>VLOOKUP(E373,[6]教育处数据!B:G,6,0)</f>
        <v>0</v>
      </c>
      <c r="AB373" s="43">
        <f>VLOOKUP(E373,[6]教育处数据!B:H,7,0)</f>
        <v>100</v>
      </c>
      <c r="AC373" s="43">
        <f>VLOOKUP(E373,[6]教育处数据!B:J,9,0)</f>
        <v>150</v>
      </c>
      <c r="AD373" s="43">
        <f>VLOOKUP(E373,[6]教育处数据!B:L,11,0)</f>
        <v>100</v>
      </c>
      <c r="AE373" s="43">
        <v>0</v>
      </c>
      <c r="AF373" s="43">
        <v>0</v>
      </c>
      <c r="AG373" s="43">
        <f>VLOOKUP(E373,[6]教育处数据!B:N,13,0)</f>
        <v>0</v>
      </c>
      <c r="AH373" s="43">
        <v>0</v>
      </c>
      <c r="AI373" s="43">
        <v>0</v>
      </c>
      <c r="AJ373" s="43">
        <v>0</v>
      </c>
      <c r="AK373" s="43">
        <v>0</v>
      </c>
      <c r="AL373" s="43">
        <v>0</v>
      </c>
      <c r="AM373" s="26">
        <f>SUM(J373:M373,S373:AJ373)</f>
        <v>910</v>
      </c>
      <c r="AN373" s="7" t="str">
        <f>VLOOKUP(G373,'[4]2.第一轮公示反馈'!$G:$AM,33,0)</f>
        <v>内科</v>
      </c>
      <c r="AO373" s="52">
        <f>SUMPRODUCT(($AN$4:$AN$1113=AN373)*($AM$4:$AM$1113&gt;AM373))+1</f>
        <v>50</v>
      </c>
      <c r="AP373" s="53">
        <f>COUNTIF(AN:AN,AN373)</f>
        <v>214</v>
      </c>
      <c r="AQ373" s="54">
        <f>AO373/AP373</f>
        <v>0.233644859813084</v>
      </c>
      <c r="AR373" s="53">
        <f>IF(AQ373&lt;=10%,1.5,(IF(AQ373&lt;=40%,1.25,IF(AQ373&lt;=60%,1,IF(AQ373&lt;90%,0.75,0.5)))))</f>
        <v>1.25</v>
      </c>
      <c r="AS373" s="55">
        <v>1200</v>
      </c>
      <c r="AT373" s="6">
        <f>VLOOKUP(E373,[6]教育处数据!B:Q,16,0)</f>
        <v>20</v>
      </c>
      <c r="AU373" s="56">
        <f>AS373*AR373*(AT373/AW373)</f>
        <v>1500</v>
      </c>
      <c r="AV373" s="57">
        <f>ROUND(AU373,0)</f>
        <v>1500</v>
      </c>
      <c r="AW373" s="6">
        <v>20</v>
      </c>
    </row>
    <row r="374" spans="1:49">
      <c r="A374" s="6"/>
      <c r="B374" s="7" t="s">
        <v>134</v>
      </c>
      <c r="C374" s="8">
        <v>369</v>
      </c>
      <c r="D374" s="28" t="s">
        <v>514</v>
      </c>
      <c r="E374" s="8" t="str">
        <f>VLOOKUP(D374,'[1]9月学员绩效名单'!$A:$C,3,0)</f>
        <v>7AM183</v>
      </c>
      <c r="F374" s="8" t="str">
        <f>VLOOKUP(E374,'[2]住培学员 在培学员排班表（所有人）请假等数据已更新到23.6'!$F$1:$X$65536,19,0)</f>
        <v>规培研究生</v>
      </c>
      <c r="G374" s="8" t="str">
        <f>VLOOKUP(E374,'[2]住培学员 在培学员排班表（所有人）请假等数据已更新到23.6'!$F$1:$P$65536,11,0)</f>
        <v>内科</v>
      </c>
      <c r="H374" s="8" t="str">
        <f>VLOOKUP(E374,'[2]住培学员 在培学员排班表（所有人）请假等数据已更新到23.6'!$F$1:$S$65536,14,0)</f>
        <v>2021年</v>
      </c>
      <c r="I374" s="8" t="s">
        <v>99</v>
      </c>
      <c r="J374" s="24">
        <v>0</v>
      </c>
      <c r="K374" s="24">
        <v>0</v>
      </c>
      <c r="L374" s="24">
        <v>0</v>
      </c>
      <c r="M374" s="24">
        <v>160</v>
      </c>
      <c r="N374" s="25">
        <v>0</v>
      </c>
      <c r="O374" s="25">
        <v>4</v>
      </c>
      <c r="P374" s="25">
        <v>1</v>
      </c>
      <c r="Q374" s="25">
        <v>1</v>
      </c>
      <c r="R374" s="25">
        <v>1</v>
      </c>
      <c r="S374" s="36">
        <v>150</v>
      </c>
      <c r="T374" s="24">
        <v>100</v>
      </c>
      <c r="U374" s="24">
        <v>10</v>
      </c>
      <c r="V374" s="24">
        <v>20</v>
      </c>
      <c r="W374" s="24">
        <v>60</v>
      </c>
      <c r="X374" s="24">
        <v>60</v>
      </c>
      <c r="Y374" s="48">
        <v>0</v>
      </c>
      <c r="Z374" s="48">
        <v>0</v>
      </c>
      <c r="AA374" s="48">
        <f>VLOOKUP(E374,[6]教育处数据!B:G,6,0)</f>
        <v>0</v>
      </c>
      <c r="AB374" s="43">
        <f>VLOOKUP(E374,[6]教育处数据!B:H,7,0)</f>
        <v>100</v>
      </c>
      <c r="AC374" s="43">
        <f>VLOOKUP(E374,[6]教育处数据!B:J,9,0)</f>
        <v>150</v>
      </c>
      <c r="AD374" s="43">
        <f>VLOOKUP(E374,[6]教育处数据!B:L,11,0)</f>
        <v>100</v>
      </c>
      <c r="AE374" s="43">
        <v>0</v>
      </c>
      <c r="AF374" s="43">
        <v>0</v>
      </c>
      <c r="AG374" s="43">
        <f>VLOOKUP(E374,[6]教育处数据!B:N,13,0)</f>
        <v>0</v>
      </c>
      <c r="AH374" s="43">
        <v>0</v>
      </c>
      <c r="AI374" s="43">
        <v>0</v>
      </c>
      <c r="AJ374" s="43">
        <v>0</v>
      </c>
      <c r="AK374" s="43">
        <v>0</v>
      </c>
      <c r="AL374" s="43">
        <v>0</v>
      </c>
      <c r="AM374" s="26">
        <f>SUM(J374:M374,S374:AJ374)</f>
        <v>910</v>
      </c>
      <c r="AN374" s="7" t="str">
        <f>VLOOKUP(G374,'[4]2.第一轮公示反馈'!$G:$AM,33,0)</f>
        <v>内科</v>
      </c>
      <c r="AO374" s="52">
        <f>SUMPRODUCT(($AN$4:$AN$1113=AN374)*($AM$4:$AM$1113&gt;AM374))+1</f>
        <v>50</v>
      </c>
      <c r="AP374" s="53">
        <f>COUNTIF(AN:AN,AN374)</f>
        <v>214</v>
      </c>
      <c r="AQ374" s="54">
        <f>AO374/AP374</f>
        <v>0.233644859813084</v>
      </c>
      <c r="AR374" s="53">
        <f>IF(AQ374&lt;=10%,1.5,(IF(AQ374&lt;=40%,1.25,IF(AQ374&lt;=60%,1,IF(AQ374&lt;90%,0.75,0.5)))))</f>
        <v>1.25</v>
      </c>
      <c r="AS374" s="55">
        <v>1200</v>
      </c>
      <c r="AT374" s="6">
        <f>VLOOKUP(E374,[6]教育处数据!B:Q,16,0)</f>
        <v>20</v>
      </c>
      <c r="AU374" s="56">
        <f>AS374*AR374*(AT374/AW374)</f>
        <v>1500</v>
      </c>
      <c r="AV374" s="57">
        <f>ROUND(AU374,0)</f>
        <v>1500</v>
      </c>
      <c r="AW374" s="6">
        <v>20</v>
      </c>
    </row>
    <row r="375" spans="1:49">
      <c r="A375" s="6"/>
      <c r="B375" s="7" t="s">
        <v>134</v>
      </c>
      <c r="C375" s="8">
        <v>370</v>
      </c>
      <c r="D375" s="28" t="s">
        <v>515</v>
      </c>
      <c r="E375" s="8" t="str">
        <f>VLOOKUP(D375,'[1]9月学员绩效名单'!$A:$C,3,0)</f>
        <v>7AM209</v>
      </c>
      <c r="F375" s="8" t="str">
        <f>VLOOKUP(E375,'[2]住培学员 在培学员排班表（所有人）请假等数据已更新到23.6'!$F$1:$X$65536,19,0)</f>
        <v>规培研究生</v>
      </c>
      <c r="G375" s="8" t="str">
        <f>VLOOKUP(E375,'[2]住培学员 在培学员排班表（所有人）请假等数据已更新到23.6'!$F$1:$P$65536,11,0)</f>
        <v>内科</v>
      </c>
      <c r="H375" s="8" t="str">
        <f>VLOOKUP(E375,'[2]住培学员 在培学员排班表（所有人）请假等数据已更新到23.6'!$F$1:$S$65536,14,0)</f>
        <v>2021年</v>
      </c>
      <c r="I375" s="8" t="s">
        <v>99</v>
      </c>
      <c r="J375" s="24">
        <v>0</v>
      </c>
      <c r="K375" s="24">
        <v>0</v>
      </c>
      <c r="L375" s="24">
        <v>0</v>
      </c>
      <c r="M375" s="24">
        <v>160</v>
      </c>
      <c r="N375" s="25">
        <v>0</v>
      </c>
      <c r="O375" s="25">
        <v>4</v>
      </c>
      <c r="P375" s="25">
        <v>1</v>
      </c>
      <c r="Q375" s="25">
        <v>1</v>
      </c>
      <c r="R375" s="25">
        <v>1</v>
      </c>
      <c r="S375" s="36">
        <v>150</v>
      </c>
      <c r="T375" s="24">
        <v>100</v>
      </c>
      <c r="U375" s="24">
        <v>10</v>
      </c>
      <c r="V375" s="24">
        <v>20</v>
      </c>
      <c r="W375" s="24">
        <v>60</v>
      </c>
      <c r="X375" s="24">
        <v>60</v>
      </c>
      <c r="Y375" s="48">
        <v>0</v>
      </c>
      <c r="Z375" s="48">
        <v>0</v>
      </c>
      <c r="AA375" s="48">
        <f>VLOOKUP(E375,[6]教育处数据!B:G,6,0)</f>
        <v>0</v>
      </c>
      <c r="AB375" s="43">
        <f>VLOOKUP(E375,[6]教育处数据!B:H,7,0)</f>
        <v>100</v>
      </c>
      <c r="AC375" s="43">
        <f>VLOOKUP(E375,[6]教育处数据!B:J,9,0)</f>
        <v>150</v>
      </c>
      <c r="AD375" s="43">
        <f>VLOOKUP(E375,[6]教育处数据!B:L,11,0)</f>
        <v>100</v>
      </c>
      <c r="AE375" s="43">
        <v>0</v>
      </c>
      <c r="AF375" s="43">
        <v>0</v>
      </c>
      <c r="AG375" s="43">
        <f>VLOOKUP(E375,[6]教育处数据!B:N,13,0)</f>
        <v>0</v>
      </c>
      <c r="AH375" s="43">
        <v>0</v>
      </c>
      <c r="AI375" s="43">
        <v>0</v>
      </c>
      <c r="AJ375" s="43">
        <v>0</v>
      </c>
      <c r="AK375" s="43">
        <v>0</v>
      </c>
      <c r="AL375" s="43">
        <v>0</v>
      </c>
      <c r="AM375" s="26">
        <f>SUM(J375:M375,S375:AJ375)</f>
        <v>910</v>
      </c>
      <c r="AN375" s="7" t="str">
        <f>VLOOKUP(G375,'[4]2.第一轮公示反馈'!$G:$AM,33,0)</f>
        <v>内科</v>
      </c>
      <c r="AO375" s="52">
        <f>SUMPRODUCT(($AN$4:$AN$1113=AN375)*($AM$4:$AM$1113&gt;AM375))+1</f>
        <v>50</v>
      </c>
      <c r="AP375" s="53">
        <f>COUNTIF(AN:AN,AN375)</f>
        <v>214</v>
      </c>
      <c r="AQ375" s="54">
        <f>AO375/AP375</f>
        <v>0.233644859813084</v>
      </c>
      <c r="AR375" s="53">
        <f>IF(AQ375&lt;=10%,1.5,(IF(AQ375&lt;=40%,1.25,IF(AQ375&lt;=60%,1,IF(AQ375&lt;90%,0.75,0.5)))))</f>
        <v>1.25</v>
      </c>
      <c r="AS375" s="55">
        <v>1200</v>
      </c>
      <c r="AT375" s="6">
        <f>VLOOKUP(E375,[6]教育处数据!B:Q,16,0)</f>
        <v>20</v>
      </c>
      <c r="AU375" s="56">
        <f>AS375*AR375*(AT375/AW375)</f>
        <v>1500</v>
      </c>
      <c r="AV375" s="57">
        <f>ROUND(AU375,0)</f>
        <v>1500</v>
      </c>
      <c r="AW375" s="6">
        <v>20</v>
      </c>
    </row>
    <row r="376" spans="1:49">
      <c r="A376" s="6"/>
      <c r="B376" s="7" t="s">
        <v>136</v>
      </c>
      <c r="C376" s="8">
        <v>371</v>
      </c>
      <c r="D376" s="8" t="s">
        <v>516</v>
      </c>
      <c r="E376" s="8" t="str">
        <f>VLOOKUP(D376,'[1]9月学员绩效名单'!$A:$C,3,0)</f>
        <v>730L60</v>
      </c>
      <c r="F376" s="8" t="str">
        <f>VLOOKUP(E376,'[2]住培学员 在培学员排班表（所有人）请假等数据已更新到23.6'!$F$1:$X$65536,19,0)</f>
        <v>住院医师-外院</v>
      </c>
      <c r="G376" s="8" t="str">
        <f>VLOOKUP(E376,'[2]住培学员 在培学员排班表（所有人）请假等数据已更新到23.6'!$F$1:$P$65536,11,0)</f>
        <v>内科</v>
      </c>
      <c r="H376" s="8" t="str">
        <f>VLOOKUP(E376,'[2]住培学员 在培学员排班表（所有人）请假等数据已更新到23.6'!$F$1:$S$65536,14,0)</f>
        <v>2022年</v>
      </c>
      <c r="I376" s="8" t="s">
        <v>99</v>
      </c>
      <c r="J376" s="24">
        <v>0</v>
      </c>
      <c r="K376" s="24">
        <v>0</v>
      </c>
      <c r="L376" s="24">
        <v>0</v>
      </c>
      <c r="M376" s="24">
        <v>160</v>
      </c>
      <c r="N376" s="25">
        <v>0</v>
      </c>
      <c r="O376" s="25">
        <v>3</v>
      </c>
      <c r="P376" s="25">
        <v>2</v>
      </c>
      <c r="Q376" s="25">
        <v>1</v>
      </c>
      <c r="R376" s="25">
        <v>1</v>
      </c>
      <c r="S376" s="36">
        <v>150</v>
      </c>
      <c r="T376" s="24">
        <v>100</v>
      </c>
      <c r="U376" s="24">
        <v>10</v>
      </c>
      <c r="V376" s="24">
        <v>20</v>
      </c>
      <c r="W376" s="24">
        <v>60</v>
      </c>
      <c r="X376" s="24">
        <v>60</v>
      </c>
      <c r="Y376" s="48">
        <v>0</v>
      </c>
      <c r="Z376" s="48">
        <v>0</v>
      </c>
      <c r="AA376" s="48">
        <f>VLOOKUP(E376,[6]教育处数据!B:G,6,0)</f>
        <v>0</v>
      </c>
      <c r="AB376" s="43">
        <f>VLOOKUP(E376,[6]教育处数据!B:H,7,0)</f>
        <v>100</v>
      </c>
      <c r="AC376" s="43">
        <f>VLOOKUP(E376,[6]教育处数据!B:J,9,0)</f>
        <v>150</v>
      </c>
      <c r="AD376" s="43">
        <f>VLOOKUP(E376,[6]教育处数据!B:L,11,0)</f>
        <v>100</v>
      </c>
      <c r="AE376" s="43">
        <v>0</v>
      </c>
      <c r="AF376" s="43">
        <v>0</v>
      </c>
      <c r="AG376" s="43">
        <f>VLOOKUP(E376,[6]教育处数据!B:N,13,0)</f>
        <v>0</v>
      </c>
      <c r="AH376" s="43">
        <v>0</v>
      </c>
      <c r="AI376" s="43">
        <v>0</v>
      </c>
      <c r="AJ376" s="43">
        <v>0</v>
      </c>
      <c r="AK376" s="43">
        <v>0</v>
      </c>
      <c r="AL376" s="43">
        <v>0</v>
      </c>
      <c r="AM376" s="26">
        <f>SUM(J376:M376,S376:AJ376)</f>
        <v>910</v>
      </c>
      <c r="AN376" s="7" t="str">
        <f>VLOOKUP(G376,'[4]2.第一轮公示反馈'!$G:$AM,33,0)</f>
        <v>内科</v>
      </c>
      <c r="AO376" s="52">
        <f>SUMPRODUCT(($AN$4:$AN$1113=AN376)*($AM$4:$AM$1113&gt;AM376))+1</f>
        <v>50</v>
      </c>
      <c r="AP376" s="53">
        <f>COUNTIF(AN:AN,AN376)</f>
        <v>214</v>
      </c>
      <c r="AQ376" s="54">
        <f>AO376/AP376</f>
        <v>0.233644859813084</v>
      </c>
      <c r="AR376" s="53">
        <f>IF(AQ376&lt;=10%,1.5,(IF(AQ376&lt;=40%,1.25,IF(AQ376&lt;=60%,1,IF(AQ376&lt;90%,0.75,0.5)))))</f>
        <v>1.25</v>
      </c>
      <c r="AS376" s="55">
        <v>1200</v>
      </c>
      <c r="AT376" s="6">
        <f>VLOOKUP(E376,[6]教育处数据!B:Q,16,0)</f>
        <v>20</v>
      </c>
      <c r="AU376" s="56">
        <f>AS376*AR376*(AT376/AW376)</f>
        <v>1500</v>
      </c>
      <c r="AV376" s="57">
        <f>ROUND(AU376,0)</f>
        <v>1500</v>
      </c>
      <c r="AW376" s="6">
        <v>20</v>
      </c>
    </row>
    <row r="377" spans="1:49">
      <c r="A377" s="6"/>
      <c r="B377" s="7" t="s">
        <v>484</v>
      </c>
      <c r="C377" s="8">
        <v>372</v>
      </c>
      <c r="D377" s="9" t="s">
        <v>517</v>
      </c>
      <c r="E377" s="8" t="str">
        <f>VLOOKUP(D377,'[1]9月学员绩效名单'!$A:$C,3,0)</f>
        <v>729L85</v>
      </c>
      <c r="F377" s="8" t="str">
        <f>VLOOKUP(E377,'[2]住培学员 在培学员排班表（所有人）请假等数据已更新到23.6'!$F$1:$X$65536,19,0)</f>
        <v>住院医师-外院</v>
      </c>
      <c r="G377" s="8" t="str">
        <f>VLOOKUP(E377,'[2]住培学员 在培学员排班表（所有人）请假等数据已更新到23.6'!$F$1:$P$65536,11,0)</f>
        <v>内科</v>
      </c>
      <c r="H377" s="8" t="str">
        <f>VLOOKUP(E377,'[2]住培学员 在培学员排班表（所有人）请假等数据已更新到23.6'!$F$1:$S$65536,14,0)</f>
        <v>2022年</v>
      </c>
      <c r="I377" s="73" t="s">
        <v>99</v>
      </c>
      <c r="J377" s="74">
        <v>0</v>
      </c>
      <c r="K377" s="74">
        <v>0</v>
      </c>
      <c r="L377" s="74">
        <v>0</v>
      </c>
      <c r="M377" s="74">
        <v>160</v>
      </c>
      <c r="N377" s="75">
        <v>0</v>
      </c>
      <c r="O377" s="25">
        <v>2</v>
      </c>
      <c r="P377" s="75">
        <v>2</v>
      </c>
      <c r="Q377" s="75">
        <v>1</v>
      </c>
      <c r="R377" s="75">
        <v>1</v>
      </c>
      <c r="S377" s="76">
        <v>130</v>
      </c>
      <c r="T377" s="77">
        <v>100</v>
      </c>
      <c r="U377" s="77">
        <v>10</v>
      </c>
      <c r="V377" s="77">
        <v>40</v>
      </c>
      <c r="W377" s="77">
        <v>60</v>
      </c>
      <c r="X377" s="77">
        <v>60</v>
      </c>
      <c r="Y377" s="60">
        <v>0</v>
      </c>
      <c r="Z377" s="48">
        <v>0</v>
      </c>
      <c r="AA377" s="48">
        <f>VLOOKUP(E377,[6]教育处数据!B:G,6,0)</f>
        <v>0</v>
      </c>
      <c r="AB377" s="43">
        <f>VLOOKUP(E377,[6]教育处数据!B:H,7,0)</f>
        <v>100</v>
      </c>
      <c r="AC377" s="43">
        <f>VLOOKUP(E377,[6]教育处数据!B:J,9,0)</f>
        <v>150</v>
      </c>
      <c r="AD377" s="43">
        <f>VLOOKUP(E377,[6]教育处数据!B:L,11,0)</f>
        <v>100</v>
      </c>
      <c r="AE377" s="43">
        <v>0</v>
      </c>
      <c r="AF377" s="43">
        <v>0</v>
      </c>
      <c r="AG377" s="43">
        <f>VLOOKUP(E377,[6]教育处数据!B:N,13,0)</f>
        <v>0</v>
      </c>
      <c r="AH377" s="43">
        <v>0</v>
      </c>
      <c r="AI377" s="43">
        <v>0</v>
      </c>
      <c r="AJ377" s="43">
        <v>0</v>
      </c>
      <c r="AK377" s="43">
        <v>0</v>
      </c>
      <c r="AL377" s="43">
        <v>0</v>
      </c>
      <c r="AM377" s="26">
        <f>SUM(J377:M377,S377:AJ377)</f>
        <v>910</v>
      </c>
      <c r="AN377" s="7" t="str">
        <f>VLOOKUP(G377,'[4]2.第一轮公示反馈'!$G:$AM,33,0)</f>
        <v>内科</v>
      </c>
      <c r="AO377" s="52">
        <f>SUMPRODUCT(($AN$4:$AN$1113=AN377)*($AM$4:$AM$1113&gt;AM377))+1</f>
        <v>50</v>
      </c>
      <c r="AP377" s="53">
        <f>COUNTIF(AN:AN,AN377)</f>
        <v>214</v>
      </c>
      <c r="AQ377" s="54">
        <f>AO377/AP377</f>
        <v>0.233644859813084</v>
      </c>
      <c r="AR377" s="53">
        <f>IF(AQ377&lt;=10%,1.5,(IF(AQ377&lt;=40%,1.25,IF(AQ377&lt;=60%,1,IF(AQ377&lt;90%,0.75,0.5)))))</f>
        <v>1.25</v>
      </c>
      <c r="AS377" s="55">
        <v>1200</v>
      </c>
      <c r="AT377" s="6">
        <f>VLOOKUP(E377,[6]教育处数据!B:Q,16,0)</f>
        <v>20</v>
      </c>
      <c r="AU377" s="56">
        <f>AS377*AR377*(AT377/AW377)</f>
        <v>1500</v>
      </c>
      <c r="AV377" s="57">
        <f>ROUND(AU377,0)</f>
        <v>1500</v>
      </c>
      <c r="AW377" s="6">
        <v>20</v>
      </c>
    </row>
    <row r="378" spans="1:49">
      <c r="A378" s="6"/>
      <c r="B378" s="7" t="s">
        <v>241</v>
      </c>
      <c r="C378" s="8">
        <v>373</v>
      </c>
      <c r="D378" s="11" t="s">
        <v>518</v>
      </c>
      <c r="E378" s="8" t="str">
        <f>VLOOKUP(D378,'[1]9月学员绩效名单'!$A:$C,3,0)</f>
        <v>7AM182</v>
      </c>
      <c r="F378" s="8" t="str">
        <f>VLOOKUP(E378,'[2]住培学员 在培学员排班表（所有人）请假等数据已更新到23.6'!$F$1:$X$65536,19,0)</f>
        <v>规培研究生</v>
      </c>
      <c r="G378" s="8" t="str">
        <f>VLOOKUP(E378,'[2]住培学员 在培学员排班表（所有人）请假等数据已更新到23.6'!$F$1:$P$65536,11,0)</f>
        <v>内科</v>
      </c>
      <c r="H378" s="8" t="str">
        <f>VLOOKUP(E378,'[2]住培学员 在培学员排班表（所有人）请假等数据已更新到23.6'!$F$1:$S$65536,14,0)</f>
        <v>2021年</v>
      </c>
      <c r="I378" s="8" t="s">
        <v>99</v>
      </c>
      <c r="J378" s="24">
        <v>0</v>
      </c>
      <c r="K378" s="24">
        <v>0</v>
      </c>
      <c r="L378" s="24">
        <v>0</v>
      </c>
      <c r="M378" s="24">
        <v>160</v>
      </c>
      <c r="N378" s="25">
        <v>0</v>
      </c>
      <c r="O378" s="25">
        <v>6</v>
      </c>
      <c r="P378" s="25">
        <v>2</v>
      </c>
      <c r="Q378" s="25">
        <v>2</v>
      </c>
      <c r="R378" s="25">
        <v>1</v>
      </c>
      <c r="S378" s="36">
        <v>235</v>
      </c>
      <c r="T378" s="24">
        <v>100</v>
      </c>
      <c r="U378" s="24">
        <v>10</v>
      </c>
      <c r="V378" s="24">
        <v>0</v>
      </c>
      <c r="W378" s="24">
        <v>0</v>
      </c>
      <c r="X378" s="24">
        <v>30</v>
      </c>
      <c r="Y378" s="48">
        <v>20</v>
      </c>
      <c r="Z378" s="48">
        <v>0</v>
      </c>
      <c r="AA378" s="48">
        <f>VLOOKUP(E378,[6]教育处数据!B:G,6,0)</f>
        <v>0</v>
      </c>
      <c r="AB378" s="43">
        <f>VLOOKUP(E378,[6]教育处数据!B:H,7,0)</f>
        <v>100</v>
      </c>
      <c r="AC378" s="43">
        <f>VLOOKUP(E378,[6]教育处数据!B:J,9,0)</f>
        <v>150</v>
      </c>
      <c r="AD378" s="43">
        <f>VLOOKUP(E378,[6]教育处数据!B:L,11,0)</f>
        <v>100</v>
      </c>
      <c r="AE378" s="43">
        <v>0</v>
      </c>
      <c r="AF378" s="43">
        <v>0</v>
      </c>
      <c r="AG378" s="43">
        <f>VLOOKUP(E378,[6]教育处数据!B:N,13,0)</f>
        <v>0</v>
      </c>
      <c r="AH378" s="43">
        <v>0</v>
      </c>
      <c r="AI378" s="43">
        <v>0</v>
      </c>
      <c r="AJ378" s="43">
        <v>0</v>
      </c>
      <c r="AK378" s="43">
        <v>0</v>
      </c>
      <c r="AL378" s="43">
        <v>0</v>
      </c>
      <c r="AM378" s="26">
        <f>SUM(J378:M378,S378:AJ378)</f>
        <v>905</v>
      </c>
      <c r="AN378" s="7" t="str">
        <f>VLOOKUP(G378,'[4]2.第一轮公示反馈'!$G:$AM,33,0)</f>
        <v>内科</v>
      </c>
      <c r="AO378" s="52">
        <f>SUMPRODUCT(($AN$4:$AN$1113=AN378)*($AM$4:$AM$1113&gt;AM378))+1</f>
        <v>55</v>
      </c>
      <c r="AP378" s="53">
        <f>COUNTIF(AN:AN,AN378)</f>
        <v>214</v>
      </c>
      <c r="AQ378" s="54">
        <f>AO378/AP378</f>
        <v>0.257009345794392</v>
      </c>
      <c r="AR378" s="53">
        <f>IF(AQ378&lt;=10%,1.5,(IF(AQ378&lt;=40%,1.25,IF(AQ378&lt;=60%,1,IF(AQ378&lt;90%,0.75,0.5)))))</f>
        <v>1.25</v>
      </c>
      <c r="AS378" s="55">
        <v>1200</v>
      </c>
      <c r="AT378" s="6">
        <f>VLOOKUP(E378,[6]教育处数据!B:Q,16,0)</f>
        <v>20</v>
      </c>
      <c r="AU378" s="56">
        <f>AS378*AR378*(AT378/AW378)</f>
        <v>1500</v>
      </c>
      <c r="AV378" s="57">
        <f>ROUND(AU378,0)</f>
        <v>1500</v>
      </c>
      <c r="AW378" s="6">
        <v>20</v>
      </c>
    </row>
    <row r="379" spans="1:49">
      <c r="A379" s="6"/>
      <c r="B379" s="7" t="s">
        <v>500</v>
      </c>
      <c r="C379" s="8">
        <v>374</v>
      </c>
      <c r="D379" s="11" t="s">
        <v>519</v>
      </c>
      <c r="E379" s="8" t="str">
        <f>VLOOKUP(D379,'[1]9月学员绩效名单'!$A:$C,3,0)</f>
        <v>7AM168</v>
      </c>
      <c r="F379" s="8" t="str">
        <f>VLOOKUP(E379,'[2]住培学员 在培学员排班表（所有人）请假等数据已更新到23.6'!$F$1:$X$65536,19,0)</f>
        <v>规培研究生</v>
      </c>
      <c r="G379" s="8" t="str">
        <f>VLOOKUP(E379,'[2]住培学员 在培学员排班表（所有人）请假等数据已更新到23.6'!$F$1:$P$65536,11,0)</f>
        <v>内科</v>
      </c>
      <c r="H379" s="8" t="str">
        <f>VLOOKUP(E379,'[2]住培学员 在培学员排班表（所有人）请假等数据已更新到23.6'!$F$1:$S$65536,14,0)</f>
        <v>2021年</v>
      </c>
      <c r="I379" s="9" t="s">
        <v>99</v>
      </c>
      <c r="J379" s="60">
        <v>0</v>
      </c>
      <c r="K379" s="24">
        <v>0</v>
      </c>
      <c r="L379" s="24">
        <v>0</v>
      </c>
      <c r="M379" s="24">
        <v>160</v>
      </c>
      <c r="N379" s="25">
        <v>0</v>
      </c>
      <c r="O379" s="25">
        <v>2</v>
      </c>
      <c r="P379" s="25">
        <v>1</v>
      </c>
      <c r="Q379" s="25">
        <v>0</v>
      </c>
      <c r="R379" s="78">
        <v>1</v>
      </c>
      <c r="S379" s="36">
        <v>85</v>
      </c>
      <c r="T379" s="24">
        <v>100</v>
      </c>
      <c r="U379" s="24">
        <v>10</v>
      </c>
      <c r="V379" s="24">
        <v>20</v>
      </c>
      <c r="W379" s="24">
        <v>120</v>
      </c>
      <c r="X379" s="24">
        <v>60</v>
      </c>
      <c r="Y379" s="48">
        <v>0</v>
      </c>
      <c r="Z379" s="48">
        <v>0</v>
      </c>
      <c r="AA379" s="48">
        <f>VLOOKUP(E379,[6]教育处数据!B:G,6,0)</f>
        <v>0</v>
      </c>
      <c r="AB379" s="43">
        <f>VLOOKUP(E379,[6]教育处数据!B:H,7,0)</f>
        <v>100</v>
      </c>
      <c r="AC379" s="43">
        <f>VLOOKUP(E379,[6]教育处数据!B:J,9,0)</f>
        <v>150</v>
      </c>
      <c r="AD379" s="43">
        <f>VLOOKUP(E379,[6]教育处数据!B:L,11,0)</f>
        <v>100</v>
      </c>
      <c r="AE379" s="43">
        <v>0</v>
      </c>
      <c r="AF379" s="43">
        <v>0</v>
      </c>
      <c r="AG379" s="43">
        <f>VLOOKUP(E379,[6]教育处数据!B:N,13,0)</f>
        <v>0</v>
      </c>
      <c r="AH379" s="43">
        <v>0</v>
      </c>
      <c r="AI379" s="43">
        <v>0</v>
      </c>
      <c r="AJ379" s="43">
        <v>0</v>
      </c>
      <c r="AK379" s="43">
        <v>0</v>
      </c>
      <c r="AL379" s="43">
        <v>0</v>
      </c>
      <c r="AM379" s="26">
        <f>SUM(J379:M379,S379:AJ379)</f>
        <v>905</v>
      </c>
      <c r="AN379" s="7" t="str">
        <f>VLOOKUP(G379,'[4]2.第一轮公示反馈'!$G:$AM,33,0)</f>
        <v>内科</v>
      </c>
      <c r="AO379" s="52">
        <f>SUMPRODUCT(($AN$4:$AN$1113=AN379)*($AM$4:$AM$1113&gt;AM379))+1</f>
        <v>55</v>
      </c>
      <c r="AP379" s="53">
        <f>COUNTIF(AN:AN,AN379)</f>
        <v>214</v>
      </c>
      <c r="AQ379" s="54">
        <f>AO379/AP379</f>
        <v>0.257009345794392</v>
      </c>
      <c r="AR379" s="53">
        <f>IF(AQ379&lt;=10%,1.5,(IF(AQ379&lt;=40%,1.25,IF(AQ379&lt;=60%,1,IF(AQ379&lt;90%,0.75,0.5)))))</f>
        <v>1.25</v>
      </c>
      <c r="AS379" s="55">
        <v>1200</v>
      </c>
      <c r="AT379" s="6">
        <f>VLOOKUP(E379,[6]教育处数据!B:Q,16,0)</f>
        <v>20</v>
      </c>
      <c r="AU379" s="56">
        <f>AS379*AR379*(AT379/AW379)</f>
        <v>1500</v>
      </c>
      <c r="AV379" s="57">
        <f>ROUND(AU379,0)</f>
        <v>1500</v>
      </c>
      <c r="AW379" s="6">
        <v>20</v>
      </c>
    </row>
    <row r="380" spans="1:49">
      <c r="A380" s="6"/>
      <c r="B380" s="7" t="s">
        <v>239</v>
      </c>
      <c r="C380" s="8">
        <v>375</v>
      </c>
      <c r="D380" s="8" t="s">
        <v>520</v>
      </c>
      <c r="E380" s="8" t="str">
        <f>VLOOKUP(D380,'[1]9月学员绩效名单'!$A:$C,3,0)</f>
        <v>727L85</v>
      </c>
      <c r="F380" s="8" t="str">
        <f>VLOOKUP(E380,'[2]住培学员 在培学员排班表（所有人）请假等数据已更新到23.6'!$F$1:$X$65536,19,0)</f>
        <v>住院医师-外院</v>
      </c>
      <c r="G380" s="8" t="str">
        <f>VLOOKUP(E380,'[2]住培学员 在培学员排班表（所有人）请假等数据已更新到23.6'!$F$1:$P$65536,11,0)</f>
        <v>内科</v>
      </c>
      <c r="H380" s="8" t="str">
        <f>VLOOKUP(E380,'[2]住培学员 在培学员排班表（所有人）请假等数据已更新到23.6'!$F$1:$S$65536,14,0)</f>
        <v>2021年</v>
      </c>
      <c r="I380" s="8" t="s">
        <v>99</v>
      </c>
      <c r="J380" s="24">
        <v>0</v>
      </c>
      <c r="K380" s="24">
        <v>0</v>
      </c>
      <c r="L380" s="24">
        <v>0</v>
      </c>
      <c r="M380" s="24">
        <v>120</v>
      </c>
      <c r="N380" s="25">
        <v>0</v>
      </c>
      <c r="O380" s="25">
        <v>2</v>
      </c>
      <c r="P380" s="25">
        <v>3</v>
      </c>
      <c r="Q380" s="25">
        <v>4</v>
      </c>
      <c r="R380" s="25">
        <v>0</v>
      </c>
      <c r="S380" s="36">
        <v>200</v>
      </c>
      <c r="T380" s="24">
        <v>100</v>
      </c>
      <c r="U380" s="24">
        <v>0</v>
      </c>
      <c r="V380" s="24">
        <v>60</v>
      </c>
      <c r="W380" s="24">
        <v>60</v>
      </c>
      <c r="X380" s="24">
        <v>30</v>
      </c>
      <c r="Y380" s="48">
        <v>80</v>
      </c>
      <c r="Z380" s="48">
        <v>0</v>
      </c>
      <c r="AA380" s="48">
        <f>VLOOKUP(E380,[6]教育处数据!B:G,6,0)</f>
        <v>0</v>
      </c>
      <c r="AB380" s="43">
        <f>VLOOKUP(E380,[6]教育处数据!B:H,7,0)</f>
        <v>100</v>
      </c>
      <c r="AC380" s="43">
        <f>VLOOKUP(E380,[6]教育处数据!B:J,9,0)</f>
        <v>150</v>
      </c>
      <c r="AD380" s="43">
        <f>VLOOKUP(E380,[6]教育处数据!B:L,11,0)</f>
        <v>0</v>
      </c>
      <c r="AE380" s="43">
        <v>0</v>
      </c>
      <c r="AF380" s="43">
        <v>0</v>
      </c>
      <c r="AG380" s="43">
        <f>VLOOKUP(E380,[6]教育处数据!B:N,13,0)</f>
        <v>0</v>
      </c>
      <c r="AH380" s="43">
        <v>0</v>
      </c>
      <c r="AI380" s="43">
        <v>0</v>
      </c>
      <c r="AJ380" s="43">
        <v>0</v>
      </c>
      <c r="AK380" s="43">
        <v>0</v>
      </c>
      <c r="AL380" s="43">
        <v>0</v>
      </c>
      <c r="AM380" s="26">
        <f>SUM(J380:M380,S380:AJ380)</f>
        <v>900</v>
      </c>
      <c r="AN380" s="7" t="str">
        <f>VLOOKUP(G380,'[4]2.第一轮公示反馈'!$G:$AM,33,0)</f>
        <v>内科</v>
      </c>
      <c r="AO380" s="52">
        <f>SUMPRODUCT(($AN$4:$AN$1113=AN380)*($AM$4:$AM$1113&gt;AM380))+1</f>
        <v>57</v>
      </c>
      <c r="AP380" s="53">
        <f>COUNTIF(AN:AN,AN380)</f>
        <v>214</v>
      </c>
      <c r="AQ380" s="54">
        <f>AO380/AP380</f>
        <v>0.266355140186916</v>
      </c>
      <c r="AR380" s="53">
        <f>IF(AQ380&lt;=10%,1.5,(IF(AQ380&lt;=40%,1.25,IF(AQ380&lt;=60%,1,IF(AQ380&lt;90%,0.75,0.5)))))</f>
        <v>1.25</v>
      </c>
      <c r="AS380" s="55">
        <v>1200</v>
      </c>
      <c r="AT380" s="6">
        <f>VLOOKUP(E380,[6]教育处数据!B:Q,16,0)</f>
        <v>20</v>
      </c>
      <c r="AU380" s="56">
        <f>AS380*AR380*(AT380/AW380)</f>
        <v>1500</v>
      </c>
      <c r="AV380" s="57">
        <f>ROUND(AU380,0)</f>
        <v>1500</v>
      </c>
      <c r="AW380" s="6">
        <v>20</v>
      </c>
    </row>
    <row r="381" spans="1:49">
      <c r="A381" s="6"/>
      <c r="B381" s="7" t="s">
        <v>164</v>
      </c>
      <c r="C381" s="8">
        <v>376</v>
      </c>
      <c r="D381" s="14" t="s">
        <v>521</v>
      </c>
      <c r="E381" s="8" t="str">
        <f>VLOOKUP(D381,'[1]9月学员绩效名单'!$A:$C,3,0)</f>
        <v>7AM398</v>
      </c>
      <c r="F381" s="8" t="str">
        <f>VLOOKUP(E381,'[2]住培学员 在培学员排班表（所有人）请假等数据已更新到23.6'!$F$1:$X$65536,19,0)</f>
        <v>规培研究生</v>
      </c>
      <c r="G381" s="8" t="str">
        <f>VLOOKUP(E381,'[2]住培学员 在培学员排班表（所有人）请假等数据已更新到23.6'!$F$1:$P$65536,11,0)</f>
        <v>内科</v>
      </c>
      <c r="H381" s="8" t="str">
        <f>VLOOKUP(E381,'[2]住培学员 在培学员排班表（所有人）请假等数据已更新到23.6'!$F$1:$S$65536,14,0)</f>
        <v>2021年</v>
      </c>
      <c r="I381" s="8" t="s">
        <v>99</v>
      </c>
      <c r="J381" s="24">
        <v>0</v>
      </c>
      <c r="K381" s="24">
        <v>0</v>
      </c>
      <c r="L381" s="24">
        <v>0</v>
      </c>
      <c r="M381" s="24">
        <v>120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36">
        <v>0</v>
      </c>
      <c r="T381" s="24">
        <v>100</v>
      </c>
      <c r="U381" s="24">
        <v>10</v>
      </c>
      <c r="V381" s="24">
        <v>80</v>
      </c>
      <c r="W381" s="24">
        <v>120</v>
      </c>
      <c r="X381" s="24">
        <v>120</v>
      </c>
      <c r="Y381" s="48">
        <v>0</v>
      </c>
      <c r="Z381" s="48">
        <v>0</v>
      </c>
      <c r="AA381" s="48">
        <f>VLOOKUP(E381,[6]教育处数据!B:G,6,0)</f>
        <v>0</v>
      </c>
      <c r="AB381" s="43">
        <f>VLOOKUP(E381,[6]教育处数据!B:H,7,0)</f>
        <v>100</v>
      </c>
      <c r="AC381" s="43">
        <f>VLOOKUP(E381,[6]教育处数据!B:J,9,0)</f>
        <v>150</v>
      </c>
      <c r="AD381" s="43">
        <f>VLOOKUP(E381,[6]教育处数据!B:L,11,0)</f>
        <v>100</v>
      </c>
      <c r="AE381" s="43">
        <v>0</v>
      </c>
      <c r="AF381" s="43">
        <v>0</v>
      </c>
      <c r="AG381" s="43">
        <f>VLOOKUP(E381,[6]教育处数据!B:N,13,0)</f>
        <v>0</v>
      </c>
      <c r="AH381" s="43">
        <v>0</v>
      </c>
      <c r="AI381" s="43">
        <v>0</v>
      </c>
      <c r="AJ381" s="43">
        <v>0</v>
      </c>
      <c r="AK381" s="43">
        <v>0</v>
      </c>
      <c r="AL381" s="43">
        <v>0</v>
      </c>
      <c r="AM381" s="26">
        <f>SUM(J381:M381,S381:AJ381)</f>
        <v>900</v>
      </c>
      <c r="AN381" s="7" t="str">
        <f>VLOOKUP(G381,'[4]2.第一轮公示反馈'!$G:$AM,33,0)</f>
        <v>内科</v>
      </c>
      <c r="AO381" s="52">
        <f>SUMPRODUCT(($AN$4:$AN$1113=AN381)*($AM$4:$AM$1113&gt;AM381))+1</f>
        <v>57</v>
      </c>
      <c r="AP381" s="53">
        <f>COUNTIF(AN:AN,AN381)</f>
        <v>214</v>
      </c>
      <c r="AQ381" s="54">
        <f>AO381/AP381</f>
        <v>0.266355140186916</v>
      </c>
      <c r="AR381" s="53">
        <f>IF(AQ381&lt;=10%,1.5,(IF(AQ381&lt;=40%,1.25,IF(AQ381&lt;=60%,1,IF(AQ381&lt;90%,0.75,0.5)))))</f>
        <v>1.25</v>
      </c>
      <c r="AS381" s="55">
        <v>1200</v>
      </c>
      <c r="AT381" s="6">
        <f>VLOOKUP(E381,[6]教育处数据!B:Q,16,0)</f>
        <v>20</v>
      </c>
      <c r="AU381" s="56">
        <f>AS381*AR381*(AT381/AW381)</f>
        <v>1500</v>
      </c>
      <c r="AV381" s="57">
        <f>ROUND(AU381,0)</f>
        <v>1500</v>
      </c>
      <c r="AW381" s="6">
        <v>20</v>
      </c>
    </row>
    <row r="382" spans="1:49">
      <c r="A382" s="6"/>
      <c r="B382" s="7" t="s">
        <v>185</v>
      </c>
      <c r="C382" s="8">
        <v>377</v>
      </c>
      <c r="D382" s="60" t="s">
        <v>522</v>
      </c>
      <c r="E382" s="8">
        <f>VLOOKUP(D382,'[1]9月学员绩效名单'!$A:$C,3,0)</f>
        <v>622020</v>
      </c>
      <c r="F382" s="8" t="str">
        <f>VLOOKUP(E382,'[2]住培学员 在培学员排班表（所有人）请假等数据已更新到23.6'!$F$1:$X$65536,19,0)</f>
        <v>住院医师-本院</v>
      </c>
      <c r="G382" s="8" t="str">
        <f>VLOOKUP(E382,'[2]住培学员 在培学员排班表（所有人）请假等数据已更新到23.6'!$F$1:$P$65536,11,0)</f>
        <v>内科</v>
      </c>
      <c r="H382" s="8" t="str">
        <f>VLOOKUP(E382,'[2]住培学员 在培学员排班表（所有人）请假等数据已更新到23.6'!$F$1:$S$65536,14,0)</f>
        <v>2022年</v>
      </c>
      <c r="I382" s="8" t="s">
        <v>99</v>
      </c>
      <c r="J382" s="24">
        <v>0</v>
      </c>
      <c r="K382" s="24">
        <v>0</v>
      </c>
      <c r="L382" s="24">
        <v>0</v>
      </c>
      <c r="M382" s="24">
        <v>160</v>
      </c>
      <c r="N382" s="25">
        <v>0</v>
      </c>
      <c r="O382" s="25">
        <v>4</v>
      </c>
      <c r="P382" s="25">
        <v>1</v>
      </c>
      <c r="Q382" s="25">
        <v>1</v>
      </c>
      <c r="R382" s="25">
        <v>1</v>
      </c>
      <c r="S382" s="36">
        <v>150</v>
      </c>
      <c r="T382" s="24">
        <v>100</v>
      </c>
      <c r="U382" s="41">
        <v>10</v>
      </c>
      <c r="V382" s="41">
        <v>20</v>
      </c>
      <c r="W382" s="41">
        <v>60</v>
      </c>
      <c r="X382" s="41">
        <v>30</v>
      </c>
      <c r="Y382" s="41">
        <v>20</v>
      </c>
      <c r="Z382" s="48">
        <v>0</v>
      </c>
      <c r="AA382" s="48">
        <f>VLOOKUP(E382,[6]教育处数据!B:G,6,0)</f>
        <v>0</v>
      </c>
      <c r="AB382" s="43">
        <f>VLOOKUP(E382,[6]教育处数据!B:H,7,0)</f>
        <v>100</v>
      </c>
      <c r="AC382" s="43">
        <f>VLOOKUP(E382,[6]教育处数据!B:J,9,0)</f>
        <v>150</v>
      </c>
      <c r="AD382" s="43">
        <f>VLOOKUP(E382,[6]教育处数据!B:L,11,0)</f>
        <v>100</v>
      </c>
      <c r="AE382" s="43">
        <v>0</v>
      </c>
      <c r="AF382" s="43">
        <v>0</v>
      </c>
      <c r="AG382" s="43">
        <f>VLOOKUP(E382,[6]教育处数据!B:N,13,0)</f>
        <v>0</v>
      </c>
      <c r="AH382" s="43">
        <v>0</v>
      </c>
      <c r="AI382" s="43">
        <v>0</v>
      </c>
      <c r="AJ382" s="43">
        <v>0</v>
      </c>
      <c r="AK382" s="43">
        <v>0</v>
      </c>
      <c r="AL382" s="43">
        <v>0</v>
      </c>
      <c r="AM382" s="26">
        <f>SUM(J382:M382,S382:AJ382)</f>
        <v>900</v>
      </c>
      <c r="AN382" s="7" t="str">
        <f>VLOOKUP(G382,'[4]2.第一轮公示反馈'!$G:$AM,33,0)</f>
        <v>内科</v>
      </c>
      <c r="AO382" s="52">
        <f>SUMPRODUCT(($AN$4:$AN$1113=AN382)*($AM$4:$AM$1113&gt;AM382))+1</f>
        <v>57</v>
      </c>
      <c r="AP382" s="53">
        <f>COUNTIF(AN:AN,AN382)</f>
        <v>214</v>
      </c>
      <c r="AQ382" s="54">
        <f>AO382/AP382</f>
        <v>0.266355140186916</v>
      </c>
      <c r="AR382" s="53">
        <f>IF(AQ382&lt;=10%,1.5,(IF(AQ382&lt;=40%,1.25,IF(AQ382&lt;=60%,1,IF(AQ382&lt;90%,0.75,0.5)))))</f>
        <v>1.25</v>
      </c>
      <c r="AS382" s="55">
        <v>1200</v>
      </c>
      <c r="AT382" s="6">
        <f>VLOOKUP(E382,[6]教育处数据!B:Q,16,0)</f>
        <v>20</v>
      </c>
      <c r="AU382" s="56">
        <f>AS382*AR382*(AT382/AW382)</f>
        <v>1500</v>
      </c>
      <c r="AV382" s="57">
        <f>ROUND(AU382,0)</f>
        <v>1500</v>
      </c>
      <c r="AW382" s="6">
        <v>20</v>
      </c>
    </row>
    <row r="383" spans="1:49">
      <c r="A383" s="6"/>
      <c r="B383" s="7" t="s">
        <v>136</v>
      </c>
      <c r="C383" s="8">
        <v>378</v>
      </c>
      <c r="D383" s="8" t="s">
        <v>523</v>
      </c>
      <c r="E383" s="8" t="str">
        <f>VLOOKUP(D383,'[1]9月学员绩效名单'!$A:$C,3,0)</f>
        <v>7AM185</v>
      </c>
      <c r="F383" s="8" t="str">
        <f>VLOOKUP(E383,'[2]住培学员 在培学员排班表（所有人）请假等数据已更新到23.6'!$F$1:$X$65536,19,0)</f>
        <v>规培研究生</v>
      </c>
      <c r="G383" s="8" t="str">
        <f>VLOOKUP(E383,'[2]住培学员 在培学员排班表（所有人）请假等数据已更新到23.6'!$F$1:$P$65536,11,0)</f>
        <v>内科</v>
      </c>
      <c r="H383" s="8" t="str">
        <f>VLOOKUP(E383,'[2]住培学员 在培学员排班表（所有人）请假等数据已更新到23.6'!$F$1:$S$65536,14,0)</f>
        <v>2021年</v>
      </c>
      <c r="I383" s="8" t="s">
        <v>99</v>
      </c>
      <c r="J383" s="24">
        <v>0</v>
      </c>
      <c r="K383" s="24">
        <v>0</v>
      </c>
      <c r="L383" s="24">
        <v>0</v>
      </c>
      <c r="M383" s="24">
        <v>160</v>
      </c>
      <c r="N383" s="25">
        <v>0</v>
      </c>
      <c r="O383" s="25">
        <v>4</v>
      </c>
      <c r="P383" s="25">
        <v>2</v>
      </c>
      <c r="Q383" s="25">
        <v>1</v>
      </c>
      <c r="R383" s="25">
        <v>0</v>
      </c>
      <c r="S383" s="36">
        <v>145</v>
      </c>
      <c r="T383" s="24">
        <v>100</v>
      </c>
      <c r="U383" s="24">
        <v>10</v>
      </c>
      <c r="V383" s="24">
        <v>40</v>
      </c>
      <c r="W383" s="24">
        <v>30</v>
      </c>
      <c r="X383" s="24">
        <v>60</v>
      </c>
      <c r="Y383" s="48">
        <v>0</v>
      </c>
      <c r="Z383" s="48">
        <v>0</v>
      </c>
      <c r="AA383" s="48">
        <f>VLOOKUP(E383,[6]教育处数据!B:G,6,0)</f>
        <v>0</v>
      </c>
      <c r="AB383" s="43">
        <f>VLOOKUP(E383,[6]教育处数据!B:H,7,0)</f>
        <v>100</v>
      </c>
      <c r="AC383" s="43">
        <f>VLOOKUP(E383,[6]教育处数据!B:J,9,0)</f>
        <v>150</v>
      </c>
      <c r="AD383" s="43">
        <f>VLOOKUP(E383,[6]教育处数据!B:L,11,0)</f>
        <v>100</v>
      </c>
      <c r="AE383" s="43">
        <v>0</v>
      </c>
      <c r="AF383" s="43">
        <v>0</v>
      </c>
      <c r="AG383" s="43">
        <f>VLOOKUP(E383,[6]教育处数据!B:N,13,0)</f>
        <v>0</v>
      </c>
      <c r="AH383" s="43">
        <v>0</v>
      </c>
      <c r="AI383" s="43">
        <v>0</v>
      </c>
      <c r="AJ383" s="43">
        <v>0</v>
      </c>
      <c r="AK383" s="43">
        <v>0</v>
      </c>
      <c r="AL383" s="43">
        <v>0</v>
      </c>
      <c r="AM383" s="26">
        <f>SUM(J383:M383,S383:AJ383)</f>
        <v>895</v>
      </c>
      <c r="AN383" s="7" t="str">
        <f>VLOOKUP(G383,'[4]2.第一轮公示反馈'!$G:$AM,33,0)</f>
        <v>内科</v>
      </c>
      <c r="AO383" s="52">
        <f>SUMPRODUCT(($AN$4:$AN$1113=AN383)*($AM$4:$AM$1113&gt;AM383))+1</f>
        <v>60</v>
      </c>
      <c r="AP383" s="53">
        <f>COUNTIF(AN:AN,AN383)</f>
        <v>214</v>
      </c>
      <c r="AQ383" s="54">
        <f>AO383/AP383</f>
        <v>0.280373831775701</v>
      </c>
      <c r="AR383" s="53">
        <f>IF(AQ383&lt;=10%,1.5,(IF(AQ383&lt;=40%,1.25,IF(AQ383&lt;=60%,1,IF(AQ383&lt;90%,0.75,0.5)))))</f>
        <v>1.25</v>
      </c>
      <c r="AS383" s="55">
        <v>1200</v>
      </c>
      <c r="AT383" s="6">
        <f>VLOOKUP(E383,[6]教育处数据!B:Q,16,0)</f>
        <v>20</v>
      </c>
      <c r="AU383" s="56">
        <f>AS383*AR383*(AT383/AW383)</f>
        <v>1500</v>
      </c>
      <c r="AV383" s="57">
        <f>ROUND(AU383,0)</f>
        <v>1500</v>
      </c>
      <c r="AW383" s="6">
        <v>20</v>
      </c>
    </row>
    <row r="384" spans="1:49">
      <c r="A384" s="6"/>
      <c r="B384" s="7" t="s">
        <v>134</v>
      </c>
      <c r="C384" s="8">
        <v>379</v>
      </c>
      <c r="D384" s="10" t="s">
        <v>524</v>
      </c>
      <c r="E384" s="8" t="str">
        <f>VLOOKUP(D384,'[1]9月学员绩效名单'!$A:$C,3,0)</f>
        <v>730L22</v>
      </c>
      <c r="F384" s="8" t="str">
        <f>VLOOKUP(E384,'[2]住培学员 在培学员排班表（所有人）请假等数据已更新到23.6'!$F$1:$X$65536,19,0)</f>
        <v>住院医师-外院</v>
      </c>
      <c r="G384" s="8" t="str">
        <f>VLOOKUP(E384,'[2]住培学员 在培学员排班表（所有人）请假等数据已更新到23.6'!$F$1:$P$65536,11,0)</f>
        <v>内科</v>
      </c>
      <c r="H384" s="8" t="str">
        <f>VLOOKUP(E384,'[2]住培学员 在培学员排班表（所有人）请假等数据已更新到23.6'!$F$1:$S$65536,14,0)</f>
        <v>2022年</v>
      </c>
      <c r="I384" s="8" t="s">
        <v>99</v>
      </c>
      <c r="J384" s="24">
        <v>0</v>
      </c>
      <c r="K384" s="24">
        <v>0</v>
      </c>
      <c r="L384" s="24">
        <v>0</v>
      </c>
      <c r="M384" s="24">
        <v>160</v>
      </c>
      <c r="N384" s="25">
        <v>0</v>
      </c>
      <c r="O384" s="25">
        <v>5</v>
      </c>
      <c r="P384" s="25">
        <v>1</v>
      </c>
      <c r="Q384" s="25">
        <v>0</v>
      </c>
      <c r="R384" s="25">
        <v>0</v>
      </c>
      <c r="S384" s="36">
        <v>120</v>
      </c>
      <c r="T384" s="24">
        <v>100</v>
      </c>
      <c r="U384" s="24">
        <v>10</v>
      </c>
      <c r="V384" s="24">
        <v>20</v>
      </c>
      <c r="W384" s="24">
        <v>60</v>
      </c>
      <c r="X384" s="24">
        <v>60</v>
      </c>
      <c r="Y384" s="48">
        <v>0</v>
      </c>
      <c r="Z384" s="48">
        <v>0</v>
      </c>
      <c r="AA384" s="48">
        <f>VLOOKUP(E384,[6]教育处数据!B:G,6,0)</f>
        <v>0</v>
      </c>
      <c r="AB384" s="43">
        <f>VLOOKUP(E384,[6]教育处数据!B:H,7,0)</f>
        <v>100</v>
      </c>
      <c r="AC384" s="43">
        <f>VLOOKUP(E384,[6]教育处数据!B:J,9,0)</f>
        <v>150</v>
      </c>
      <c r="AD384" s="43">
        <f>VLOOKUP(E384,[6]教育处数据!B:L,11,0)</f>
        <v>100</v>
      </c>
      <c r="AE384" s="43">
        <v>0</v>
      </c>
      <c r="AF384" s="43">
        <v>0</v>
      </c>
      <c r="AG384" s="43">
        <f>VLOOKUP(E384,[6]教育处数据!B:N,13,0)</f>
        <v>0</v>
      </c>
      <c r="AH384" s="43">
        <v>0</v>
      </c>
      <c r="AI384" s="43">
        <v>0</v>
      </c>
      <c r="AJ384" s="43">
        <v>0</v>
      </c>
      <c r="AK384" s="43">
        <v>0</v>
      </c>
      <c r="AL384" s="43">
        <v>0</v>
      </c>
      <c r="AM384" s="26">
        <f>SUM(J384:M384,S384:AJ384)</f>
        <v>880</v>
      </c>
      <c r="AN384" s="7" t="str">
        <f>VLOOKUP(G384,'[4]2.第一轮公示反馈'!$G:$AM,33,0)</f>
        <v>内科</v>
      </c>
      <c r="AO384" s="52">
        <f>SUMPRODUCT(($AN$4:$AN$1113=AN384)*($AM$4:$AM$1113&gt;AM384))+1</f>
        <v>62</v>
      </c>
      <c r="AP384" s="53">
        <f>COUNTIF(AN:AN,AN384)</f>
        <v>214</v>
      </c>
      <c r="AQ384" s="54">
        <f>AO384/AP384</f>
        <v>0.289719626168224</v>
      </c>
      <c r="AR384" s="53">
        <f>IF(AQ384&lt;=10%,1.5,(IF(AQ384&lt;=40%,1.25,IF(AQ384&lt;=60%,1,IF(AQ384&lt;90%,0.75,0.5)))))</f>
        <v>1.25</v>
      </c>
      <c r="AS384" s="55">
        <v>1200</v>
      </c>
      <c r="AT384" s="6">
        <f>VLOOKUP(E384,[6]教育处数据!B:Q,16,0)</f>
        <v>20</v>
      </c>
      <c r="AU384" s="56">
        <f>AS384*AR384*(AT384/AW384)</f>
        <v>1500</v>
      </c>
      <c r="AV384" s="57">
        <f>ROUND(AU384,0)</f>
        <v>1500</v>
      </c>
      <c r="AW384" s="6">
        <v>20</v>
      </c>
    </row>
    <row r="385" spans="1:49">
      <c r="A385" s="6"/>
      <c r="B385" s="7" t="s">
        <v>484</v>
      </c>
      <c r="C385" s="8">
        <v>380</v>
      </c>
      <c r="D385" s="9" t="s">
        <v>525</v>
      </c>
      <c r="E385" s="8" t="str">
        <f>VLOOKUP(D385,'[1]9月学员绩效名单'!$A:$C,3,0)</f>
        <v>727L82</v>
      </c>
      <c r="F385" s="8" t="str">
        <f>VLOOKUP(E385,'[2]住培学员 在培学员排班表（所有人）请假等数据已更新到23.6'!$F$1:$X$65536,19,0)</f>
        <v>住院医师-外院</v>
      </c>
      <c r="G385" s="8" t="str">
        <f>VLOOKUP(E385,'[2]住培学员 在培学员排班表（所有人）请假等数据已更新到23.6'!$F$1:$P$65536,11,0)</f>
        <v>内科</v>
      </c>
      <c r="H385" s="8" t="str">
        <f>VLOOKUP(E385,'[2]住培学员 在培学员排班表（所有人）请假等数据已更新到23.6'!$F$1:$S$65536,14,0)</f>
        <v>2021年</v>
      </c>
      <c r="I385" s="73" t="s">
        <v>99</v>
      </c>
      <c r="J385" s="74">
        <v>0</v>
      </c>
      <c r="K385" s="74">
        <v>0</v>
      </c>
      <c r="L385" s="74">
        <v>0</v>
      </c>
      <c r="M385" s="74">
        <v>160</v>
      </c>
      <c r="N385" s="75">
        <v>0</v>
      </c>
      <c r="O385" s="25">
        <v>3</v>
      </c>
      <c r="P385" s="75">
        <v>0</v>
      </c>
      <c r="Q385" s="75">
        <v>1</v>
      </c>
      <c r="R385" s="75">
        <v>1</v>
      </c>
      <c r="S385" s="76">
        <v>110</v>
      </c>
      <c r="T385" s="77">
        <v>100</v>
      </c>
      <c r="U385" s="77">
        <v>10</v>
      </c>
      <c r="V385" s="77">
        <v>60</v>
      </c>
      <c r="W385" s="77">
        <v>60</v>
      </c>
      <c r="X385" s="77">
        <v>30</v>
      </c>
      <c r="Y385" s="60">
        <v>0</v>
      </c>
      <c r="Z385" s="48">
        <v>0</v>
      </c>
      <c r="AA385" s="48">
        <f>VLOOKUP(E385,[6]教育处数据!B:G,6,0)</f>
        <v>0</v>
      </c>
      <c r="AB385" s="43">
        <f>VLOOKUP(E385,[6]教育处数据!B:H,7,0)</f>
        <v>100</v>
      </c>
      <c r="AC385" s="43">
        <f>VLOOKUP(E385,[6]教育处数据!B:J,9,0)</f>
        <v>150</v>
      </c>
      <c r="AD385" s="43">
        <f>VLOOKUP(E385,[6]教育处数据!B:L,11,0)</f>
        <v>100</v>
      </c>
      <c r="AE385" s="43">
        <v>0</v>
      </c>
      <c r="AF385" s="43">
        <v>0</v>
      </c>
      <c r="AG385" s="43">
        <f>VLOOKUP(E385,[6]教育处数据!B:N,13,0)</f>
        <v>0</v>
      </c>
      <c r="AH385" s="43">
        <v>0</v>
      </c>
      <c r="AI385" s="43">
        <v>0</v>
      </c>
      <c r="AJ385" s="43">
        <v>0</v>
      </c>
      <c r="AK385" s="43">
        <v>0</v>
      </c>
      <c r="AL385" s="43">
        <v>0</v>
      </c>
      <c r="AM385" s="26">
        <f>SUM(J385:M385,S385:AJ385)</f>
        <v>880</v>
      </c>
      <c r="AN385" s="7" t="str">
        <f>VLOOKUP(G385,'[4]2.第一轮公示反馈'!$G:$AM,33,0)</f>
        <v>内科</v>
      </c>
      <c r="AO385" s="52">
        <f>SUMPRODUCT(($AN$4:$AN$1113=AN385)*($AM$4:$AM$1113&gt;AM385))+1</f>
        <v>62</v>
      </c>
      <c r="AP385" s="53">
        <f>COUNTIF(AN:AN,AN385)</f>
        <v>214</v>
      </c>
      <c r="AQ385" s="54">
        <f>AO385/AP385</f>
        <v>0.289719626168224</v>
      </c>
      <c r="AR385" s="53">
        <f>IF(AQ385&lt;=10%,1.5,(IF(AQ385&lt;=40%,1.25,IF(AQ385&lt;=60%,1,IF(AQ385&lt;90%,0.75,0.5)))))</f>
        <v>1.25</v>
      </c>
      <c r="AS385" s="55">
        <v>1200</v>
      </c>
      <c r="AT385" s="6">
        <f>VLOOKUP(E385,[6]教育处数据!B:Q,16,0)</f>
        <v>20</v>
      </c>
      <c r="AU385" s="56">
        <f>AS385*AR385*(AT385/AW385)</f>
        <v>1500</v>
      </c>
      <c r="AV385" s="57">
        <f>ROUND(AU385,0)</f>
        <v>1500</v>
      </c>
      <c r="AW385" s="6">
        <v>20</v>
      </c>
    </row>
    <row r="386" spans="1:49">
      <c r="A386" s="6"/>
      <c r="B386" s="7" t="s">
        <v>484</v>
      </c>
      <c r="C386" s="8">
        <v>381</v>
      </c>
      <c r="D386" s="11" t="s">
        <v>526</v>
      </c>
      <c r="E386" s="8" t="str">
        <f>VLOOKUP(D386,'[1]9月学员绩效名单'!$A:$C,3,0)</f>
        <v>7AM175</v>
      </c>
      <c r="F386" s="8" t="str">
        <f>VLOOKUP(E386,'[2]住培学员 在培学员排班表（所有人）请假等数据已更新到23.6'!$F$1:$X$65536,19,0)</f>
        <v>规培研究生</v>
      </c>
      <c r="G386" s="8" t="str">
        <f>VLOOKUP(E386,'[2]住培学员 在培学员排班表（所有人）请假等数据已更新到23.6'!$F$1:$P$65536,11,0)</f>
        <v>内科</v>
      </c>
      <c r="H386" s="8" t="str">
        <f>VLOOKUP(E386,'[2]住培学员 在培学员排班表（所有人）请假等数据已更新到23.6'!$F$1:$S$65536,14,0)</f>
        <v>2021年</v>
      </c>
      <c r="I386" s="73" t="s">
        <v>99</v>
      </c>
      <c r="J386" s="74">
        <v>0</v>
      </c>
      <c r="K386" s="74">
        <v>0</v>
      </c>
      <c r="L386" s="74">
        <v>0</v>
      </c>
      <c r="M386" s="74">
        <v>160</v>
      </c>
      <c r="N386" s="75">
        <v>0</v>
      </c>
      <c r="O386" s="25">
        <v>2</v>
      </c>
      <c r="P386" s="75">
        <v>2</v>
      </c>
      <c r="Q386" s="75">
        <v>1</v>
      </c>
      <c r="R386" s="75">
        <v>1</v>
      </c>
      <c r="S386" s="76">
        <v>130</v>
      </c>
      <c r="T386" s="77">
        <v>100</v>
      </c>
      <c r="U386" s="77">
        <v>10</v>
      </c>
      <c r="V386" s="77">
        <v>40</v>
      </c>
      <c r="W386" s="77">
        <v>30</v>
      </c>
      <c r="X386" s="77">
        <v>60</v>
      </c>
      <c r="Y386" s="60">
        <v>0</v>
      </c>
      <c r="Z386" s="48">
        <v>0</v>
      </c>
      <c r="AA386" s="48">
        <f>VLOOKUP(E386,[6]教育处数据!B:G,6,0)</f>
        <v>0</v>
      </c>
      <c r="AB386" s="43">
        <f>VLOOKUP(E386,[6]教育处数据!B:H,7,0)</f>
        <v>100</v>
      </c>
      <c r="AC386" s="43">
        <f>VLOOKUP(E386,[6]教育处数据!B:J,9,0)</f>
        <v>150</v>
      </c>
      <c r="AD386" s="43">
        <f>VLOOKUP(E386,[6]教育处数据!B:L,11,0)</f>
        <v>100</v>
      </c>
      <c r="AE386" s="43">
        <v>0</v>
      </c>
      <c r="AF386" s="43">
        <v>0</v>
      </c>
      <c r="AG386" s="43">
        <f>VLOOKUP(E386,[6]教育处数据!B:N,13,0)</f>
        <v>0</v>
      </c>
      <c r="AH386" s="43">
        <v>0</v>
      </c>
      <c r="AI386" s="43">
        <v>0</v>
      </c>
      <c r="AJ386" s="43">
        <v>0</v>
      </c>
      <c r="AK386" s="43">
        <v>0</v>
      </c>
      <c r="AL386" s="43">
        <v>0</v>
      </c>
      <c r="AM386" s="26">
        <f>SUM(J386:M386,S386:AJ386)</f>
        <v>880</v>
      </c>
      <c r="AN386" s="7" t="str">
        <f>VLOOKUP(G386,'[4]2.第一轮公示反馈'!$G:$AM,33,0)</f>
        <v>内科</v>
      </c>
      <c r="AO386" s="52">
        <f>SUMPRODUCT(($AN$4:$AN$1113=AN386)*($AM$4:$AM$1113&gt;AM386))+1</f>
        <v>62</v>
      </c>
      <c r="AP386" s="53">
        <f>COUNTIF(AN:AN,AN386)</f>
        <v>214</v>
      </c>
      <c r="AQ386" s="54">
        <f>AO386/AP386</f>
        <v>0.289719626168224</v>
      </c>
      <c r="AR386" s="53">
        <f>IF(AQ386&lt;=10%,1.5,(IF(AQ386&lt;=40%,1.25,IF(AQ386&lt;=60%,1,IF(AQ386&lt;90%,0.75,0.5)))))</f>
        <v>1.25</v>
      </c>
      <c r="AS386" s="55">
        <v>1200</v>
      </c>
      <c r="AT386" s="6">
        <f>VLOOKUP(E386,[6]教育处数据!B:Q,16,0)</f>
        <v>20</v>
      </c>
      <c r="AU386" s="56">
        <f>AS386*AR386*(AT386/AW386)</f>
        <v>1500</v>
      </c>
      <c r="AV386" s="57">
        <f>ROUND(AU386,0)</f>
        <v>1500</v>
      </c>
      <c r="AW386" s="6">
        <v>20</v>
      </c>
    </row>
    <row r="387" spans="1:49">
      <c r="A387" s="6"/>
      <c r="B387" s="7" t="s">
        <v>408</v>
      </c>
      <c r="C387" s="8">
        <v>382</v>
      </c>
      <c r="D387" s="14" t="s">
        <v>527</v>
      </c>
      <c r="E387" s="8" t="str">
        <f>VLOOKUP(D387,'[1]9月学员绩效名单'!$A:$C,3,0)</f>
        <v>7AM170</v>
      </c>
      <c r="F387" s="8" t="str">
        <f>VLOOKUP(E387,'[2]住培学员 在培学员排班表（所有人）请假等数据已更新到23.6'!$F$1:$X$65536,19,0)</f>
        <v>规培研究生</v>
      </c>
      <c r="G387" s="8" t="str">
        <f>VLOOKUP(E387,'[2]住培学员 在培学员排班表（所有人）请假等数据已更新到23.6'!$F$1:$P$65536,11,0)</f>
        <v>内科</v>
      </c>
      <c r="H387" s="8" t="str">
        <f>VLOOKUP(E387,'[2]住培学员 在培学员排班表（所有人）请假等数据已更新到23.6'!$F$1:$S$65536,14,0)</f>
        <v>2021年</v>
      </c>
      <c r="I387" s="8" t="s">
        <v>99</v>
      </c>
      <c r="J387" s="24">
        <v>0</v>
      </c>
      <c r="K387" s="24">
        <v>0</v>
      </c>
      <c r="L387" s="24">
        <v>0</v>
      </c>
      <c r="M387" s="24">
        <v>160</v>
      </c>
      <c r="N387" s="25">
        <v>1</v>
      </c>
      <c r="O387" s="25">
        <v>0</v>
      </c>
      <c r="P387" s="25">
        <v>1</v>
      </c>
      <c r="Q387" s="25">
        <v>1</v>
      </c>
      <c r="R387" s="25">
        <v>0</v>
      </c>
      <c r="S387" s="36">
        <f>N387*50+O387*20+P387*20+Q387*25+R387*25</f>
        <v>95</v>
      </c>
      <c r="T387" s="24">
        <v>100</v>
      </c>
      <c r="U387" s="24">
        <v>10</v>
      </c>
      <c r="V387" s="24">
        <v>40</v>
      </c>
      <c r="W387" s="24">
        <v>60</v>
      </c>
      <c r="X387" s="24">
        <v>60</v>
      </c>
      <c r="Y387" s="48">
        <v>0</v>
      </c>
      <c r="Z387" s="48">
        <v>0</v>
      </c>
      <c r="AA387" s="48">
        <f>VLOOKUP(E387,[6]教育处数据!B:G,6,0)</f>
        <v>0</v>
      </c>
      <c r="AB387" s="43">
        <f>VLOOKUP(E387,[6]教育处数据!B:H,7,0)</f>
        <v>100</v>
      </c>
      <c r="AC387" s="43">
        <f>VLOOKUP(E387,[6]教育处数据!B:J,9,0)</f>
        <v>150</v>
      </c>
      <c r="AD387" s="43">
        <f>VLOOKUP(E387,[6]教育处数据!B:L,11,0)</f>
        <v>100</v>
      </c>
      <c r="AE387" s="43">
        <v>0</v>
      </c>
      <c r="AF387" s="43">
        <v>0</v>
      </c>
      <c r="AG387" s="43">
        <f>VLOOKUP(E387,[6]教育处数据!B:N,13,0)</f>
        <v>0</v>
      </c>
      <c r="AH387" s="43">
        <v>0</v>
      </c>
      <c r="AI387" s="43">
        <v>0</v>
      </c>
      <c r="AJ387" s="43">
        <v>0</v>
      </c>
      <c r="AK387" s="43">
        <v>0</v>
      </c>
      <c r="AL387" s="43">
        <v>0</v>
      </c>
      <c r="AM387" s="26">
        <f>SUM(J387:M387,S387:AJ387)</f>
        <v>875</v>
      </c>
      <c r="AN387" s="7" t="str">
        <f>VLOOKUP(G387,'[4]2.第一轮公示反馈'!$G:$AM,33,0)</f>
        <v>内科</v>
      </c>
      <c r="AO387" s="52">
        <f>SUMPRODUCT(($AN$4:$AN$1113=AN387)*($AM$4:$AM$1113&gt;AM387))+1</f>
        <v>65</v>
      </c>
      <c r="AP387" s="53">
        <f>COUNTIF(AN:AN,AN387)</f>
        <v>214</v>
      </c>
      <c r="AQ387" s="54">
        <f>AO387/AP387</f>
        <v>0.303738317757009</v>
      </c>
      <c r="AR387" s="53">
        <f>IF(AQ387&lt;=10%,1.5,(IF(AQ387&lt;=40%,1.25,IF(AQ387&lt;=60%,1,IF(AQ387&lt;90%,0.75,0.5)))))</f>
        <v>1.25</v>
      </c>
      <c r="AS387" s="55">
        <v>1200</v>
      </c>
      <c r="AT387" s="6">
        <f>VLOOKUP(E387,[6]教育处数据!B:Q,16,0)</f>
        <v>20</v>
      </c>
      <c r="AU387" s="56">
        <f>AS387*AR387*(AT387/AW387)</f>
        <v>1500</v>
      </c>
      <c r="AV387" s="57">
        <f>ROUND(AU387,0)</f>
        <v>1500</v>
      </c>
      <c r="AW387" s="6">
        <v>20</v>
      </c>
    </row>
    <row r="388" spans="1:49">
      <c r="A388" s="6"/>
      <c r="B388" s="7" t="s">
        <v>281</v>
      </c>
      <c r="C388" s="8">
        <v>383</v>
      </c>
      <c r="D388" s="9" t="s">
        <v>528</v>
      </c>
      <c r="E388" s="8" t="str">
        <f>VLOOKUP(D388,'[1]9月学员绩效名单'!$A:$C,3,0)</f>
        <v>727L89</v>
      </c>
      <c r="F388" s="8" t="str">
        <f>VLOOKUP(E388,'[2]住培学员 在培学员排班表（所有人）请假等数据已更新到23.6'!$F$1:$X$65536,19,0)</f>
        <v>住院医师-外院</v>
      </c>
      <c r="G388" s="8" t="str">
        <f>VLOOKUP(E388,'[2]住培学员 在培学员排班表（所有人）请假等数据已更新到23.6'!$F$1:$P$65536,11,0)</f>
        <v>内科</v>
      </c>
      <c r="H388" s="8" t="str">
        <f>VLOOKUP(E388,'[2]住培学员 在培学员排班表（所有人）请假等数据已更新到23.6'!$F$1:$S$65536,14,0)</f>
        <v>2021年</v>
      </c>
      <c r="I388" s="8" t="s">
        <v>99</v>
      </c>
      <c r="J388" s="24">
        <v>0</v>
      </c>
      <c r="K388" s="24">
        <v>0</v>
      </c>
      <c r="L388" s="24">
        <v>0</v>
      </c>
      <c r="M388" s="24">
        <v>160</v>
      </c>
      <c r="N388" s="25" t="s">
        <v>283</v>
      </c>
      <c r="O388" s="25" t="s">
        <v>283</v>
      </c>
      <c r="P388" s="25" t="s">
        <v>283</v>
      </c>
      <c r="Q388" s="25" t="s">
        <v>283</v>
      </c>
      <c r="R388" s="25" t="s">
        <v>283</v>
      </c>
      <c r="S388" s="36">
        <v>80</v>
      </c>
      <c r="T388" s="24">
        <v>100</v>
      </c>
      <c r="U388" s="24">
        <v>10</v>
      </c>
      <c r="V388" s="24">
        <v>80</v>
      </c>
      <c r="W388" s="24">
        <v>30</v>
      </c>
      <c r="X388" s="24">
        <v>60</v>
      </c>
      <c r="Y388" s="48">
        <v>0</v>
      </c>
      <c r="Z388" s="48">
        <v>0</v>
      </c>
      <c r="AA388" s="48">
        <f>VLOOKUP(E388,[6]教育处数据!B:G,6,0)</f>
        <v>0</v>
      </c>
      <c r="AB388" s="43">
        <f>VLOOKUP(E388,[6]教育处数据!B:H,7,0)</f>
        <v>100</v>
      </c>
      <c r="AC388" s="43">
        <f>VLOOKUP(E388,[6]教育处数据!B:J,9,0)</f>
        <v>150</v>
      </c>
      <c r="AD388" s="43">
        <f>VLOOKUP(E388,[6]教育处数据!B:L,11,0)</f>
        <v>100</v>
      </c>
      <c r="AE388" s="43">
        <v>0</v>
      </c>
      <c r="AF388" s="43">
        <v>0</v>
      </c>
      <c r="AG388" s="43">
        <f>VLOOKUP(E388,[6]教育处数据!B:N,13,0)</f>
        <v>0</v>
      </c>
      <c r="AH388" s="43">
        <v>0</v>
      </c>
      <c r="AI388" s="43">
        <v>0</v>
      </c>
      <c r="AJ388" s="43">
        <v>0</v>
      </c>
      <c r="AK388" s="43">
        <v>0</v>
      </c>
      <c r="AL388" s="43">
        <v>0</v>
      </c>
      <c r="AM388" s="26">
        <f>SUM(J388:M388,S388:AJ388)</f>
        <v>870</v>
      </c>
      <c r="AN388" s="7" t="str">
        <f>VLOOKUP(G388,'[4]2.第一轮公示反馈'!$G:$AM,33,0)</f>
        <v>内科</v>
      </c>
      <c r="AO388" s="52">
        <f>SUMPRODUCT(($AN$4:$AN$1113=AN388)*($AM$4:$AM$1113&gt;AM388))+1</f>
        <v>66</v>
      </c>
      <c r="AP388" s="53">
        <f>COUNTIF(AN:AN,AN388)</f>
        <v>214</v>
      </c>
      <c r="AQ388" s="54">
        <f>AO388/AP388</f>
        <v>0.308411214953271</v>
      </c>
      <c r="AR388" s="53">
        <f>IF(AQ388&lt;=10%,1.5,(IF(AQ388&lt;=40%,1.25,IF(AQ388&lt;=60%,1,IF(AQ388&lt;90%,0.75,0.5)))))</f>
        <v>1.25</v>
      </c>
      <c r="AS388" s="55">
        <v>1200</v>
      </c>
      <c r="AT388" s="6">
        <f>VLOOKUP(E388,[6]教育处数据!B:Q,16,0)</f>
        <v>20</v>
      </c>
      <c r="AU388" s="56">
        <f>AS388*AR388*(AT388/AW388)</f>
        <v>1500</v>
      </c>
      <c r="AV388" s="57">
        <f>ROUND(AU388,0)</f>
        <v>1500</v>
      </c>
      <c r="AW388" s="6">
        <v>20</v>
      </c>
    </row>
    <row r="389" spans="1:49">
      <c r="A389" s="6"/>
      <c r="B389" s="7" t="s">
        <v>134</v>
      </c>
      <c r="C389" s="8">
        <v>384</v>
      </c>
      <c r="D389" s="28" t="s">
        <v>529</v>
      </c>
      <c r="E389" s="8" t="str">
        <f>VLOOKUP(D389,'[1]9月学员绩效名单'!$A:$C,3,0)</f>
        <v>7AM210</v>
      </c>
      <c r="F389" s="8" t="str">
        <f>VLOOKUP(E389,'[2]住培学员 在培学员排班表（所有人）请假等数据已更新到23.6'!$F$1:$X$65536,19,0)</f>
        <v>规培研究生</v>
      </c>
      <c r="G389" s="8" t="str">
        <f>VLOOKUP(E389,'[2]住培学员 在培学员排班表（所有人）请假等数据已更新到23.6'!$F$1:$P$65536,11,0)</f>
        <v>内科</v>
      </c>
      <c r="H389" s="8" t="str">
        <f>VLOOKUP(E389,'[2]住培学员 在培学员排班表（所有人）请假等数据已更新到23.6'!$F$1:$S$65536,14,0)</f>
        <v>2021年</v>
      </c>
      <c r="I389" s="8" t="s">
        <v>99</v>
      </c>
      <c r="J389" s="24">
        <v>0</v>
      </c>
      <c r="K389" s="24">
        <v>0</v>
      </c>
      <c r="L389" s="24">
        <v>0</v>
      </c>
      <c r="M389" s="24">
        <v>160</v>
      </c>
      <c r="N389" s="25">
        <v>0</v>
      </c>
      <c r="O389" s="25">
        <v>4</v>
      </c>
      <c r="P389" s="25">
        <v>1</v>
      </c>
      <c r="Q389" s="25">
        <v>1</v>
      </c>
      <c r="R389" s="25">
        <v>1</v>
      </c>
      <c r="S389" s="36">
        <v>150</v>
      </c>
      <c r="T389" s="24">
        <v>100</v>
      </c>
      <c r="U389" s="24">
        <v>0</v>
      </c>
      <c r="V389" s="24">
        <v>20</v>
      </c>
      <c r="W389" s="24">
        <v>60</v>
      </c>
      <c r="X389" s="24">
        <v>30</v>
      </c>
      <c r="Y389" s="48">
        <v>0</v>
      </c>
      <c r="Z389" s="48">
        <v>0</v>
      </c>
      <c r="AA389" s="48">
        <f>VLOOKUP(E389,[6]教育处数据!B:G,6,0)</f>
        <v>0</v>
      </c>
      <c r="AB389" s="43">
        <f>VLOOKUP(E389,[6]教育处数据!B:H,7,0)</f>
        <v>100</v>
      </c>
      <c r="AC389" s="43">
        <f>VLOOKUP(E389,[6]教育处数据!B:J,9,0)</f>
        <v>150</v>
      </c>
      <c r="AD389" s="43">
        <f>VLOOKUP(E389,[6]教育处数据!B:L,11,0)</f>
        <v>100</v>
      </c>
      <c r="AE389" s="43">
        <v>0</v>
      </c>
      <c r="AF389" s="43">
        <v>0</v>
      </c>
      <c r="AG389" s="43">
        <f>VLOOKUP(E389,[6]教育处数据!B:N,13,0)</f>
        <v>0</v>
      </c>
      <c r="AH389" s="43">
        <v>0</v>
      </c>
      <c r="AI389" s="43">
        <v>0</v>
      </c>
      <c r="AJ389" s="43">
        <v>0</v>
      </c>
      <c r="AK389" s="43">
        <v>0</v>
      </c>
      <c r="AL389" s="43">
        <v>0</v>
      </c>
      <c r="AM389" s="26">
        <f>SUM(J389:M389,S389:AJ389)</f>
        <v>870</v>
      </c>
      <c r="AN389" s="7" t="str">
        <f>VLOOKUP(G389,'[4]2.第一轮公示反馈'!$G:$AM,33,0)</f>
        <v>内科</v>
      </c>
      <c r="AO389" s="52">
        <f>SUMPRODUCT(($AN$4:$AN$1113=AN389)*($AM$4:$AM$1113&gt;AM389))+1</f>
        <v>66</v>
      </c>
      <c r="AP389" s="53">
        <f>COUNTIF(AN:AN,AN389)</f>
        <v>214</v>
      </c>
      <c r="AQ389" s="54">
        <f>AO389/AP389</f>
        <v>0.308411214953271</v>
      </c>
      <c r="AR389" s="53">
        <f>IF(AQ389&lt;=10%,1.5,(IF(AQ389&lt;=40%,1.25,IF(AQ389&lt;=60%,1,IF(AQ389&lt;90%,0.75,0.5)))))</f>
        <v>1.25</v>
      </c>
      <c r="AS389" s="55">
        <v>1200</v>
      </c>
      <c r="AT389" s="6">
        <f>VLOOKUP(E389,[6]教育处数据!B:Q,16,0)</f>
        <v>20</v>
      </c>
      <c r="AU389" s="56">
        <f>AS389*AR389*(AT389/AW389)</f>
        <v>1500</v>
      </c>
      <c r="AV389" s="57">
        <f>ROUND(AU389,0)</f>
        <v>1500</v>
      </c>
      <c r="AW389" s="6">
        <v>20</v>
      </c>
    </row>
    <row r="390" spans="1:49">
      <c r="A390" s="6"/>
      <c r="B390" s="7" t="s">
        <v>500</v>
      </c>
      <c r="C390" s="8">
        <v>385</v>
      </c>
      <c r="D390" s="11" t="s">
        <v>530</v>
      </c>
      <c r="E390" s="8" t="str">
        <f>VLOOKUP(D390,'[1]9月学员绩效名单'!$A:$C,3,0)</f>
        <v>7AM392</v>
      </c>
      <c r="F390" s="8" t="str">
        <f>VLOOKUP(E390,'[2]住培学员 在培学员排班表（所有人）请假等数据已更新到23.6'!$F$1:$X$65536,19,0)</f>
        <v>规培研究生</v>
      </c>
      <c r="G390" s="8" t="str">
        <f>VLOOKUP(E390,'[2]住培学员 在培学员排班表（所有人）请假等数据已更新到23.6'!$F$1:$P$65536,11,0)</f>
        <v>内科</v>
      </c>
      <c r="H390" s="8" t="str">
        <f>VLOOKUP(E390,'[2]住培学员 在培学员排班表（所有人）请假等数据已更新到23.6'!$F$1:$S$65536,14,0)</f>
        <v>2021年</v>
      </c>
      <c r="I390" s="9" t="s">
        <v>99</v>
      </c>
      <c r="J390" s="60">
        <v>0</v>
      </c>
      <c r="K390" s="24">
        <v>0</v>
      </c>
      <c r="L390" s="24">
        <v>0</v>
      </c>
      <c r="M390" s="24">
        <v>160</v>
      </c>
      <c r="N390" s="25">
        <v>0</v>
      </c>
      <c r="O390" s="25">
        <v>2</v>
      </c>
      <c r="P390" s="25">
        <v>1</v>
      </c>
      <c r="Q390" s="25">
        <v>1</v>
      </c>
      <c r="R390" s="78">
        <v>0</v>
      </c>
      <c r="S390" s="36">
        <v>85</v>
      </c>
      <c r="T390" s="24">
        <v>100</v>
      </c>
      <c r="U390" s="24">
        <v>0</v>
      </c>
      <c r="V390" s="24">
        <v>40</v>
      </c>
      <c r="W390" s="24">
        <v>60</v>
      </c>
      <c r="X390" s="24">
        <v>60</v>
      </c>
      <c r="Y390" s="48">
        <v>0</v>
      </c>
      <c r="Z390" s="48">
        <v>0</v>
      </c>
      <c r="AA390" s="48">
        <f>VLOOKUP(E390,[6]教育处数据!B:G,6,0)</f>
        <v>0</v>
      </c>
      <c r="AB390" s="43">
        <f>VLOOKUP(E390,[6]教育处数据!B:H,7,0)</f>
        <v>100</v>
      </c>
      <c r="AC390" s="43">
        <f>VLOOKUP(E390,[6]教育处数据!B:J,9,0)</f>
        <v>150</v>
      </c>
      <c r="AD390" s="43">
        <f>VLOOKUP(E390,[6]教育处数据!B:L,11,0)</f>
        <v>100</v>
      </c>
      <c r="AE390" s="43">
        <v>0</v>
      </c>
      <c r="AF390" s="43">
        <v>0</v>
      </c>
      <c r="AG390" s="43">
        <f>VLOOKUP(E390,[6]教育处数据!B:N,13,0)</f>
        <v>0</v>
      </c>
      <c r="AH390" s="43">
        <v>0</v>
      </c>
      <c r="AI390" s="43">
        <v>0</v>
      </c>
      <c r="AJ390" s="43">
        <v>0</v>
      </c>
      <c r="AK390" s="43">
        <v>0</v>
      </c>
      <c r="AL390" s="43">
        <v>0</v>
      </c>
      <c r="AM390" s="26">
        <f>SUM(J390:M390,S390:AJ390)</f>
        <v>855</v>
      </c>
      <c r="AN390" s="7" t="str">
        <f>VLOOKUP(G390,'[4]2.第一轮公示反馈'!$G:$AM,33,0)</f>
        <v>内科</v>
      </c>
      <c r="AO390" s="52">
        <f>SUMPRODUCT(($AN$4:$AN$1113=AN390)*($AM$4:$AM$1113&gt;AM390))+1</f>
        <v>69</v>
      </c>
      <c r="AP390" s="53">
        <f>COUNTIF(AN:AN,AN390)</f>
        <v>214</v>
      </c>
      <c r="AQ390" s="54">
        <f>AO390/AP390</f>
        <v>0.322429906542056</v>
      </c>
      <c r="AR390" s="53">
        <f>IF(AQ390&lt;=10%,1.5,(IF(AQ390&lt;=40%,1.25,IF(AQ390&lt;=60%,1,IF(AQ390&lt;90%,0.75,0.5)))))</f>
        <v>1.25</v>
      </c>
      <c r="AS390" s="55">
        <v>1200</v>
      </c>
      <c r="AT390" s="6">
        <f>VLOOKUP(E390,[6]教育处数据!B:Q,16,0)</f>
        <v>20</v>
      </c>
      <c r="AU390" s="56">
        <f>AS390*AR390*(AT390/AW390)</f>
        <v>1500</v>
      </c>
      <c r="AV390" s="57">
        <f>ROUND(AU390,0)</f>
        <v>1500</v>
      </c>
      <c r="AW390" s="6">
        <v>20</v>
      </c>
    </row>
    <row r="391" spans="1:49">
      <c r="A391" s="6"/>
      <c r="B391" s="7" t="s">
        <v>408</v>
      </c>
      <c r="C391" s="8">
        <v>386</v>
      </c>
      <c r="D391" s="14" t="s">
        <v>531</v>
      </c>
      <c r="E391" s="8" t="str">
        <f>VLOOKUP(D391,'[1]9月学员绩效名单'!$A:$C,3,0)</f>
        <v>7AM205</v>
      </c>
      <c r="F391" s="8" t="str">
        <f>VLOOKUP(E391,'[2]住培学员 在培学员排班表（所有人）请假等数据已更新到23.6'!$F$1:$X$65536,19,0)</f>
        <v>规培研究生</v>
      </c>
      <c r="G391" s="8" t="str">
        <f>VLOOKUP(E391,'[2]住培学员 在培学员排班表（所有人）请假等数据已更新到23.6'!$F$1:$P$65536,11,0)</f>
        <v>内科</v>
      </c>
      <c r="H391" s="8" t="str">
        <f>VLOOKUP(E391,'[2]住培学员 在培学员排班表（所有人）请假等数据已更新到23.6'!$F$1:$S$65536,14,0)</f>
        <v>2021年</v>
      </c>
      <c r="I391" s="8" t="s">
        <v>99</v>
      </c>
      <c r="J391" s="24">
        <v>0</v>
      </c>
      <c r="K391" s="24">
        <v>0</v>
      </c>
      <c r="L391" s="24">
        <v>0</v>
      </c>
      <c r="M391" s="24">
        <v>160</v>
      </c>
      <c r="N391" s="25">
        <v>1</v>
      </c>
      <c r="O391" s="25">
        <v>0</v>
      </c>
      <c r="P391" s="25">
        <v>1</v>
      </c>
      <c r="Q391" s="25">
        <v>0</v>
      </c>
      <c r="R391" s="25">
        <v>0</v>
      </c>
      <c r="S391" s="36">
        <f>N391*50+O391*20+P391*20+Q391*25+R391*25</f>
        <v>70</v>
      </c>
      <c r="T391" s="24">
        <v>100</v>
      </c>
      <c r="U391" s="24">
        <v>10</v>
      </c>
      <c r="V391" s="24">
        <v>40</v>
      </c>
      <c r="W391" s="24">
        <v>60</v>
      </c>
      <c r="X391" s="24">
        <v>60</v>
      </c>
      <c r="Y391" s="48">
        <v>0</v>
      </c>
      <c r="Z391" s="48">
        <v>0</v>
      </c>
      <c r="AA391" s="48">
        <f>VLOOKUP(E391,[6]教育处数据!B:G,6,0)</f>
        <v>0</v>
      </c>
      <c r="AB391" s="43">
        <f>VLOOKUP(E391,[6]教育处数据!B:H,7,0)</f>
        <v>100</v>
      </c>
      <c r="AC391" s="43">
        <f>VLOOKUP(E391,[6]教育处数据!B:J,9,0)</f>
        <v>150</v>
      </c>
      <c r="AD391" s="43">
        <f>VLOOKUP(E391,[6]教育处数据!B:L,11,0)</f>
        <v>100</v>
      </c>
      <c r="AE391" s="43">
        <v>0</v>
      </c>
      <c r="AF391" s="43">
        <v>0</v>
      </c>
      <c r="AG391" s="43">
        <f>VLOOKUP(E391,[6]教育处数据!B:N,13,0)</f>
        <v>0</v>
      </c>
      <c r="AH391" s="43">
        <v>0</v>
      </c>
      <c r="AI391" s="43">
        <v>0</v>
      </c>
      <c r="AJ391" s="43">
        <v>0</v>
      </c>
      <c r="AK391" s="43">
        <v>0</v>
      </c>
      <c r="AL391" s="43">
        <v>0</v>
      </c>
      <c r="AM391" s="26">
        <f>SUM(J391:M391,S391:AJ391)</f>
        <v>850</v>
      </c>
      <c r="AN391" s="7" t="str">
        <f>VLOOKUP(G391,'[4]2.第一轮公示反馈'!$G:$AM,33,0)</f>
        <v>内科</v>
      </c>
      <c r="AO391" s="52">
        <f>SUMPRODUCT(($AN$4:$AN$1113=AN391)*($AM$4:$AM$1113&gt;AM391))+1</f>
        <v>71</v>
      </c>
      <c r="AP391" s="53">
        <f>COUNTIF(AN:AN,AN391)</f>
        <v>214</v>
      </c>
      <c r="AQ391" s="54">
        <f>AO391/AP391</f>
        <v>0.331775700934579</v>
      </c>
      <c r="AR391" s="53">
        <f>IF(AQ391&lt;=10%,1.5,(IF(AQ391&lt;=40%,1.25,IF(AQ391&lt;=60%,1,IF(AQ391&lt;90%,0.75,0.5)))))</f>
        <v>1.25</v>
      </c>
      <c r="AS391" s="55">
        <v>1200</v>
      </c>
      <c r="AT391" s="6">
        <f>VLOOKUP(E391,[6]教育处数据!B:Q,16,0)</f>
        <v>20</v>
      </c>
      <c r="AU391" s="56">
        <f>AS391*AR391*(AT391/AW391)</f>
        <v>1500</v>
      </c>
      <c r="AV391" s="57">
        <f>ROUND(AU391,0)</f>
        <v>1500</v>
      </c>
      <c r="AW391" s="6">
        <v>20</v>
      </c>
    </row>
    <row r="392" spans="1:49">
      <c r="A392" s="6"/>
      <c r="B392" s="7" t="s">
        <v>185</v>
      </c>
      <c r="C392" s="8">
        <v>387</v>
      </c>
      <c r="D392" s="60" t="s">
        <v>532</v>
      </c>
      <c r="E392" s="8" t="str">
        <f>VLOOKUP(D392,'[1]9月学员绩效名单'!$A:$C,3,0)</f>
        <v>7AM169</v>
      </c>
      <c r="F392" s="8" t="str">
        <f>VLOOKUP(E392,'[2]住培学员 在培学员排班表（所有人）请假等数据已更新到23.6'!$F$1:$X$65536,19,0)</f>
        <v>规培研究生</v>
      </c>
      <c r="G392" s="8" t="str">
        <f>VLOOKUP(E392,'[2]住培学员 在培学员排班表（所有人）请假等数据已更新到23.6'!$F$1:$P$65536,11,0)</f>
        <v>内科</v>
      </c>
      <c r="H392" s="8" t="str">
        <f>VLOOKUP(E392,'[2]住培学员 在培学员排班表（所有人）请假等数据已更新到23.6'!$F$1:$S$65536,14,0)</f>
        <v>2021年</v>
      </c>
      <c r="I392" s="8" t="s">
        <v>99</v>
      </c>
      <c r="J392" s="24">
        <v>0</v>
      </c>
      <c r="K392" s="24">
        <v>0</v>
      </c>
      <c r="L392" s="24">
        <v>0</v>
      </c>
      <c r="M392" s="24">
        <v>160</v>
      </c>
      <c r="N392" s="25">
        <v>0</v>
      </c>
      <c r="O392" s="25">
        <v>4</v>
      </c>
      <c r="P392" s="25">
        <v>0</v>
      </c>
      <c r="Q392" s="25">
        <v>1</v>
      </c>
      <c r="R392" s="25">
        <v>0</v>
      </c>
      <c r="S392" s="36">
        <v>105</v>
      </c>
      <c r="T392" s="24">
        <v>100</v>
      </c>
      <c r="U392" s="41">
        <v>10</v>
      </c>
      <c r="V392" s="41">
        <v>40</v>
      </c>
      <c r="W392" s="41">
        <v>30</v>
      </c>
      <c r="X392" s="41">
        <v>30</v>
      </c>
      <c r="Y392" s="41">
        <v>20</v>
      </c>
      <c r="Z392" s="48">
        <v>0</v>
      </c>
      <c r="AA392" s="48">
        <f>VLOOKUP(E392,[6]教育处数据!B:G,6,0)</f>
        <v>0</v>
      </c>
      <c r="AB392" s="43">
        <f>VLOOKUP(E392,[6]教育处数据!B:H,7,0)</f>
        <v>100</v>
      </c>
      <c r="AC392" s="43">
        <f>VLOOKUP(E392,[6]教育处数据!B:J,9,0)</f>
        <v>150</v>
      </c>
      <c r="AD392" s="43">
        <f>VLOOKUP(E392,[6]教育处数据!B:L,11,0)</f>
        <v>100</v>
      </c>
      <c r="AE392" s="43">
        <v>0</v>
      </c>
      <c r="AF392" s="43">
        <v>0</v>
      </c>
      <c r="AG392" s="43">
        <f>VLOOKUP(E392,[6]教育处数据!B:N,13,0)</f>
        <v>0</v>
      </c>
      <c r="AH392" s="43">
        <v>0</v>
      </c>
      <c r="AI392" s="43">
        <v>0</v>
      </c>
      <c r="AJ392" s="43">
        <v>0</v>
      </c>
      <c r="AK392" s="43">
        <v>0</v>
      </c>
      <c r="AL392" s="43">
        <v>0</v>
      </c>
      <c r="AM392" s="26">
        <f>SUM(J392:M392,S392:AJ392)</f>
        <v>845</v>
      </c>
      <c r="AN392" s="7" t="str">
        <f>VLOOKUP(G392,'[4]2.第一轮公示反馈'!$G:$AM,33,0)</f>
        <v>内科</v>
      </c>
      <c r="AO392" s="52">
        <f>SUMPRODUCT(($AN$4:$AN$1113=AN392)*($AM$4:$AM$1113&gt;AM392))+1</f>
        <v>72</v>
      </c>
      <c r="AP392" s="53">
        <f>COUNTIF(AN:AN,AN392)</f>
        <v>214</v>
      </c>
      <c r="AQ392" s="54">
        <f>AO392/AP392</f>
        <v>0.336448598130841</v>
      </c>
      <c r="AR392" s="53">
        <f>IF(AQ392&lt;=10%,1.5,(IF(AQ392&lt;=40%,1.25,IF(AQ392&lt;=60%,1,IF(AQ392&lt;90%,0.75,0.5)))))</f>
        <v>1.25</v>
      </c>
      <c r="AS392" s="55">
        <v>1200</v>
      </c>
      <c r="AT392" s="6">
        <f>VLOOKUP(E392,[6]教育处数据!B:Q,16,0)</f>
        <v>20</v>
      </c>
      <c r="AU392" s="56">
        <f>AS392*AR392*(AT392/AW392)</f>
        <v>1500</v>
      </c>
      <c r="AV392" s="57">
        <f>ROUND(AU392,0)</f>
        <v>1500</v>
      </c>
      <c r="AW392" s="6">
        <v>20</v>
      </c>
    </row>
    <row r="393" spans="1:49">
      <c r="A393" s="6"/>
      <c r="B393" s="7" t="s">
        <v>500</v>
      </c>
      <c r="C393" s="8">
        <v>388</v>
      </c>
      <c r="D393" s="11" t="s">
        <v>533</v>
      </c>
      <c r="E393" s="8" t="str">
        <f>VLOOKUP(D393,'[1]9月学员绩效名单'!$A:$C,3,0)</f>
        <v>7AM376</v>
      </c>
      <c r="F393" s="8" t="str">
        <f>VLOOKUP(E393,'[2]住培学员 在培学员排班表（所有人）请假等数据已更新到23.6'!$F$1:$X$65536,19,0)</f>
        <v>规培研究生</v>
      </c>
      <c r="G393" s="8" t="str">
        <f>VLOOKUP(E393,'[2]住培学员 在培学员排班表（所有人）请假等数据已更新到23.6'!$F$1:$P$65536,11,0)</f>
        <v>内科</v>
      </c>
      <c r="H393" s="8" t="str">
        <f>VLOOKUP(E393,'[2]住培学员 在培学员排班表（所有人）请假等数据已更新到23.6'!$F$1:$S$65536,14,0)</f>
        <v>2021年</v>
      </c>
      <c r="I393" s="9" t="s">
        <v>99</v>
      </c>
      <c r="J393" s="60">
        <v>0</v>
      </c>
      <c r="K393" s="24">
        <v>0</v>
      </c>
      <c r="L393" s="24">
        <v>0</v>
      </c>
      <c r="M393" s="24">
        <v>160</v>
      </c>
      <c r="N393" s="25">
        <v>0</v>
      </c>
      <c r="O393" s="25">
        <v>3</v>
      </c>
      <c r="P393" s="25">
        <v>1</v>
      </c>
      <c r="Q393" s="25">
        <v>1</v>
      </c>
      <c r="R393" s="78">
        <v>0</v>
      </c>
      <c r="S393" s="36">
        <v>105</v>
      </c>
      <c r="T393" s="24">
        <v>100</v>
      </c>
      <c r="U393" s="24">
        <v>10</v>
      </c>
      <c r="V393" s="24">
        <v>20</v>
      </c>
      <c r="W393" s="24">
        <v>60</v>
      </c>
      <c r="X393" s="24">
        <v>30</v>
      </c>
      <c r="Y393" s="48">
        <v>0</v>
      </c>
      <c r="Z393" s="48">
        <v>0</v>
      </c>
      <c r="AA393" s="48">
        <f>VLOOKUP(E393,[6]教育处数据!B:G,6,0)</f>
        <v>0</v>
      </c>
      <c r="AB393" s="43">
        <f>VLOOKUP(E393,[6]教育处数据!B:H,7,0)</f>
        <v>100</v>
      </c>
      <c r="AC393" s="43">
        <f>VLOOKUP(E393,[6]教育处数据!B:J,9,0)</f>
        <v>150</v>
      </c>
      <c r="AD393" s="43">
        <f>VLOOKUP(E393,[6]教育处数据!B:L,11,0)</f>
        <v>100</v>
      </c>
      <c r="AE393" s="43">
        <v>0</v>
      </c>
      <c r="AF393" s="43">
        <v>0</v>
      </c>
      <c r="AG393" s="43">
        <f>VLOOKUP(E393,[6]教育处数据!B:N,13,0)</f>
        <v>0</v>
      </c>
      <c r="AH393" s="43">
        <v>0</v>
      </c>
      <c r="AI393" s="43">
        <v>0</v>
      </c>
      <c r="AJ393" s="43">
        <v>0</v>
      </c>
      <c r="AK393" s="43">
        <v>0</v>
      </c>
      <c r="AL393" s="43">
        <v>0</v>
      </c>
      <c r="AM393" s="26">
        <f>SUM(J393:M393,S393:AJ393)</f>
        <v>835</v>
      </c>
      <c r="AN393" s="7" t="str">
        <f>VLOOKUP(G393,'[4]2.第一轮公示反馈'!$G:$AM,33,0)</f>
        <v>内科</v>
      </c>
      <c r="AO393" s="52">
        <f>SUMPRODUCT(($AN$4:$AN$1113=AN393)*($AM$4:$AM$1113&gt;AM393))+1</f>
        <v>76</v>
      </c>
      <c r="AP393" s="53">
        <f>COUNTIF(AN:AN,AN393)</f>
        <v>214</v>
      </c>
      <c r="AQ393" s="54">
        <f>AO393/AP393</f>
        <v>0.355140186915888</v>
      </c>
      <c r="AR393" s="53">
        <f>IF(AQ393&lt;=10%,1.5,(IF(AQ393&lt;=40%,1.25,IF(AQ393&lt;=60%,1,IF(AQ393&lt;90%,0.75,0.5)))))</f>
        <v>1.25</v>
      </c>
      <c r="AS393" s="55">
        <v>1200</v>
      </c>
      <c r="AT393" s="6">
        <f>VLOOKUP(E393,[6]教育处数据!B:Q,16,0)</f>
        <v>20</v>
      </c>
      <c r="AU393" s="56">
        <f>AS393*AR393*(AT393/AW393)</f>
        <v>1500</v>
      </c>
      <c r="AV393" s="57">
        <f>ROUND(AU393,0)</f>
        <v>1500</v>
      </c>
      <c r="AW393" s="6">
        <v>20</v>
      </c>
    </row>
    <row r="394" spans="1:49">
      <c r="A394" s="6"/>
      <c r="B394" s="7" t="s">
        <v>408</v>
      </c>
      <c r="C394" s="8">
        <v>389</v>
      </c>
      <c r="D394" s="14" t="s">
        <v>534</v>
      </c>
      <c r="E394" s="8" t="str">
        <f>VLOOKUP(D394,'[1]9月学员绩效名单'!$A:$C,3,0)</f>
        <v>7AM357</v>
      </c>
      <c r="F394" s="8" t="str">
        <f>VLOOKUP(E394,'[2]住培学员 在培学员排班表（所有人）请假等数据已更新到23.6'!$F$1:$X$65536,19,0)</f>
        <v>规培研究生</v>
      </c>
      <c r="G394" s="8" t="str">
        <f>VLOOKUP(E394,'[2]住培学员 在培学员排班表（所有人）请假等数据已更新到23.6'!$F$1:$P$65536,11,0)</f>
        <v>内科</v>
      </c>
      <c r="H394" s="8" t="str">
        <f>VLOOKUP(E394,'[2]住培学员 在培学员排班表（所有人）请假等数据已更新到23.6'!$F$1:$S$65536,14,0)</f>
        <v>2021年</v>
      </c>
      <c r="I394" s="8" t="s">
        <v>99</v>
      </c>
      <c r="J394" s="24">
        <v>0</v>
      </c>
      <c r="K394" s="24">
        <v>0</v>
      </c>
      <c r="L394" s="24">
        <v>0</v>
      </c>
      <c r="M394" s="24">
        <v>160</v>
      </c>
      <c r="N394" s="25">
        <v>2</v>
      </c>
      <c r="O394" s="25">
        <v>2</v>
      </c>
      <c r="P394" s="25">
        <v>0</v>
      </c>
      <c r="Q394" s="25">
        <v>0</v>
      </c>
      <c r="R394" s="25">
        <v>0</v>
      </c>
      <c r="S394" s="36">
        <f>N394*50+O394*20+P394*20+Q394*25+R394*25</f>
        <v>140</v>
      </c>
      <c r="T394" s="24">
        <v>100</v>
      </c>
      <c r="U394" s="24">
        <v>10</v>
      </c>
      <c r="V394" s="24">
        <v>40</v>
      </c>
      <c r="W394" s="24">
        <v>0</v>
      </c>
      <c r="X394" s="24">
        <v>30</v>
      </c>
      <c r="Y394" s="48">
        <v>0</v>
      </c>
      <c r="Z394" s="48">
        <v>0</v>
      </c>
      <c r="AA394" s="48">
        <f>VLOOKUP(E394,[6]教育处数据!B:G,6,0)</f>
        <v>0</v>
      </c>
      <c r="AB394" s="43">
        <f>VLOOKUP(E394,[6]教育处数据!B:H,7,0)</f>
        <v>100</v>
      </c>
      <c r="AC394" s="43">
        <f>VLOOKUP(E394,[6]教育处数据!B:J,9,0)</f>
        <v>150</v>
      </c>
      <c r="AD394" s="43">
        <f>VLOOKUP(E394,[6]教育处数据!B:L,11,0)</f>
        <v>100</v>
      </c>
      <c r="AE394" s="43">
        <v>0</v>
      </c>
      <c r="AF394" s="43">
        <v>0</v>
      </c>
      <c r="AG394" s="43">
        <f>VLOOKUP(E394,[6]教育处数据!B:N,13,0)</f>
        <v>0</v>
      </c>
      <c r="AH394" s="43">
        <v>0</v>
      </c>
      <c r="AI394" s="43">
        <v>0</v>
      </c>
      <c r="AJ394" s="43">
        <v>0</v>
      </c>
      <c r="AK394" s="43">
        <v>0</v>
      </c>
      <c r="AL394" s="43">
        <v>0</v>
      </c>
      <c r="AM394" s="26">
        <f>SUM(J394:M394,S394:AJ394)</f>
        <v>830</v>
      </c>
      <c r="AN394" s="7" t="str">
        <f>VLOOKUP(G394,'[4]2.第一轮公示反馈'!$G:$AM,33,0)</f>
        <v>内科</v>
      </c>
      <c r="AO394" s="52">
        <f>SUMPRODUCT(($AN$4:$AN$1113=AN394)*($AM$4:$AM$1113&gt;AM394))+1</f>
        <v>77</v>
      </c>
      <c r="AP394" s="53">
        <f>COUNTIF(AN:AN,AN394)</f>
        <v>214</v>
      </c>
      <c r="AQ394" s="54">
        <f>AO394/AP394</f>
        <v>0.35981308411215</v>
      </c>
      <c r="AR394" s="53">
        <f>IF(AQ394&lt;=10%,1.5,(IF(AQ394&lt;=40%,1.25,IF(AQ394&lt;=60%,1,IF(AQ394&lt;90%,0.75,0.5)))))</f>
        <v>1.25</v>
      </c>
      <c r="AS394" s="55">
        <v>1200</v>
      </c>
      <c r="AT394" s="6">
        <f>VLOOKUP(E394,[6]教育处数据!B:Q,16,0)</f>
        <v>20</v>
      </c>
      <c r="AU394" s="56">
        <f>AS394*AR394*(AT394/AW394)</f>
        <v>1500</v>
      </c>
      <c r="AV394" s="57">
        <f>ROUND(AU394,0)</f>
        <v>1500</v>
      </c>
      <c r="AW394" s="6">
        <v>20</v>
      </c>
    </row>
    <row r="395" spans="1:49">
      <c r="A395" s="6"/>
      <c r="B395" s="7" t="s">
        <v>535</v>
      </c>
      <c r="C395" s="8">
        <v>390</v>
      </c>
      <c r="D395" s="11" t="s">
        <v>536</v>
      </c>
      <c r="E395" s="8" t="str">
        <f>VLOOKUP(D395,'[1]9月学员绩效名单'!$A:$C,3,0)</f>
        <v>7AM191</v>
      </c>
      <c r="F395" s="8" t="str">
        <f>VLOOKUP(E395,'[2]住培学员 在培学员排班表（所有人）请假等数据已更新到23.6'!$F$1:$X$65536,19,0)</f>
        <v>规培研究生</v>
      </c>
      <c r="G395" s="8" t="str">
        <f>VLOOKUP(E395,'[2]住培学员 在培学员排班表（所有人）请假等数据已更新到23.6'!$F$1:$P$65536,11,0)</f>
        <v>内科</v>
      </c>
      <c r="H395" s="8" t="str">
        <f>VLOOKUP(E395,'[2]住培学员 在培学员排班表（所有人）请假等数据已更新到23.6'!$F$1:$S$65536,14,0)</f>
        <v>2021年</v>
      </c>
      <c r="I395" s="8" t="s">
        <v>99</v>
      </c>
      <c r="J395" s="24">
        <v>0</v>
      </c>
      <c r="K395" s="24">
        <v>0</v>
      </c>
      <c r="L395" s="24">
        <v>0</v>
      </c>
      <c r="M395" s="24">
        <v>120</v>
      </c>
      <c r="N395" s="25">
        <v>0</v>
      </c>
      <c r="O395" s="25">
        <v>1</v>
      </c>
      <c r="P395" s="25">
        <v>1</v>
      </c>
      <c r="Q395" s="25">
        <v>1</v>
      </c>
      <c r="R395" s="25">
        <v>0</v>
      </c>
      <c r="S395" s="36">
        <v>65</v>
      </c>
      <c r="T395" s="24">
        <v>100</v>
      </c>
      <c r="U395" s="24">
        <v>10</v>
      </c>
      <c r="V395" s="24">
        <v>60</v>
      </c>
      <c r="W395" s="24">
        <v>60</v>
      </c>
      <c r="X395" s="24">
        <v>60</v>
      </c>
      <c r="Y395" s="48">
        <v>0</v>
      </c>
      <c r="Z395" s="48">
        <v>0</v>
      </c>
      <c r="AA395" s="48">
        <f>VLOOKUP(E395,[6]教育处数据!B:G,6,0)</f>
        <v>0</v>
      </c>
      <c r="AB395" s="43">
        <f>VLOOKUP(E395,[6]教育处数据!B:H,7,0)</f>
        <v>100</v>
      </c>
      <c r="AC395" s="43">
        <f>VLOOKUP(E395,[6]教育处数据!B:J,9,0)</f>
        <v>150</v>
      </c>
      <c r="AD395" s="43">
        <f>VLOOKUP(E395,[6]教育处数据!B:L,11,0)</f>
        <v>100</v>
      </c>
      <c r="AE395" s="43">
        <v>0</v>
      </c>
      <c r="AF395" s="43">
        <v>0</v>
      </c>
      <c r="AG395" s="43">
        <f>VLOOKUP(E395,[6]教育处数据!B:N,13,0)</f>
        <v>0</v>
      </c>
      <c r="AH395" s="43">
        <v>0</v>
      </c>
      <c r="AI395" s="43">
        <v>0</v>
      </c>
      <c r="AJ395" s="43">
        <v>0</v>
      </c>
      <c r="AK395" s="43">
        <v>0</v>
      </c>
      <c r="AL395" s="43">
        <v>0</v>
      </c>
      <c r="AM395" s="26">
        <f>SUM(J395:M395,S395:AJ395)</f>
        <v>825</v>
      </c>
      <c r="AN395" s="7" t="str">
        <f>VLOOKUP(G395,'[4]2.第一轮公示反馈'!$G:$AM,33,0)</f>
        <v>内科</v>
      </c>
      <c r="AO395" s="52">
        <f>SUMPRODUCT(($AN$4:$AN$1113=AN395)*($AM$4:$AM$1113&gt;AM395))+1</f>
        <v>78</v>
      </c>
      <c r="AP395" s="53">
        <f>COUNTIF(AN:AN,AN395)</f>
        <v>214</v>
      </c>
      <c r="AQ395" s="54">
        <f>AO395/AP395</f>
        <v>0.364485981308411</v>
      </c>
      <c r="AR395" s="53">
        <f>IF(AQ395&lt;=10%,1.5,(IF(AQ395&lt;=40%,1.25,IF(AQ395&lt;=60%,1,IF(AQ395&lt;90%,0.75,0.5)))))</f>
        <v>1.25</v>
      </c>
      <c r="AS395" s="55">
        <v>1200</v>
      </c>
      <c r="AT395" s="6">
        <f>VLOOKUP(E395,[6]教育处数据!B:Q,16,0)</f>
        <v>20</v>
      </c>
      <c r="AU395" s="56">
        <f>AS395*AR395*(AT395/AW395)</f>
        <v>1500</v>
      </c>
      <c r="AV395" s="57">
        <f>ROUND(AU395,0)</f>
        <v>1500</v>
      </c>
      <c r="AW395" s="6">
        <v>20</v>
      </c>
    </row>
    <row r="396" spans="1:49">
      <c r="A396" s="6"/>
      <c r="B396" s="7" t="s">
        <v>185</v>
      </c>
      <c r="C396" s="8">
        <v>391</v>
      </c>
      <c r="D396" s="60" t="s">
        <v>537</v>
      </c>
      <c r="E396" s="8">
        <f>VLOOKUP(D396,'[1]9月学员绩效名单'!$A:$C,3,0)</f>
        <v>623004</v>
      </c>
      <c r="F396" s="8" t="str">
        <f>VLOOKUP(E396,'[2]住培学员 在培学员排班表（所有人）请假等数据已更新到23.6'!$F$1:$X$65536,19,0)</f>
        <v>住院医师-本院</v>
      </c>
      <c r="G396" s="8" t="str">
        <f>VLOOKUP(E396,'[2]住培学员 在培学员排班表（所有人）请假等数据已更新到23.6'!$F$1:$P$65536,11,0)</f>
        <v>内科</v>
      </c>
      <c r="H396" s="8" t="str">
        <f>VLOOKUP(E396,'[2]住培学员 在培学员排班表（所有人）请假等数据已更新到23.6'!$F$1:$S$65536,14,0)</f>
        <v>2022年</v>
      </c>
      <c r="I396" s="8" t="s">
        <v>99</v>
      </c>
      <c r="J396" s="24">
        <v>0</v>
      </c>
      <c r="K396" s="24">
        <v>0</v>
      </c>
      <c r="L396" s="24">
        <v>0</v>
      </c>
      <c r="M396" s="24">
        <v>160</v>
      </c>
      <c r="N396" s="25">
        <v>0</v>
      </c>
      <c r="O396" s="25">
        <v>4</v>
      </c>
      <c r="P396" s="25">
        <v>1</v>
      </c>
      <c r="Q396" s="25">
        <v>1</v>
      </c>
      <c r="R396" s="25">
        <v>1</v>
      </c>
      <c r="S396" s="36">
        <v>150</v>
      </c>
      <c r="T396" s="24">
        <v>100</v>
      </c>
      <c r="U396" s="41">
        <v>10</v>
      </c>
      <c r="V396" s="41">
        <v>20</v>
      </c>
      <c r="W396" s="41">
        <v>0</v>
      </c>
      <c r="X396" s="41">
        <v>30</v>
      </c>
      <c r="Y396" s="41">
        <v>0</v>
      </c>
      <c r="Z396" s="48">
        <v>0</v>
      </c>
      <c r="AA396" s="48">
        <f>VLOOKUP(E396,[6]教育处数据!B:G,6,0)</f>
        <v>0</v>
      </c>
      <c r="AB396" s="43">
        <f>VLOOKUP(E396,[6]教育处数据!B:H,7,0)</f>
        <v>100</v>
      </c>
      <c r="AC396" s="43">
        <f>VLOOKUP(E396,[6]教育处数据!B:J,9,0)</f>
        <v>150</v>
      </c>
      <c r="AD396" s="43">
        <f>VLOOKUP(E396,[6]教育处数据!B:L,11,0)</f>
        <v>100</v>
      </c>
      <c r="AE396" s="43">
        <v>0</v>
      </c>
      <c r="AF396" s="43">
        <v>0</v>
      </c>
      <c r="AG396" s="43">
        <f>VLOOKUP(E396,[6]教育处数据!B:N,13,0)</f>
        <v>0</v>
      </c>
      <c r="AH396" s="43">
        <v>0</v>
      </c>
      <c r="AI396" s="43">
        <v>0</v>
      </c>
      <c r="AJ396" s="43">
        <v>0</v>
      </c>
      <c r="AK396" s="43">
        <v>0</v>
      </c>
      <c r="AL396" s="43">
        <v>0</v>
      </c>
      <c r="AM396" s="26">
        <f>SUM(J396:M396,S396:AJ396)</f>
        <v>820</v>
      </c>
      <c r="AN396" s="7" t="str">
        <f>VLOOKUP(G396,'[4]2.第一轮公示反馈'!$G:$AM,33,0)</f>
        <v>内科</v>
      </c>
      <c r="AO396" s="52">
        <f>SUMPRODUCT(($AN$4:$AN$1113=AN396)*($AM$4:$AM$1113&gt;AM396))+1</f>
        <v>79</v>
      </c>
      <c r="AP396" s="53">
        <f>COUNTIF(AN:AN,AN396)</f>
        <v>214</v>
      </c>
      <c r="AQ396" s="54">
        <f>AO396/AP396</f>
        <v>0.369158878504673</v>
      </c>
      <c r="AR396" s="53">
        <f>IF(AQ396&lt;=10%,1.5,(IF(AQ396&lt;=40%,1.25,IF(AQ396&lt;=60%,1,IF(AQ396&lt;90%,0.75,0.5)))))</f>
        <v>1.25</v>
      </c>
      <c r="AS396" s="55">
        <v>1200</v>
      </c>
      <c r="AT396" s="6">
        <f>VLOOKUP(E396,[6]教育处数据!B:Q,16,0)</f>
        <v>20</v>
      </c>
      <c r="AU396" s="56">
        <f>AS396*AR396*(AT396/AW396)</f>
        <v>1500</v>
      </c>
      <c r="AV396" s="57">
        <f>ROUND(AU396,0)</f>
        <v>1500</v>
      </c>
      <c r="AW396" s="6">
        <v>20</v>
      </c>
    </row>
    <row r="397" spans="1:49">
      <c r="A397" s="6"/>
      <c r="B397" s="7" t="s">
        <v>136</v>
      </c>
      <c r="C397" s="8">
        <v>392</v>
      </c>
      <c r="D397" s="8" t="s">
        <v>538</v>
      </c>
      <c r="E397" s="8" t="str">
        <f>VLOOKUP(D397,'[1]9月学员绩效名单'!$A:$C,3,0)</f>
        <v>727L30</v>
      </c>
      <c r="F397" s="8" t="str">
        <f>VLOOKUP(E397,'[2]住培学员 在培学员排班表（所有人）请假等数据已更新到23.6'!$F$1:$X$65536,19,0)</f>
        <v>住院医师-外院</v>
      </c>
      <c r="G397" s="8" t="str">
        <f>VLOOKUP(E397,'[2]住培学员 在培学员排班表（所有人）请假等数据已更新到23.6'!$F$1:$P$65536,11,0)</f>
        <v>内科</v>
      </c>
      <c r="H397" s="8" t="str">
        <f>VLOOKUP(E397,'[2]住培学员 在培学员排班表（所有人）请假等数据已更新到23.6'!$F$1:$S$65536,14,0)</f>
        <v>2020年</v>
      </c>
      <c r="I397" s="8" t="s">
        <v>99</v>
      </c>
      <c r="J397" s="24">
        <v>0</v>
      </c>
      <c r="K397" s="24">
        <v>0</v>
      </c>
      <c r="L397" s="24">
        <v>0</v>
      </c>
      <c r="M397" s="24">
        <v>160</v>
      </c>
      <c r="N397" s="25">
        <v>0</v>
      </c>
      <c r="O397" s="25">
        <v>4</v>
      </c>
      <c r="P397" s="25">
        <v>2</v>
      </c>
      <c r="Q397" s="25">
        <v>0</v>
      </c>
      <c r="R397" s="25">
        <v>0</v>
      </c>
      <c r="S397" s="36">
        <v>120</v>
      </c>
      <c r="T397" s="24">
        <v>100</v>
      </c>
      <c r="U397" s="24">
        <v>0</v>
      </c>
      <c r="V397" s="24">
        <v>0</v>
      </c>
      <c r="W397" s="24">
        <v>30</v>
      </c>
      <c r="X397" s="24">
        <v>60</v>
      </c>
      <c r="Y397" s="48">
        <v>0</v>
      </c>
      <c r="Z397" s="48">
        <v>0</v>
      </c>
      <c r="AA397" s="48">
        <f>VLOOKUP(E397,[6]教育处数据!B:G,6,0)</f>
        <v>0</v>
      </c>
      <c r="AB397" s="43">
        <f>VLOOKUP(E397,[6]教育处数据!B:H,7,0)</f>
        <v>100</v>
      </c>
      <c r="AC397" s="43">
        <f>VLOOKUP(E397,[6]教育处数据!B:J,9,0)</f>
        <v>150</v>
      </c>
      <c r="AD397" s="43">
        <f>VLOOKUP(E397,[6]教育处数据!B:L,11,0)</f>
        <v>100</v>
      </c>
      <c r="AE397" s="43">
        <v>0</v>
      </c>
      <c r="AF397" s="43">
        <v>0</v>
      </c>
      <c r="AG397" s="43">
        <f>VLOOKUP(E397,[6]教育处数据!B:N,13,0)</f>
        <v>0</v>
      </c>
      <c r="AH397" s="43">
        <v>0</v>
      </c>
      <c r="AI397" s="43">
        <v>0</v>
      </c>
      <c r="AJ397" s="43">
        <v>0</v>
      </c>
      <c r="AK397" s="43">
        <v>0</v>
      </c>
      <c r="AL397" s="43">
        <v>0</v>
      </c>
      <c r="AM397" s="26">
        <f>SUM(J397:M397,S397:AJ397)</f>
        <v>820</v>
      </c>
      <c r="AN397" s="7" t="str">
        <f>VLOOKUP(G397,'[4]2.第一轮公示反馈'!$G:$AM,33,0)</f>
        <v>内科</v>
      </c>
      <c r="AO397" s="52">
        <f>SUMPRODUCT(($AN$4:$AN$1113=AN397)*($AM$4:$AM$1113&gt;AM397))+1</f>
        <v>79</v>
      </c>
      <c r="AP397" s="53">
        <f>COUNTIF(AN:AN,AN397)</f>
        <v>214</v>
      </c>
      <c r="AQ397" s="54">
        <f>AO397/AP397</f>
        <v>0.369158878504673</v>
      </c>
      <c r="AR397" s="53">
        <f>IF(AQ397&lt;=10%,1.5,(IF(AQ397&lt;=40%,1.25,IF(AQ397&lt;=60%,1,IF(AQ397&lt;90%,0.75,0.5)))))</f>
        <v>1.25</v>
      </c>
      <c r="AS397" s="55">
        <v>1200</v>
      </c>
      <c r="AT397" s="6">
        <f>VLOOKUP(E397,[6]教育处数据!B:Q,16,0)</f>
        <v>20</v>
      </c>
      <c r="AU397" s="56">
        <f>AS397*AR397*(AT397/AW397)</f>
        <v>1500</v>
      </c>
      <c r="AV397" s="57">
        <f>ROUND(AU397,0)</f>
        <v>1500</v>
      </c>
      <c r="AW397" s="6">
        <v>20</v>
      </c>
    </row>
    <row r="398" spans="1:49">
      <c r="A398" s="6"/>
      <c r="B398" s="7" t="s">
        <v>408</v>
      </c>
      <c r="C398" s="8">
        <v>393</v>
      </c>
      <c r="D398" s="14" t="s">
        <v>539</v>
      </c>
      <c r="E398" s="8" t="str">
        <f>VLOOKUP(D398,'[1]9月学员绩效名单'!$A:$C,3,0)</f>
        <v>7AM174</v>
      </c>
      <c r="F398" s="8" t="str">
        <f>VLOOKUP(E398,'[2]住培学员 在培学员排班表（所有人）请假等数据已更新到23.6'!$F$1:$X$65536,19,0)</f>
        <v>规培研究生</v>
      </c>
      <c r="G398" s="8" t="str">
        <f>VLOOKUP(E398,'[2]住培学员 在培学员排班表（所有人）请假等数据已更新到23.6'!$F$1:$P$65536,11,0)</f>
        <v>内科</v>
      </c>
      <c r="H398" s="8" t="str">
        <f>VLOOKUP(E398,'[2]住培学员 在培学员排班表（所有人）请假等数据已更新到23.6'!$F$1:$S$65536,14,0)</f>
        <v>2021年</v>
      </c>
      <c r="I398" s="8" t="s">
        <v>99</v>
      </c>
      <c r="J398" s="24">
        <v>0</v>
      </c>
      <c r="K398" s="24">
        <v>0</v>
      </c>
      <c r="L398" s="24">
        <v>0</v>
      </c>
      <c r="M398" s="24">
        <v>160</v>
      </c>
      <c r="N398" s="25">
        <v>1</v>
      </c>
      <c r="O398" s="25">
        <v>0</v>
      </c>
      <c r="P398" s="25">
        <v>1</v>
      </c>
      <c r="Q398" s="25">
        <v>1</v>
      </c>
      <c r="R398" s="25">
        <v>0</v>
      </c>
      <c r="S398" s="36">
        <f>N398*50+O398*20+P398*20+Q398*25+R398*25</f>
        <v>95</v>
      </c>
      <c r="T398" s="24">
        <v>100</v>
      </c>
      <c r="U398" s="24">
        <v>10</v>
      </c>
      <c r="V398" s="24">
        <v>40</v>
      </c>
      <c r="W398" s="24">
        <v>30</v>
      </c>
      <c r="X398" s="24">
        <v>30</v>
      </c>
      <c r="Y398" s="48">
        <v>0</v>
      </c>
      <c r="Z398" s="48">
        <v>0</v>
      </c>
      <c r="AA398" s="48">
        <f>VLOOKUP(E398,[6]教育处数据!B:G,6,0)</f>
        <v>0</v>
      </c>
      <c r="AB398" s="43">
        <f>VLOOKUP(E398,[6]教育处数据!B:H,7,0)</f>
        <v>100</v>
      </c>
      <c r="AC398" s="43">
        <f>VLOOKUP(E398,[6]教育处数据!B:J,9,0)</f>
        <v>150</v>
      </c>
      <c r="AD398" s="43">
        <f>VLOOKUP(E398,[6]教育处数据!B:L,11,0)</f>
        <v>100</v>
      </c>
      <c r="AE398" s="43">
        <v>0</v>
      </c>
      <c r="AF398" s="43">
        <v>0</v>
      </c>
      <c r="AG398" s="43">
        <f>VLOOKUP(E398,[6]教育处数据!B:N,13,0)</f>
        <v>0</v>
      </c>
      <c r="AH398" s="43">
        <v>0</v>
      </c>
      <c r="AI398" s="43">
        <v>0</v>
      </c>
      <c r="AJ398" s="43">
        <v>0</v>
      </c>
      <c r="AK398" s="43">
        <v>0</v>
      </c>
      <c r="AL398" s="43">
        <v>0</v>
      </c>
      <c r="AM398" s="26">
        <f>SUM(J398:M398,S398:AJ398)</f>
        <v>815</v>
      </c>
      <c r="AN398" s="7" t="str">
        <f>VLOOKUP(G398,'[4]2.第一轮公示反馈'!$G:$AM,33,0)</f>
        <v>内科</v>
      </c>
      <c r="AO398" s="52">
        <f>SUMPRODUCT(($AN$4:$AN$1113=AN398)*($AM$4:$AM$1113&gt;AM398))+1</f>
        <v>81</v>
      </c>
      <c r="AP398" s="53">
        <f>COUNTIF(AN:AN,AN398)</f>
        <v>214</v>
      </c>
      <c r="AQ398" s="54">
        <f>AO398/AP398</f>
        <v>0.378504672897196</v>
      </c>
      <c r="AR398" s="53">
        <f>IF(AQ398&lt;=10%,1.5,(IF(AQ398&lt;=40%,1.25,IF(AQ398&lt;=60%,1,IF(AQ398&lt;90%,0.75,0.5)))))</f>
        <v>1.25</v>
      </c>
      <c r="AS398" s="55">
        <v>1200</v>
      </c>
      <c r="AT398" s="6">
        <f>VLOOKUP(E398,[6]教育处数据!B:Q,16,0)</f>
        <v>20</v>
      </c>
      <c r="AU398" s="56">
        <f>AS398*AR398*(AT398/AW398)</f>
        <v>1500</v>
      </c>
      <c r="AV398" s="57">
        <f>ROUND(AU398,0)</f>
        <v>1500</v>
      </c>
      <c r="AW398" s="6">
        <v>20</v>
      </c>
    </row>
    <row r="399" spans="1:49">
      <c r="A399" s="6"/>
      <c r="B399" s="7" t="s">
        <v>241</v>
      </c>
      <c r="C399" s="8">
        <v>394</v>
      </c>
      <c r="D399" s="13" t="s">
        <v>540</v>
      </c>
      <c r="E399" s="8" t="str">
        <f>VLOOKUP(D399,'[1]9月学员绩效名单'!$A:$C,3,0)</f>
        <v>7AO014</v>
      </c>
      <c r="F399" s="8" t="str">
        <f>VLOOKUP(E399,'[2]住培学员 在培学员排班表（所有人）请假等数据已更新到23.6'!$F$1:$X$65536,19,0)</f>
        <v>规培研究生</v>
      </c>
      <c r="G399" s="8" t="str">
        <f>VLOOKUP(E399,'[2]住培学员 在培学员排班表（所有人）请假等数据已更新到23.6'!$F$1:$P$65536,11,0)</f>
        <v>内科</v>
      </c>
      <c r="H399" s="8" t="str">
        <f>VLOOKUP(E399,'[2]住培学员 在培学员排班表（所有人）请假等数据已更新到23.6'!$F$1:$S$65536,14,0)</f>
        <v>2022年</v>
      </c>
      <c r="I399" s="8" t="s">
        <v>99</v>
      </c>
      <c r="J399" s="24">
        <v>0</v>
      </c>
      <c r="K399" s="24">
        <v>0</v>
      </c>
      <c r="L399" s="24">
        <v>0</v>
      </c>
      <c r="M399" s="24">
        <v>160</v>
      </c>
      <c r="N399" s="25">
        <v>0</v>
      </c>
      <c r="O399" s="25">
        <v>7</v>
      </c>
      <c r="P399" s="25">
        <v>4</v>
      </c>
      <c r="Q399" s="25">
        <v>3</v>
      </c>
      <c r="R399" s="25">
        <v>1</v>
      </c>
      <c r="S399" s="36">
        <v>320</v>
      </c>
      <c r="T399" s="24">
        <v>100</v>
      </c>
      <c r="U399" s="24">
        <v>10</v>
      </c>
      <c r="V399" s="24">
        <v>60</v>
      </c>
      <c r="W399" s="24">
        <v>60</v>
      </c>
      <c r="X399" s="24">
        <v>60</v>
      </c>
      <c r="Y399" s="48">
        <v>40</v>
      </c>
      <c r="Z399" s="48">
        <v>0</v>
      </c>
      <c r="AA399" s="48">
        <f>VLOOKUP(E399,[6]教育处数据!B:G,6,0)</f>
        <v>0</v>
      </c>
      <c r="AB399" s="43">
        <f>VLOOKUP(E399,[6]教育处数据!B:H,7,0)</f>
        <v>0</v>
      </c>
      <c r="AC399" s="43">
        <f>VLOOKUP(E399,[6]教育处数据!B:J,9,0)</f>
        <v>0</v>
      </c>
      <c r="AD399" s="43">
        <f>VLOOKUP(E399,[6]教育处数据!B:L,11,0)</f>
        <v>0</v>
      </c>
      <c r="AE399" s="43">
        <v>0</v>
      </c>
      <c r="AF399" s="43">
        <v>0</v>
      </c>
      <c r="AG399" s="43">
        <f>VLOOKUP(E399,[6]教育处数据!B:N,13,0)</f>
        <v>0</v>
      </c>
      <c r="AH399" s="43">
        <v>0</v>
      </c>
      <c r="AI399" s="43">
        <v>0</v>
      </c>
      <c r="AJ399" s="43">
        <v>0</v>
      </c>
      <c r="AK399" s="43">
        <v>0</v>
      </c>
      <c r="AL399" s="43">
        <v>0</v>
      </c>
      <c r="AM399" s="26">
        <f>SUM(J399:M399,S399:AJ399)</f>
        <v>810</v>
      </c>
      <c r="AN399" s="7" t="str">
        <f>VLOOKUP(G399,'[4]2.第一轮公示反馈'!$G:$AM,33,0)</f>
        <v>内科</v>
      </c>
      <c r="AO399" s="52">
        <f>SUMPRODUCT(($AN$4:$AN$1113=AN399)*($AM$4:$AM$1113&gt;AM399))+1</f>
        <v>83</v>
      </c>
      <c r="AP399" s="53">
        <f>COUNTIF(AN:AN,AN399)</f>
        <v>214</v>
      </c>
      <c r="AQ399" s="54">
        <f>AO399/AP399</f>
        <v>0.38785046728972</v>
      </c>
      <c r="AR399" s="53">
        <f>IF(AQ399&lt;=10%,1.5,(IF(AQ399&lt;=40%,1.25,IF(AQ399&lt;=60%,1,IF(AQ399&lt;90%,0.75,0.5)))))</f>
        <v>1.25</v>
      </c>
      <c r="AS399" s="55">
        <v>1200</v>
      </c>
      <c r="AT399" s="6">
        <f>VLOOKUP(E399,[6]教育处数据!B:Q,16,0)</f>
        <v>20</v>
      </c>
      <c r="AU399" s="56">
        <f>AS399*AR399*(AT399/AW399)</f>
        <v>1500</v>
      </c>
      <c r="AV399" s="57">
        <f>ROUND(AU399,0)</f>
        <v>1500</v>
      </c>
      <c r="AW399" s="6">
        <v>20</v>
      </c>
    </row>
    <row r="400" spans="1:49">
      <c r="A400" s="6" t="s">
        <v>183</v>
      </c>
      <c r="B400" s="7" t="s">
        <v>408</v>
      </c>
      <c r="C400" s="8">
        <v>395</v>
      </c>
      <c r="D400" s="79" t="s">
        <v>541</v>
      </c>
      <c r="E400" s="8">
        <f>VLOOKUP(D400,'[1]9月学员绩效名单'!$A:$C,3,0)</f>
        <v>621010</v>
      </c>
      <c r="F400" s="8" t="str">
        <f>VLOOKUP(E400,'[2]住培学员 在培学员排班表（所有人）请假等数据已更新到23.6'!$F$1:$X$65536,19,0)</f>
        <v>住院医师-本院</v>
      </c>
      <c r="G400" s="8" t="str">
        <f>VLOOKUP(E400,'[2]住培学员 在培学员排班表（所有人）请假等数据已更新到23.6'!$F$1:$P$65536,11,0)</f>
        <v>内科</v>
      </c>
      <c r="H400" s="8" t="str">
        <f>VLOOKUP(E400,'[2]住培学员 在培学员排班表（所有人）请假等数据已更新到23.6'!$F$1:$S$65536,14,0)</f>
        <v>2021年</v>
      </c>
      <c r="I400" s="8" t="s">
        <v>99</v>
      </c>
      <c r="J400" s="24">
        <v>0</v>
      </c>
      <c r="K400" s="24">
        <v>0</v>
      </c>
      <c r="L400" s="24">
        <v>0</v>
      </c>
      <c r="M400" s="24">
        <v>160</v>
      </c>
      <c r="N400" s="25">
        <v>1</v>
      </c>
      <c r="O400" s="25">
        <v>0</v>
      </c>
      <c r="P400" s="25">
        <v>1</v>
      </c>
      <c r="Q400" s="25">
        <v>0</v>
      </c>
      <c r="R400" s="25">
        <v>0</v>
      </c>
      <c r="S400" s="36">
        <f>N400*50+O400*20+P400*20+Q400*25+R400*25</f>
        <v>70</v>
      </c>
      <c r="T400" s="24">
        <v>100</v>
      </c>
      <c r="U400" s="24">
        <v>10</v>
      </c>
      <c r="V400" s="24">
        <v>0</v>
      </c>
      <c r="W400" s="24">
        <v>60</v>
      </c>
      <c r="X400" s="24">
        <v>60</v>
      </c>
      <c r="Y400" s="48">
        <v>0</v>
      </c>
      <c r="Z400" s="48">
        <f>VLOOKUP(E400,[5]有效!$C:$F,4,0)</f>
        <v>30</v>
      </c>
      <c r="AA400" s="48">
        <f>VLOOKUP(E400,[6]教育处数据!B:G,6,0)</f>
        <v>0</v>
      </c>
      <c r="AB400" s="43">
        <f>VLOOKUP(E400,[6]教育处数据!B:H,7,0)</f>
        <v>100</v>
      </c>
      <c r="AC400" s="43">
        <f>VLOOKUP(E400,[6]教育处数据!B:J,9,0)</f>
        <v>150</v>
      </c>
      <c r="AD400" s="43">
        <f>VLOOKUP(E400,[6]教育处数据!B:L,11,0)</f>
        <v>100</v>
      </c>
      <c r="AE400" s="43">
        <v>0</v>
      </c>
      <c r="AF400" s="43">
        <v>0</v>
      </c>
      <c r="AG400" s="43">
        <f>VLOOKUP(E400,[6]教育处数据!B:N,13,0)</f>
        <v>0</v>
      </c>
      <c r="AH400" s="43">
        <v>0</v>
      </c>
      <c r="AI400" s="43">
        <v>0</v>
      </c>
      <c r="AJ400" s="43">
        <v>0</v>
      </c>
      <c r="AK400" s="43">
        <v>0</v>
      </c>
      <c r="AL400" s="43">
        <v>0</v>
      </c>
      <c r="AM400" s="26">
        <f>SUM(J400:M400,S400:AJ400)</f>
        <v>840</v>
      </c>
      <c r="AN400" s="7" t="str">
        <f>VLOOKUP(G400,'[4]2.第一轮公示反馈'!$G:$AM,33,0)</f>
        <v>内科</v>
      </c>
      <c r="AO400" s="52">
        <f>SUMPRODUCT(($AN$4:$AN$1113=AN400)*($AM$4:$AM$1113&gt;AM400))+1</f>
        <v>75</v>
      </c>
      <c r="AP400" s="53">
        <f>COUNTIF(AN:AN,AN400)</f>
        <v>214</v>
      </c>
      <c r="AQ400" s="54">
        <f>AO400/AP400</f>
        <v>0.350467289719626</v>
      </c>
      <c r="AR400" s="53">
        <f>IF(AQ400&lt;=10%,1.5,(IF(AQ400&lt;=40%,1.25,IF(AQ400&lt;=60%,1,IF(AQ400&lt;90%,0.75,0.5)))))</f>
        <v>1.25</v>
      </c>
      <c r="AS400" s="55">
        <v>1200</v>
      </c>
      <c r="AT400" s="6">
        <f>VLOOKUP(E400,[6]教育处数据!B:Q,16,0)</f>
        <v>20</v>
      </c>
      <c r="AU400" s="56">
        <f>AS400*AR400*(AT400/AW400)</f>
        <v>1500</v>
      </c>
      <c r="AV400" s="57">
        <f>ROUND(AU400,0)</f>
        <v>1500</v>
      </c>
      <c r="AW400" s="6">
        <v>20</v>
      </c>
    </row>
    <row r="401" spans="1:49">
      <c r="A401" s="6"/>
      <c r="B401" s="7" t="s">
        <v>408</v>
      </c>
      <c r="C401" s="8">
        <v>397</v>
      </c>
      <c r="D401" s="59" t="s">
        <v>542</v>
      </c>
      <c r="E401" s="8">
        <f>VLOOKUP(D401,'[1]9月学员绩效名单'!$A:$C,3,0)</f>
        <v>622026</v>
      </c>
      <c r="F401" s="8" t="str">
        <f>VLOOKUP(E401,'[2]住培学员 在培学员排班表（所有人）请假等数据已更新到23.6'!$F$1:$X$65536,19,0)</f>
        <v>住院医师-本院</v>
      </c>
      <c r="G401" s="8" t="str">
        <f>VLOOKUP(E401,'[2]住培学员 在培学员排班表（所有人）请假等数据已更新到23.6'!$F$1:$P$65536,11,0)</f>
        <v>内科</v>
      </c>
      <c r="H401" s="8" t="str">
        <f>VLOOKUP(E401,'[2]住培学员 在培学员排班表（所有人）请假等数据已更新到23.6'!$F$1:$S$65536,14,0)</f>
        <v>2022年</v>
      </c>
      <c r="I401" s="8" t="s">
        <v>99</v>
      </c>
      <c r="J401" s="24">
        <v>0</v>
      </c>
      <c r="K401" s="24">
        <v>0</v>
      </c>
      <c r="L401" s="24">
        <v>0</v>
      </c>
      <c r="M401" s="24">
        <v>160</v>
      </c>
      <c r="N401" s="25">
        <v>1</v>
      </c>
      <c r="O401" s="25">
        <v>0</v>
      </c>
      <c r="P401" s="25">
        <v>1</v>
      </c>
      <c r="Q401" s="25">
        <v>0</v>
      </c>
      <c r="R401" s="25">
        <v>0</v>
      </c>
      <c r="S401" s="36">
        <f>N401*50+O401*20+P401*20+Q401*25+R401*25</f>
        <v>70</v>
      </c>
      <c r="T401" s="24">
        <v>100</v>
      </c>
      <c r="U401" s="24">
        <v>10</v>
      </c>
      <c r="V401" s="24">
        <v>20</v>
      </c>
      <c r="W401" s="24">
        <v>60</v>
      </c>
      <c r="X401" s="24">
        <v>30</v>
      </c>
      <c r="Y401" s="48">
        <v>0</v>
      </c>
      <c r="Z401" s="48">
        <v>0</v>
      </c>
      <c r="AA401" s="48">
        <f>VLOOKUP(E401,[6]教育处数据!B:G,6,0)</f>
        <v>0</v>
      </c>
      <c r="AB401" s="43">
        <f>VLOOKUP(E401,[6]教育处数据!B:H,7,0)</f>
        <v>100</v>
      </c>
      <c r="AC401" s="43">
        <f>VLOOKUP(E401,[6]教育处数据!B:J,9,0)</f>
        <v>150</v>
      </c>
      <c r="AD401" s="43">
        <f>VLOOKUP(E401,[6]教育处数据!B:L,11,0)</f>
        <v>100</v>
      </c>
      <c r="AE401" s="43">
        <v>0</v>
      </c>
      <c r="AF401" s="43">
        <v>0</v>
      </c>
      <c r="AG401" s="43">
        <f>VLOOKUP(E401,[6]教育处数据!B:N,13,0)</f>
        <v>0</v>
      </c>
      <c r="AH401" s="43">
        <v>0</v>
      </c>
      <c r="AI401" s="43">
        <v>0</v>
      </c>
      <c r="AJ401" s="43">
        <v>0</v>
      </c>
      <c r="AK401" s="43">
        <v>0</v>
      </c>
      <c r="AL401" s="43">
        <v>0</v>
      </c>
      <c r="AM401" s="26">
        <f>SUM(J401:M401,S401:AJ401)</f>
        <v>800</v>
      </c>
      <c r="AN401" s="7" t="str">
        <f>VLOOKUP(G401,'[4]2.第一轮公示反馈'!$G:$AM,33,0)</f>
        <v>内科</v>
      </c>
      <c r="AO401" s="52">
        <f>SUMPRODUCT(($AN$4:$AN$1113=AN401)*($AM$4:$AM$1113&gt;AM401))+1</f>
        <v>85</v>
      </c>
      <c r="AP401" s="53">
        <f>COUNTIF(AN:AN,AN401)</f>
        <v>214</v>
      </c>
      <c r="AQ401" s="54">
        <f>AO401/AP401</f>
        <v>0.397196261682243</v>
      </c>
      <c r="AR401" s="53">
        <f>IF(AQ401&lt;=10%,1.5,(IF(AQ401&lt;=40%,1.25,IF(AQ401&lt;=60%,1,IF(AQ401&lt;90%,0.75,0.5)))))</f>
        <v>1.25</v>
      </c>
      <c r="AS401" s="55">
        <v>1200</v>
      </c>
      <c r="AT401" s="6">
        <f>VLOOKUP(E401,[6]教育处数据!B:Q,16,0)</f>
        <v>20</v>
      </c>
      <c r="AU401" s="56">
        <f>AS401*AR401*(AT401/AW401)</f>
        <v>1500</v>
      </c>
      <c r="AV401" s="57">
        <f>ROUND(AU401,0)</f>
        <v>1500</v>
      </c>
      <c r="AW401" s="6">
        <v>20</v>
      </c>
    </row>
    <row r="402" spans="1:49">
      <c r="A402" s="6"/>
      <c r="B402" s="7" t="s">
        <v>535</v>
      </c>
      <c r="C402" s="8">
        <v>398</v>
      </c>
      <c r="D402" s="9" t="s">
        <v>543</v>
      </c>
      <c r="E402" s="8" t="str">
        <f>VLOOKUP(D402,'[1]9月学员绩效名单'!$A:$C,3,0)</f>
        <v>727L83</v>
      </c>
      <c r="F402" s="8" t="str">
        <f>VLOOKUP(E402,'[2]住培学员 在培学员排班表（所有人）请假等数据已更新到23.6'!$F$1:$X$65536,19,0)</f>
        <v>住院医师-外院</v>
      </c>
      <c r="G402" s="8" t="str">
        <f>VLOOKUP(E402,'[2]住培学员 在培学员排班表（所有人）请假等数据已更新到23.6'!$F$1:$P$65536,11,0)</f>
        <v>内科</v>
      </c>
      <c r="H402" s="8" t="str">
        <f>VLOOKUP(E402,'[2]住培学员 在培学员排班表（所有人）请假等数据已更新到23.6'!$F$1:$S$65536,14,0)</f>
        <v>2021年</v>
      </c>
      <c r="I402" s="8" t="s">
        <v>99</v>
      </c>
      <c r="J402" s="24">
        <v>0</v>
      </c>
      <c r="K402" s="24">
        <v>0</v>
      </c>
      <c r="L402" s="24">
        <v>0</v>
      </c>
      <c r="M402" s="24">
        <v>120</v>
      </c>
      <c r="N402" s="25">
        <v>0</v>
      </c>
      <c r="O402" s="25">
        <v>3</v>
      </c>
      <c r="P402" s="25">
        <v>0</v>
      </c>
      <c r="Q402" s="25">
        <v>0</v>
      </c>
      <c r="R402" s="25">
        <v>0</v>
      </c>
      <c r="S402" s="36">
        <v>60</v>
      </c>
      <c r="T402" s="24">
        <v>100</v>
      </c>
      <c r="U402" s="24">
        <v>10</v>
      </c>
      <c r="V402" s="24">
        <v>80</v>
      </c>
      <c r="W402" s="24">
        <v>60</v>
      </c>
      <c r="X402" s="24">
        <v>120</v>
      </c>
      <c r="Y402" s="48">
        <v>0</v>
      </c>
      <c r="Z402" s="48">
        <v>0</v>
      </c>
      <c r="AA402" s="48">
        <f>VLOOKUP(E402,[6]教育处数据!B:G,6,0)</f>
        <v>0</v>
      </c>
      <c r="AB402" s="43">
        <f>VLOOKUP(E402,[6]教育处数据!B:H,7,0)</f>
        <v>100</v>
      </c>
      <c r="AC402" s="43">
        <f>VLOOKUP(E402,[6]教育处数据!B:J,9,0)</f>
        <v>150</v>
      </c>
      <c r="AD402" s="43">
        <f>VLOOKUP(E402,[6]教育处数据!B:L,11,0)</f>
        <v>0</v>
      </c>
      <c r="AE402" s="43">
        <v>0</v>
      </c>
      <c r="AF402" s="43">
        <v>0</v>
      </c>
      <c r="AG402" s="43">
        <f>VLOOKUP(E402,[6]教育处数据!B:N,13,0)</f>
        <v>0</v>
      </c>
      <c r="AH402" s="43">
        <v>0</v>
      </c>
      <c r="AI402" s="43">
        <v>0</v>
      </c>
      <c r="AJ402" s="43">
        <v>0</v>
      </c>
      <c r="AK402" s="43">
        <v>0</v>
      </c>
      <c r="AL402" s="43">
        <v>0</v>
      </c>
      <c r="AM402" s="26">
        <f>SUM(J402:M402,S402:AJ402)</f>
        <v>800</v>
      </c>
      <c r="AN402" s="7" t="str">
        <f>VLOOKUP(G402,'[4]2.第一轮公示反馈'!$G:$AM,33,0)</f>
        <v>内科</v>
      </c>
      <c r="AO402" s="52">
        <f>SUMPRODUCT(($AN$4:$AN$1113=AN402)*($AM$4:$AM$1113&gt;AM402))+1</f>
        <v>85</v>
      </c>
      <c r="AP402" s="53">
        <f>COUNTIF(AN:AN,AN402)</f>
        <v>214</v>
      </c>
      <c r="AQ402" s="54">
        <f>AO402/AP402</f>
        <v>0.397196261682243</v>
      </c>
      <c r="AR402" s="53">
        <f>IF(AQ402&lt;=10%,1.5,(IF(AQ402&lt;=40%,1.25,IF(AQ402&lt;=60%,1,IF(AQ402&lt;90%,0.75,0.5)))))</f>
        <v>1.25</v>
      </c>
      <c r="AS402" s="55">
        <v>1200</v>
      </c>
      <c r="AT402" s="6">
        <f>VLOOKUP(E402,[6]教育处数据!B:Q,16,0)</f>
        <v>20</v>
      </c>
      <c r="AU402" s="56">
        <f>AS402*AR402*(AT402/AW402)</f>
        <v>1500</v>
      </c>
      <c r="AV402" s="57">
        <f>ROUND(AU402,0)</f>
        <v>1500</v>
      </c>
      <c r="AW402" s="6">
        <v>20</v>
      </c>
    </row>
    <row r="403" spans="1:49">
      <c r="A403" s="6" t="s">
        <v>434</v>
      </c>
      <c r="B403" s="7" t="s">
        <v>462</v>
      </c>
      <c r="C403" s="8">
        <v>399</v>
      </c>
      <c r="D403" s="9" t="s">
        <v>544</v>
      </c>
      <c r="E403" s="8">
        <f>VLOOKUP(D403,'[1]9月学员绩效名单'!$A:$C,3,0)</f>
        <v>623017</v>
      </c>
      <c r="F403" s="8" t="str">
        <f>VLOOKUP(E403,'[2]住培学员 在培学员排班表（所有人）请假等数据已更新到23.6'!$F$1:$X$65536,19,0)</f>
        <v>住院医师-本院</v>
      </c>
      <c r="G403" s="8" t="str">
        <f>VLOOKUP(E403,'[2]住培学员 在培学员排班表（所有人）请假等数据已更新到23.6'!$F$1:$P$65536,11,0)</f>
        <v>内科</v>
      </c>
      <c r="H403" s="8" t="str">
        <f>VLOOKUP(E403,'[2]住培学员 在培学员排班表（所有人）请假等数据已更新到23.6'!$F$1:$S$65536,14,0)</f>
        <v>2023年</v>
      </c>
      <c r="I403" s="8" t="s">
        <v>99</v>
      </c>
      <c r="J403" s="24">
        <v>0</v>
      </c>
      <c r="K403" s="24">
        <v>0</v>
      </c>
      <c r="L403" s="24">
        <v>0</v>
      </c>
      <c r="M403" s="24">
        <v>160</v>
      </c>
      <c r="N403" s="25">
        <v>0</v>
      </c>
      <c r="O403" s="25">
        <v>0</v>
      </c>
      <c r="P403" s="25">
        <v>1</v>
      </c>
      <c r="Q403" s="25">
        <v>0</v>
      </c>
      <c r="R403" s="25">
        <v>0</v>
      </c>
      <c r="S403" s="36">
        <v>220</v>
      </c>
      <c r="T403" s="24">
        <v>100</v>
      </c>
      <c r="U403" s="24">
        <v>10</v>
      </c>
      <c r="V403" s="24">
        <v>60</v>
      </c>
      <c r="W403" s="24">
        <v>60</v>
      </c>
      <c r="X403" s="24">
        <v>90</v>
      </c>
      <c r="Y403" s="48">
        <v>0</v>
      </c>
      <c r="Z403" s="48">
        <v>0</v>
      </c>
      <c r="AA403" s="48">
        <f>VLOOKUP(E403,[6]教育处数据!B:G,6,0)</f>
        <v>0</v>
      </c>
      <c r="AB403" s="43">
        <f>VLOOKUP(E403,[6]教育处数据!B:H,7,0)</f>
        <v>100</v>
      </c>
      <c r="AC403" s="43">
        <f>VLOOKUP(E403,[6]教育处数据!B:J,9,0)</f>
        <v>0</v>
      </c>
      <c r="AD403" s="43">
        <f>VLOOKUP(E403,[6]教育处数据!B:L,11,0)</f>
        <v>0</v>
      </c>
      <c r="AE403" s="43">
        <v>0</v>
      </c>
      <c r="AF403" s="43">
        <v>0</v>
      </c>
      <c r="AG403" s="43">
        <f>VLOOKUP(E403,[6]教育处数据!B:N,13,0)</f>
        <v>0</v>
      </c>
      <c r="AH403" s="43">
        <v>0</v>
      </c>
      <c r="AI403" s="43">
        <v>0</v>
      </c>
      <c r="AJ403" s="43">
        <v>0</v>
      </c>
      <c r="AK403" s="43">
        <v>0</v>
      </c>
      <c r="AL403" s="43">
        <v>0</v>
      </c>
      <c r="AM403" s="26">
        <f>SUM(J403:M403,S403:AJ403)</f>
        <v>800</v>
      </c>
      <c r="AN403" s="7" t="str">
        <f>VLOOKUP(G403,'[4]2.第一轮公示反馈'!$G:$AM,33,0)</f>
        <v>内科</v>
      </c>
      <c r="AO403" s="52">
        <f>SUMPRODUCT(($AN$4:$AN$1113=AN403)*($AM$4:$AM$1113&gt;AM403))+1</f>
        <v>85</v>
      </c>
      <c r="AP403" s="53">
        <f>COUNTIF(AN:AN,AN403)</f>
        <v>214</v>
      </c>
      <c r="AQ403" s="54">
        <f>AO403/AP403</f>
        <v>0.397196261682243</v>
      </c>
      <c r="AR403" s="53">
        <f>IF(AQ403&lt;=10%,1.5,(IF(AQ403&lt;=40%,1.25,IF(AQ403&lt;=60%,1,IF(AQ403&lt;90%,0.75,0.5)))))</f>
        <v>1.25</v>
      </c>
      <c r="AS403" s="55">
        <v>1200</v>
      </c>
      <c r="AT403" s="6">
        <f>VLOOKUP(E403,[6]教育处数据!B:Q,16,0)</f>
        <v>20</v>
      </c>
      <c r="AU403" s="56">
        <f>AS403*AR403*(AT403/AW403)</f>
        <v>1500</v>
      </c>
      <c r="AV403" s="57">
        <f>ROUND(AU403,0)</f>
        <v>1500</v>
      </c>
      <c r="AW403" s="6">
        <v>20</v>
      </c>
    </row>
    <row r="404" spans="1:49">
      <c r="A404" s="6" t="s">
        <v>154</v>
      </c>
      <c r="B404" s="7" t="s">
        <v>155</v>
      </c>
      <c r="C404" s="8">
        <v>400</v>
      </c>
      <c r="D404" s="79" t="s">
        <v>545</v>
      </c>
      <c r="E404" s="8">
        <f>VLOOKUP(D404,'[1]9月学员绩效名单'!$A:$C,3,0)</f>
        <v>621001</v>
      </c>
      <c r="F404" s="8" t="str">
        <f>VLOOKUP(E404,'[2]住培学员 在培学员排班表（所有人）请假等数据已更新到23.6'!$F$1:$X$65536,19,0)</f>
        <v>住院医师-本院</v>
      </c>
      <c r="G404" s="8" t="str">
        <f>VLOOKUP(E404,'[2]住培学员 在培学员排班表（所有人）请假等数据已更新到23.6'!$F$1:$P$65536,11,0)</f>
        <v>内科</v>
      </c>
      <c r="H404" s="8" t="str">
        <f>VLOOKUP(E404,'[2]住培学员 在培学员排班表（所有人）请假等数据已更新到23.6'!$F$1:$S$65536,14,0)</f>
        <v>2021年</v>
      </c>
      <c r="I404" s="8" t="s">
        <v>99</v>
      </c>
      <c r="J404" s="24">
        <v>0</v>
      </c>
      <c r="K404" s="24">
        <v>0</v>
      </c>
      <c r="L404" s="24">
        <v>0</v>
      </c>
      <c r="M404" s="24">
        <v>160</v>
      </c>
      <c r="N404" s="27">
        <v>0</v>
      </c>
      <c r="O404" s="25">
        <v>2</v>
      </c>
      <c r="P404" s="27">
        <v>1</v>
      </c>
      <c r="Q404" s="27">
        <v>1</v>
      </c>
      <c r="R404" s="27">
        <v>1</v>
      </c>
      <c r="S404" s="36">
        <v>110</v>
      </c>
      <c r="T404" s="40">
        <v>100</v>
      </c>
      <c r="U404" s="41">
        <v>10</v>
      </c>
      <c r="V404" s="41">
        <v>40</v>
      </c>
      <c r="W404" s="41">
        <v>60</v>
      </c>
      <c r="X404" s="41">
        <v>60</v>
      </c>
      <c r="Y404" s="41">
        <v>0</v>
      </c>
      <c r="Z404" s="48">
        <v>0</v>
      </c>
      <c r="AA404" s="48">
        <f>VLOOKUP(E404,[6]教育处数据!B:G,6,0)</f>
        <v>0</v>
      </c>
      <c r="AB404" s="43">
        <f>VLOOKUP(E404,[6]教育处数据!B:H,7,0)</f>
        <v>100</v>
      </c>
      <c r="AC404" s="43">
        <f>VLOOKUP(E404,[6]教育处数据!B:J,9,0)</f>
        <v>150</v>
      </c>
      <c r="AD404" s="43">
        <f>VLOOKUP(E404,[6]教育处数据!B:L,11,0)</f>
        <v>100</v>
      </c>
      <c r="AE404" s="43">
        <v>0</v>
      </c>
      <c r="AF404" s="43">
        <v>0</v>
      </c>
      <c r="AG404" s="43">
        <f>VLOOKUP(E404,[6]教育处数据!B:N,13,0)</f>
        <v>0</v>
      </c>
      <c r="AH404" s="43">
        <v>0</v>
      </c>
      <c r="AI404" s="43">
        <v>0</v>
      </c>
      <c r="AJ404" s="43">
        <v>0</v>
      </c>
      <c r="AK404" s="43">
        <v>0</v>
      </c>
      <c r="AL404" s="43">
        <v>0</v>
      </c>
      <c r="AM404" s="26">
        <f>SUM(J404:M404,S404:AJ404)</f>
        <v>890</v>
      </c>
      <c r="AN404" s="7" t="str">
        <f>VLOOKUP(G404,'[4]2.第一轮公示反馈'!$G:$AM,33,0)</f>
        <v>内科</v>
      </c>
      <c r="AO404" s="52">
        <f>SUMPRODUCT(($AN$4:$AN$1113=AN404)*($AM$4:$AM$1113&gt;AM404))+1</f>
        <v>61</v>
      </c>
      <c r="AP404" s="53">
        <f>COUNTIF(AN:AN,AN404)</f>
        <v>214</v>
      </c>
      <c r="AQ404" s="54">
        <f>AO404/AP404</f>
        <v>0.285046728971963</v>
      </c>
      <c r="AR404" s="53">
        <f>IF(AQ404&lt;=10%,1.5,(IF(AQ404&lt;=40%,1.25,IF(AQ404&lt;=60%,1,IF(AQ404&lt;90%,0.75,0.5)))))</f>
        <v>1.25</v>
      </c>
      <c r="AS404" s="55">
        <v>1200</v>
      </c>
      <c r="AT404" s="6">
        <f>VLOOKUP(E404,[6]教育处数据!B:Q,16,0)</f>
        <v>20</v>
      </c>
      <c r="AU404" s="56">
        <f>AS404*AR404*(AT404/AW404)</f>
        <v>1500</v>
      </c>
      <c r="AV404" s="57">
        <f>ROUND(AU404,0)</f>
        <v>1500</v>
      </c>
      <c r="AW404" s="6">
        <v>20</v>
      </c>
    </row>
    <row r="405" spans="1:49">
      <c r="A405" s="6" t="s">
        <v>154</v>
      </c>
      <c r="B405" s="7" t="s">
        <v>155</v>
      </c>
      <c r="C405" s="8">
        <v>404</v>
      </c>
      <c r="D405" s="14" t="s">
        <v>546</v>
      </c>
      <c r="E405" s="8" t="str">
        <f>VLOOKUP(D405,'[1]9月学员绩效名单'!$A:$C,3,0)</f>
        <v>7AM172</v>
      </c>
      <c r="F405" s="8" t="str">
        <f>VLOOKUP(E405,'[2]住培学员 在培学员排班表（所有人）请假等数据已更新到23.6'!$F$1:$X$65536,19,0)</f>
        <v>规培研究生</v>
      </c>
      <c r="G405" s="8" t="str">
        <f>VLOOKUP(E405,'[2]住培学员 在培学员排班表（所有人）请假等数据已更新到23.6'!$F$1:$P$65536,11,0)</f>
        <v>内科</v>
      </c>
      <c r="H405" s="8" t="str">
        <f>VLOOKUP(E405,'[2]住培学员 在培学员排班表（所有人）请假等数据已更新到23.6'!$F$1:$S$65536,14,0)</f>
        <v>2021年</v>
      </c>
      <c r="I405" s="8" t="s">
        <v>99</v>
      </c>
      <c r="J405" s="24">
        <v>0</v>
      </c>
      <c r="K405" s="24">
        <v>0</v>
      </c>
      <c r="L405" s="24">
        <v>0</v>
      </c>
      <c r="M405" s="24">
        <v>160</v>
      </c>
      <c r="N405" s="27">
        <v>0</v>
      </c>
      <c r="O405" s="25">
        <v>2</v>
      </c>
      <c r="P405" s="27">
        <v>0</v>
      </c>
      <c r="Q405" s="27">
        <v>2</v>
      </c>
      <c r="R405" s="27">
        <v>0</v>
      </c>
      <c r="S405" s="36">
        <v>90</v>
      </c>
      <c r="T405" s="40">
        <v>100</v>
      </c>
      <c r="U405" s="24">
        <v>10</v>
      </c>
      <c r="V405" s="24">
        <v>40</v>
      </c>
      <c r="W405" s="24">
        <v>60</v>
      </c>
      <c r="X405" s="24">
        <v>60</v>
      </c>
      <c r="Y405" s="48">
        <v>0</v>
      </c>
      <c r="Z405" s="48">
        <v>0</v>
      </c>
      <c r="AA405" s="48">
        <f>VLOOKUP(E405,[6]教育处数据!B:G,6,0)</f>
        <v>0</v>
      </c>
      <c r="AB405" s="43">
        <f>VLOOKUP(E405,[6]教育处数据!B:H,7,0)</f>
        <v>100</v>
      </c>
      <c r="AC405" s="43">
        <f>VLOOKUP(E405,[6]教育处数据!B:J,9,0)</f>
        <v>150</v>
      </c>
      <c r="AD405" s="43">
        <f>VLOOKUP(E405,[6]教育处数据!B:L,11,0)</f>
        <v>100</v>
      </c>
      <c r="AE405" s="43">
        <v>0</v>
      </c>
      <c r="AF405" s="43">
        <v>0</v>
      </c>
      <c r="AG405" s="43">
        <f>VLOOKUP(E405,[6]教育处数据!B:N,13,0)</f>
        <v>0</v>
      </c>
      <c r="AH405" s="43">
        <v>0</v>
      </c>
      <c r="AI405" s="43">
        <v>0</v>
      </c>
      <c r="AJ405" s="43">
        <v>0</v>
      </c>
      <c r="AK405" s="43">
        <v>0</v>
      </c>
      <c r="AL405" s="43">
        <v>0</v>
      </c>
      <c r="AM405" s="26">
        <f>SUM(J405:M405,S405:AJ405)</f>
        <v>870</v>
      </c>
      <c r="AN405" s="7" t="str">
        <f>VLOOKUP(G405,'[4]2.第一轮公示反馈'!$G:$AM,33,0)</f>
        <v>内科</v>
      </c>
      <c r="AO405" s="52">
        <f>SUMPRODUCT(($AN$4:$AN$1113=AN405)*($AM$4:$AM$1113&gt;AM405))+1</f>
        <v>66</v>
      </c>
      <c r="AP405" s="53">
        <f>COUNTIF(AN:AN,AN405)</f>
        <v>214</v>
      </c>
      <c r="AQ405" s="54">
        <f>AO405/AP405</f>
        <v>0.308411214953271</v>
      </c>
      <c r="AR405" s="53">
        <f>IF(AQ405&lt;=10%,1.5,(IF(AQ405&lt;=40%,1.25,IF(AQ405&lt;=60%,1,IF(AQ405&lt;90%,0.75,0.5)))))</f>
        <v>1.25</v>
      </c>
      <c r="AS405" s="55">
        <v>1200</v>
      </c>
      <c r="AT405" s="6">
        <f>VLOOKUP(E405,[6]教育处数据!B:Q,16,0)</f>
        <v>20</v>
      </c>
      <c r="AU405" s="56">
        <f>AS405*AR405*(AT405/AW405)</f>
        <v>1500</v>
      </c>
      <c r="AV405" s="57">
        <f>ROUND(AU405,0)</f>
        <v>1500</v>
      </c>
      <c r="AW405" s="6">
        <v>20</v>
      </c>
    </row>
    <row r="406" spans="1:49">
      <c r="A406" s="6" t="s">
        <v>154</v>
      </c>
      <c r="B406" s="7" t="s">
        <v>155</v>
      </c>
      <c r="C406" s="8">
        <v>406</v>
      </c>
      <c r="D406" s="59" t="s">
        <v>547</v>
      </c>
      <c r="E406" s="8" t="str">
        <f>VLOOKUP(D406,'[1]9月学员绩效名单'!$A:$C,3,0)</f>
        <v>730L48</v>
      </c>
      <c r="F406" s="8" t="str">
        <f>VLOOKUP(E406,'[2]住培学员 在培学员排班表（所有人）请假等数据已更新到23.6'!$F$1:$X$65536,19,0)</f>
        <v>住院医师-外院</v>
      </c>
      <c r="G406" s="8" t="str">
        <f>VLOOKUP(E406,'[2]住培学员 在培学员排班表（所有人）请假等数据已更新到23.6'!$F$1:$P$65536,11,0)</f>
        <v>内科</v>
      </c>
      <c r="H406" s="8" t="str">
        <f>VLOOKUP(E406,'[2]住培学员 在培学员排班表（所有人）请假等数据已更新到23.6'!$F$1:$S$65536,14,0)</f>
        <v>2022年</v>
      </c>
      <c r="I406" s="8" t="s">
        <v>99</v>
      </c>
      <c r="J406" s="24">
        <v>0</v>
      </c>
      <c r="K406" s="24">
        <v>0</v>
      </c>
      <c r="L406" s="24">
        <v>0</v>
      </c>
      <c r="M406" s="24">
        <v>160</v>
      </c>
      <c r="N406" s="27">
        <v>0</v>
      </c>
      <c r="O406" s="25">
        <v>2</v>
      </c>
      <c r="P406" s="27">
        <v>1</v>
      </c>
      <c r="Q406" s="27">
        <v>1</v>
      </c>
      <c r="R406" s="27">
        <v>0</v>
      </c>
      <c r="S406" s="36">
        <v>85</v>
      </c>
      <c r="T406" s="40">
        <v>100</v>
      </c>
      <c r="U406" s="41">
        <v>0</v>
      </c>
      <c r="V406" s="41">
        <v>40</v>
      </c>
      <c r="W406" s="41">
        <v>60</v>
      </c>
      <c r="X406" s="41">
        <v>60</v>
      </c>
      <c r="Y406" s="41">
        <v>0</v>
      </c>
      <c r="Z406" s="48">
        <v>0</v>
      </c>
      <c r="AA406" s="48">
        <f>VLOOKUP(E406,[6]教育处数据!B:G,6,0)</f>
        <v>0</v>
      </c>
      <c r="AB406" s="43">
        <f>VLOOKUP(E406,[6]教育处数据!B:H,7,0)</f>
        <v>100</v>
      </c>
      <c r="AC406" s="43">
        <f>VLOOKUP(E406,[6]教育处数据!B:J,9,0)</f>
        <v>150</v>
      </c>
      <c r="AD406" s="43">
        <f>VLOOKUP(E406,[6]教育处数据!B:L,11,0)</f>
        <v>100</v>
      </c>
      <c r="AE406" s="43">
        <v>0</v>
      </c>
      <c r="AF406" s="43">
        <v>0</v>
      </c>
      <c r="AG406" s="43">
        <f>VLOOKUP(E406,[6]教育处数据!B:N,13,0)</f>
        <v>0</v>
      </c>
      <c r="AH406" s="43">
        <v>0</v>
      </c>
      <c r="AI406" s="43">
        <v>0</v>
      </c>
      <c r="AJ406" s="43">
        <v>0</v>
      </c>
      <c r="AK406" s="43">
        <v>0</v>
      </c>
      <c r="AL406" s="43">
        <v>0</v>
      </c>
      <c r="AM406" s="26">
        <f>SUM(J406:M406,S406:AJ406)</f>
        <v>855</v>
      </c>
      <c r="AN406" s="7" t="str">
        <f>VLOOKUP(G406,'[4]2.第一轮公示反馈'!$G:$AM,33,0)</f>
        <v>内科</v>
      </c>
      <c r="AO406" s="52">
        <f>SUMPRODUCT(($AN$4:$AN$1113=AN406)*($AM$4:$AM$1113&gt;AM406))+1</f>
        <v>69</v>
      </c>
      <c r="AP406" s="53">
        <f>COUNTIF(AN:AN,AN406)</f>
        <v>214</v>
      </c>
      <c r="AQ406" s="54">
        <f>AO406/AP406</f>
        <v>0.322429906542056</v>
      </c>
      <c r="AR406" s="53">
        <f>IF(AQ406&lt;=10%,1.5,(IF(AQ406&lt;=40%,1.25,IF(AQ406&lt;=60%,1,IF(AQ406&lt;90%,0.75,0.5)))))</f>
        <v>1.25</v>
      </c>
      <c r="AS406" s="55">
        <v>1200</v>
      </c>
      <c r="AT406" s="6">
        <f>VLOOKUP(E406,[6]教育处数据!B:Q,16,0)</f>
        <v>20</v>
      </c>
      <c r="AU406" s="56">
        <f>AS406*AR406*(AT406/AW406)</f>
        <v>1500</v>
      </c>
      <c r="AV406" s="57">
        <f>ROUND(AU406,0)</f>
        <v>1500</v>
      </c>
      <c r="AW406" s="6">
        <v>20</v>
      </c>
    </row>
    <row r="407" spans="1:49">
      <c r="A407" s="6" t="s">
        <v>154</v>
      </c>
      <c r="B407" s="7" t="s">
        <v>155</v>
      </c>
      <c r="C407" s="8">
        <v>408</v>
      </c>
      <c r="D407" s="14" t="s">
        <v>548</v>
      </c>
      <c r="E407" s="8" t="str">
        <f>VLOOKUP(D407,'[1]9月学员绩效名单'!$A:$C,3,0)</f>
        <v>7AM400</v>
      </c>
      <c r="F407" s="8" t="str">
        <f>VLOOKUP(E407,'[2]住培学员 在培学员排班表（所有人）请假等数据已更新到23.6'!$F$1:$X$65536,19,0)</f>
        <v>规培研究生</v>
      </c>
      <c r="G407" s="8" t="str">
        <f>VLOOKUP(E407,'[2]住培学员 在培学员排班表（所有人）请假等数据已更新到23.6'!$F$1:$P$65536,11,0)</f>
        <v>内科</v>
      </c>
      <c r="H407" s="8" t="str">
        <f>VLOOKUP(E407,'[2]住培学员 在培学员排班表（所有人）请假等数据已更新到23.6'!$F$1:$S$65536,14,0)</f>
        <v>2021年</v>
      </c>
      <c r="I407" s="8" t="s">
        <v>99</v>
      </c>
      <c r="J407" s="24">
        <v>0</v>
      </c>
      <c r="K407" s="24">
        <v>0</v>
      </c>
      <c r="L407" s="24">
        <v>0</v>
      </c>
      <c r="M407" s="24">
        <v>160</v>
      </c>
      <c r="N407" s="27">
        <v>0</v>
      </c>
      <c r="O407" s="25">
        <v>1</v>
      </c>
      <c r="P407" s="27">
        <v>1</v>
      </c>
      <c r="Q407" s="27">
        <v>0</v>
      </c>
      <c r="R407" s="27">
        <v>1</v>
      </c>
      <c r="S407" s="39">
        <v>65</v>
      </c>
      <c r="T407" s="40">
        <v>100</v>
      </c>
      <c r="U407" s="41">
        <v>10</v>
      </c>
      <c r="V407" s="41">
        <v>40</v>
      </c>
      <c r="W407" s="41">
        <v>60</v>
      </c>
      <c r="X407" s="41">
        <v>60</v>
      </c>
      <c r="Y407" s="41">
        <v>0</v>
      </c>
      <c r="Z407" s="48">
        <v>0</v>
      </c>
      <c r="AA407" s="48">
        <f>VLOOKUP(E407,[6]教育处数据!B:G,6,0)</f>
        <v>0</v>
      </c>
      <c r="AB407" s="43">
        <f>VLOOKUP(E407,[6]教育处数据!B:H,7,0)</f>
        <v>100</v>
      </c>
      <c r="AC407" s="43">
        <f>VLOOKUP(E407,[6]教育处数据!B:J,9,0)</f>
        <v>150</v>
      </c>
      <c r="AD407" s="43">
        <f>VLOOKUP(E407,[6]教育处数据!B:L,11,0)</f>
        <v>100</v>
      </c>
      <c r="AE407" s="43">
        <v>0</v>
      </c>
      <c r="AF407" s="43">
        <v>0</v>
      </c>
      <c r="AG407" s="43">
        <f>VLOOKUP(E407,[6]教育处数据!B:N,13,0)</f>
        <v>0</v>
      </c>
      <c r="AH407" s="43">
        <v>0</v>
      </c>
      <c r="AI407" s="43">
        <v>0</v>
      </c>
      <c r="AJ407" s="43">
        <v>0</v>
      </c>
      <c r="AK407" s="43">
        <v>0</v>
      </c>
      <c r="AL407" s="43">
        <v>0</v>
      </c>
      <c r="AM407" s="26">
        <f>SUM(J407:M407,S407:AJ407)</f>
        <v>845</v>
      </c>
      <c r="AN407" s="7" t="str">
        <f>VLOOKUP(G407,'[4]2.第一轮公示反馈'!$G:$AM,33,0)</f>
        <v>内科</v>
      </c>
      <c r="AO407" s="52">
        <f>SUMPRODUCT(($AN$4:$AN$1113=AN407)*($AM$4:$AM$1113&gt;AM407))+1</f>
        <v>72</v>
      </c>
      <c r="AP407" s="53">
        <f>COUNTIF(AN:AN,AN407)</f>
        <v>214</v>
      </c>
      <c r="AQ407" s="54">
        <f>AO407/AP407</f>
        <v>0.336448598130841</v>
      </c>
      <c r="AR407" s="53">
        <f>IF(AQ407&lt;=10%,1.5,(IF(AQ407&lt;=40%,1.25,IF(AQ407&lt;=60%,1,IF(AQ407&lt;90%,0.75,0.5)))))</f>
        <v>1.25</v>
      </c>
      <c r="AS407" s="55">
        <v>1200</v>
      </c>
      <c r="AT407" s="6">
        <f>VLOOKUP(E407,[6]教育处数据!B:Q,16,0)</f>
        <v>20</v>
      </c>
      <c r="AU407" s="56">
        <f>AS407*AR407*(AT407/AW407)</f>
        <v>1500</v>
      </c>
      <c r="AV407" s="57">
        <f>ROUND(AU407,0)</f>
        <v>1500</v>
      </c>
      <c r="AW407" s="6">
        <v>20</v>
      </c>
    </row>
    <row r="408" spans="1:49">
      <c r="A408" s="6" t="s">
        <v>154</v>
      </c>
      <c r="B408" s="7" t="s">
        <v>155</v>
      </c>
      <c r="C408" s="8">
        <v>409</v>
      </c>
      <c r="D408" s="14" t="s">
        <v>549</v>
      </c>
      <c r="E408" s="8" t="str">
        <f>VLOOKUP(D408,'[1]9月学员绩效名单'!$A:$C,3,0)</f>
        <v>7AM177</v>
      </c>
      <c r="F408" s="8" t="str">
        <f>VLOOKUP(E408,'[2]住培学员 在培学员排班表（所有人）请假等数据已更新到23.6'!$F$1:$X$65536,19,0)</f>
        <v>规培研究生</v>
      </c>
      <c r="G408" s="8" t="str">
        <f>VLOOKUP(E408,'[2]住培学员 在培学员排班表（所有人）请假等数据已更新到23.6'!$F$1:$P$65536,11,0)</f>
        <v>内科</v>
      </c>
      <c r="H408" s="8" t="str">
        <f>VLOOKUP(E408,'[2]住培学员 在培学员排班表（所有人）请假等数据已更新到23.6'!$F$1:$S$65536,14,0)</f>
        <v>2021年</v>
      </c>
      <c r="I408" s="8" t="s">
        <v>99</v>
      </c>
      <c r="J408" s="24">
        <v>0</v>
      </c>
      <c r="K408" s="24">
        <v>0</v>
      </c>
      <c r="L408" s="24">
        <v>0</v>
      </c>
      <c r="M408" s="24">
        <v>160</v>
      </c>
      <c r="N408" s="27">
        <v>0</v>
      </c>
      <c r="O408" s="25">
        <v>1</v>
      </c>
      <c r="P408" s="27">
        <v>1</v>
      </c>
      <c r="Q408" s="27">
        <v>0</v>
      </c>
      <c r="R408" s="27">
        <v>1</v>
      </c>
      <c r="S408" s="36">
        <v>65</v>
      </c>
      <c r="T408" s="40">
        <v>100</v>
      </c>
      <c r="U408" s="24">
        <v>10</v>
      </c>
      <c r="V408" s="24">
        <v>40</v>
      </c>
      <c r="W408" s="24">
        <v>60</v>
      </c>
      <c r="X408" s="24">
        <v>60</v>
      </c>
      <c r="Y408" s="48">
        <v>0</v>
      </c>
      <c r="Z408" s="48">
        <v>0</v>
      </c>
      <c r="AA408" s="48">
        <f>VLOOKUP(E408,[6]教育处数据!B:G,6,0)</f>
        <v>0</v>
      </c>
      <c r="AB408" s="43">
        <f>VLOOKUP(E408,[6]教育处数据!B:H,7,0)</f>
        <v>100</v>
      </c>
      <c r="AC408" s="43">
        <f>VLOOKUP(E408,[6]教育处数据!B:J,9,0)</f>
        <v>150</v>
      </c>
      <c r="AD408" s="43">
        <f>VLOOKUP(E408,[6]教育处数据!B:L,11,0)</f>
        <v>100</v>
      </c>
      <c r="AE408" s="43">
        <v>0</v>
      </c>
      <c r="AF408" s="43">
        <v>0</v>
      </c>
      <c r="AG408" s="43">
        <f>VLOOKUP(E408,[6]教育处数据!B:N,13,0)</f>
        <v>0</v>
      </c>
      <c r="AH408" s="43">
        <v>0</v>
      </c>
      <c r="AI408" s="43">
        <v>0</v>
      </c>
      <c r="AJ408" s="43">
        <v>0</v>
      </c>
      <c r="AK408" s="43">
        <v>0</v>
      </c>
      <c r="AL408" s="43">
        <v>0</v>
      </c>
      <c r="AM408" s="26">
        <f>SUM(J408:M408,S408:AJ408)</f>
        <v>845</v>
      </c>
      <c r="AN408" s="7" t="str">
        <f>VLOOKUP(G408,'[4]2.第一轮公示反馈'!$G:$AM,33,0)</f>
        <v>内科</v>
      </c>
      <c r="AO408" s="52">
        <f>SUMPRODUCT(($AN$4:$AN$1113=AN408)*($AM$4:$AM$1113&gt;AM408))+1</f>
        <v>72</v>
      </c>
      <c r="AP408" s="53">
        <f>COUNTIF(AN:AN,AN408)</f>
        <v>214</v>
      </c>
      <c r="AQ408" s="54">
        <f>AO408/AP408</f>
        <v>0.336448598130841</v>
      </c>
      <c r="AR408" s="53">
        <f>IF(AQ408&lt;=10%,1.5,(IF(AQ408&lt;=40%,1.25,IF(AQ408&lt;=60%,1,IF(AQ408&lt;90%,0.75,0.5)))))</f>
        <v>1.25</v>
      </c>
      <c r="AS408" s="55">
        <v>1200</v>
      </c>
      <c r="AT408" s="6">
        <f>VLOOKUP(E408,[6]教育处数据!B:Q,16,0)</f>
        <v>20</v>
      </c>
      <c r="AU408" s="56">
        <f>AS408*AR408*(AT408/AW408)</f>
        <v>1500</v>
      </c>
      <c r="AV408" s="57">
        <f>ROUND(AU408,0)</f>
        <v>1500</v>
      </c>
      <c r="AW408" s="6">
        <v>20</v>
      </c>
    </row>
    <row r="409" spans="1:49">
      <c r="A409" s="6" t="s">
        <v>154</v>
      </c>
      <c r="B409" s="7" t="s">
        <v>155</v>
      </c>
      <c r="C409" s="8">
        <v>413</v>
      </c>
      <c r="D409" s="14" t="s">
        <v>550</v>
      </c>
      <c r="E409" s="8" t="str">
        <f>VLOOKUP(D409,'[1]9月学员绩效名单'!$A:$C,3,0)</f>
        <v>7AM162</v>
      </c>
      <c r="F409" s="8" t="str">
        <f>VLOOKUP(E409,'[2]住培学员 在培学员排班表（所有人）请假等数据已更新到23.6'!$F$1:$X$65536,19,0)</f>
        <v>规培研究生</v>
      </c>
      <c r="G409" s="8" t="str">
        <f>VLOOKUP(E409,'[2]住培学员 在培学员排班表（所有人）请假等数据已更新到23.6'!$F$1:$P$65536,11,0)</f>
        <v>内科</v>
      </c>
      <c r="H409" s="8" t="str">
        <f>VLOOKUP(E409,'[2]住培学员 在培学员排班表（所有人）请假等数据已更新到23.6'!$F$1:$S$65536,14,0)</f>
        <v>2021年</v>
      </c>
      <c r="I409" s="8" t="s">
        <v>99</v>
      </c>
      <c r="J409" s="24">
        <v>0</v>
      </c>
      <c r="K409" s="24">
        <v>0</v>
      </c>
      <c r="L409" s="24">
        <v>0</v>
      </c>
      <c r="M409" s="24">
        <v>160</v>
      </c>
      <c r="N409" s="27">
        <v>0</v>
      </c>
      <c r="O409" s="25">
        <v>1</v>
      </c>
      <c r="P409" s="27">
        <v>1</v>
      </c>
      <c r="Q409" s="27">
        <v>0</v>
      </c>
      <c r="R409" s="27">
        <v>1</v>
      </c>
      <c r="S409" s="36">
        <v>65</v>
      </c>
      <c r="T409" s="40">
        <v>100</v>
      </c>
      <c r="U409" s="41">
        <v>10</v>
      </c>
      <c r="V409" s="41">
        <v>40</v>
      </c>
      <c r="W409" s="41">
        <v>60</v>
      </c>
      <c r="X409" s="41">
        <v>30</v>
      </c>
      <c r="Y409" s="41">
        <v>0</v>
      </c>
      <c r="Z409" s="48">
        <v>0</v>
      </c>
      <c r="AA409" s="48">
        <f>VLOOKUP(E409,[6]教育处数据!B:G,6,0)</f>
        <v>0</v>
      </c>
      <c r="AB409" s="43">
        <f>VLOOKUP(E409,[6]教育处数据!B:H,7,0)</f>
        <v>100</v>
      </c>
      <c r="AC409" s="43">
        <f>VLOOKUP(E409,[6]教育处数据!B:J,9,0)</f>
        <v>150</v>
      </c>
      <c r="AD409" s="43">
        <f>VLOOKUP(E409,[6]教育处数据!B:L,11,0)</f>
        <v>100</v>
      </c>
      <c r="AE409" s="43">
        <v>0</v>
      </c>
      <c r="AF409" s="43">
        <v>0</v>
      </c>
      <c r="AG409" s="43">
        <f>VLOOKUP(E409,[6]教育处数据!B:N,13,0)</f>
        <v>0</v>
      </c>
      <c r="AH409" s="43">
        <v>0</v>
      </c>
      <c r="AI409" s="43">
        <v>0</v>
      </c>
      <c r="AJ409" s="43">
        <v>0</v>
      </c>
      <c r="AK409" s="43">
        <v>0</v>
      </c>
      <c r="AL409" s="43">
        <v>0</v>
      </c>
      <c r="AM409" s="26">
        <f>SUM(J409:M409,S409:AJ409)</f>
        <v>815</v>
      </c>
      <c r="AN409" s="7" t="str">
        <f>VLOOKUP(G409,'[4]2.第一轮公示反馈'!$G:$AM,33,0)</f>
        <v>内科</v>
      </c>
      <c r="AO409" s="52">
        <f>SUMPRODUCT(($AN$4:$AN$1113=AN409)*($AM$4:$AM$1113&gt;AM409))+1</f>
        <v>81</v>
      </c>
      <c r="AP409" s="53">
        <f>COUNTIF(AN:AN,AN409)</f>
        <v>214</v>
      </c>
      <c r="AQ409" s="54">
        <f>AO409/AP409</f>
        <v>0.378504672897196</v>
      </c>
      <c r="AR409" s="53">
        <f>IF(AQ409&lt;=10%,1.5,(IF(AQ409&lt;=40%,1.25,IF(AQ409&lt;=60%,1,IF(AQ409&lt;90%,0.75,0.5)))))</f>
        <v>1.25</v>
      </c>
      <c r="AS409" s="55">
        <v>1200</v>
      </c>
      <c r="AT409" s="6">
        <f>VLOOKUP(E409,[6]教育处数据!B:Q,16,0)</f>
        <v>20</v>
      </c>
      <c r="AU409" s="56">
        <f>AS409*AR409*(AT409/AW409)</f>
        <v>1500</v>
      </c>
      <c r="AV409" s="57">
        <f>ROUND(AU409,0)</f>
        <v>1500</v>
      </c>
      <c r="AW409" s="6">
        <v>20</v>
      </c>
    </row>
    <row r="410" spans="1:49">
      <c r="A410" s="6"/>
      <c r="B410" s="7" t="s">
        <v>497</v>
      </c>
      <c r="C410" s="8">
        <v>396</v>
      </c>
      <c r="D410" s="11" t="s">
        <v>551</v>
      </c>
      <c r="E410" s="8" t="str">
        <f>VLOOKUP(D410,'[1]9月学员绩效名单'!$A:$C,3,0)</f>
        <v>7AM166</v>
      </c>
      <c r="F410" s="8" t="str">
        <f>VLOOKUP(E410,'[2]住培学员 在培学员排班表（所有人）请假等数据已更新到23.6'!$F$1:$X$65536,19,0)</f>
        <v>规培研究生</v>
      </c>
      <c r="G410" s="8" t="str">
        <f>VLOOKUP(E410,'[2]住培学员 在培学员排班表（所有人）请假等数据已更新到23.6'!$F$1:$P$65536,11,0)</f>
        <v>内科</v>
      </c>
      <c r="H410" s="8" t="str">
        <f>VLOOKUP(E410,'[2]住培学员 在培学员排班表（所有人）请假等数据已更新到23.6'!$F$1:$S$65536,14,0)</f>
        <v>2021年</v>
      </c>
      <c r="I410" s="8" t="s">
        <v>99</v>
      </c>
      <c r="J410" s="24">
        <v>0</v>
      </c>
      <c r="K410" s="24">
        <v>0</v>
      </c>
      <c r="L410" s="24">
        <v>0</v>
      </c>
      <c r="M410" s="24">
        <v>160</v>
      </c>
      <c r="N410" s="25">
        <v>0</v>
      </c>
      <c r="O410" s="25">
        <v>4</v>
      </c>
      <c r="P410" s="25">
        <v>0</v>
      </c>
      <c r="Q410" s="25">
        <v>1</v>
      </c>
      <c r="R410" s="25">
        <v>1</v>
      </c>
      <c r="S410" s="36">
        <v>130</v>
      </c>
      <c r="T410" s="24">
        <v>85</v>
      </c>
      <c r="U410" s="24">
        <v>0</v>
      </c>
      <c r="V410" s="24">
        <v>20</v>
      </c>
      <c r="W410" s="24">
        <v>30</v>
      </c>
      <c r="X410" s="24">
        <v>30</v>
      </c>
      <c r="Y410" s="48">
        <v>0</v>
      </c>
      <c r="Z410" s="48">
        <v>0</v>
      </c>
      <c r="AA410" s="48">
        <f>VLOOKUP(E410,[6]教育处数据!B:G,6,0)</f>
        <v>0</v>
      </c>
      <c r="AB410" s="43">
        <f>VLOOKUP(E410,[6]教育处数据!B:H,7,0)</f>
        <v>100</v>
      </c>
      <c r="AC410" s="43">
        <f>VLOOKUP(E410,[6]教育处数据!B:J,9,0)</f>
        <v>150</v>
      </c>
      <c r="AD410" s="43">
        <f>VLOOKUP(E410,[6]教育处数据!B:L,11,0)</f>
        <v>100</v>
      </c>
      <c r="AE410" s="43">
        <v>0</v>
      </c>
      <c r="AF410" s="43">
        <v>0</v>
      </c>
      <c r="AG410" s="43">
        <f>VLOOKUP(E410,[6]教育处数据!B:N,13,0)</f>
        <v>0</v>
      </c>
      <c r="AH410" s="43">
        <v>0</v>
      </c>
      <c r="AI410" s="43">
        <v>0</v>
      </c>
      <c r="AJ410" s="43">
        <v>0</v>
      </c>
      <c r="AK410" s="43">
        <v>0</v>
      </c>
      <c r="AL410" s="43">
        <v>0</v>
      </c>
      <c r="AM410" s="26">
        <f>SUM(J410:M410,S410:AJ410)</f>
        <v>805</v>
      </c>
      <c r="AN410" s="7" t="str">
        <f>VLOOKUP(G410,'[4]2.第一轮公示反馈'!$G:$AM,33,0)</f>
        <v>内科</v>
      </c>
      <c r="AO410" s="52">
        <f>SUMPRODUCT(($AN$4:$AN$1113=AN410)*($AM$4:$AM$1113&gt;AM410))+1</f>
        <v>84</v>
      </c>
      <c r="AP410" s="53">
        <f>COUNTIF(AN:AN,AN410)</f>
        <v>214</v>
      </c>
      <c r="AQ410" s="54">
        <f>AO410/AP410</f>
        <v>0.392523364485981</v>
      </c>
      <c r="AR410" s="53">
        <f>IF(AQ410&lt;=10%,1.5,(IF(AQ410&lt;=40%,1.25,IF(AQ410&lt;=60%,1,IF(AQ410&lt;90%,0.75,0.5)))))</f>
        <v>1.25</v>
      </c>
      <c r="AS410" s="55">
        <v>1200</v>
      </c>
      <c r="AT410" s="6">
        <f>VLOOKUP(E410,[6]教育处数据!B:Q,16,0)</f>
        <v>17</v>
      </c>
      <c r="AU410" s="56">
        <f>AS410*AR410*(AT410/AW410)</f>
        <v>1275</v>
      </c>
      <c r="AV410" s="57">
        <f>ROUND(AU410,0)</f>
        <v>1275</v>
      </c>
      <c r="AW410" s="6">
        <v>20</v>
      </c>
    </row>
    <row r="411" spans="1:49">
      <c r="A411" s="6"/>
      <c r="B411" s="7" t="s">
        <v>500</v>
      </c>
      <c r="C411" s="8">
        <v>401</v>
      </c>
      <c r="D411" s="11" t="s">
        <v>552</v>
      </c>
      <c r="E411" s="8" t="str">
        <f>VLOOKUP(D411,'[1]9月学员绩效名单'!$A:$C,3,0)</f>
        <v>7AM186</v>
      </c>
      <c r="F411" s="8" t="str">
        <f>VLOOKUP(E411,'[2]住培学员 在培学员排班表（所有人）请假等数据已更新到23.6'!$F$1:$X$65536,19,0)</f>
        <v>规培研究生</v>
      </c>
      <c r="G411" s="8" t="str">
        <f>VLOOKUP(E411,'[2]住培学员 在培学员排班表（所有人）请假等数据已更新到23.6'!$F$1:$P$65536,11,0)</f>
        <v>内科</v>
      </c>
      <c r="H411" s="8" t="str">
        <f>VLOOKUP(E411,'[2]住培学员 在培学员排班表（所有人）请假等数据已更新到23.6'!$F$1:$S$65536,14,0)</f>
        <v>2021年</v>
      </c>
      <c r="I411" s="9" t="s">
        <v>99</v>
      </c>
      <c r="J411" s="60">
        <v>0</v>
      </c>
      <c r="K411" s="24">
        <v>0</v>
      </c>
      <c r="L411" s="24">
        <v>0</v>
      </c>
      <c r="M411" s="24">
        <v>160</v>
      </c>
      <c r="N411" s="25">
        <v>0</v>
      </c>
      <c r="O411" s="25">
        <v>3</v>
      </c>
      <c r="P411" s="25">
        <v>1</v>
      </c>
      <c r="Q411" s="25">
        <v>1</v>
      </c>
      <c r="R411" s="78">
        <v>0</v>
      </c>
      <c r="S411" s="36">
        <v>105</v>
      </c>
      <c r="T411" s="24">
        <v>100</v>
      </c>
      <c r="U411" s="24">
        <v>0</v>
      </c>
      <c r="V411" s="24">
        <v>40</v>
      </c>
      <c r="W411" s="24">
        <v>0</v>
      </c>
      <c r="X411" s="24">
        <v>30</v>
      </c>
      <c r="Y411" s="48">
        <v>0</v>
      </c>
      <c r="Z411" s="48">
        <v>0</v>
      </c>
      <c r="AA411" s="48">
        <f>VLOOKUP(E411,[6]教育处数据!B:G,6,0)</f>
        <v>0</v>
      </c>
      <c r="AB411" s="43">
        <f>VLOOKUP(E411,[6]教育处数据!B:H,7,0)</f>
        <v>100</v>
      </c>
      <c r="AC411" s="43">
        <f>VLOOKUP(E411,[6]教育处数据!B:J,9,0)</f>
        <v>150</v>
      </c>
      <c r="AD411" s="43">
        <f>VLOOKUP(E411,[6]教育处数据!B:L,11,0)</f>
        <v>100</v>
      </c>
      <c r="AE411" s="43">
        <v>0</v>
      </c>
      <c r="AF411" s="43">
        <v>0</v>
      </c>
      <c r="AG411" s="43">
        <f>VLOOKUP(E411,[6]教育处数据!B:N,13,0)</f>
        <v>0</v>
      </c>
      <c r="AH411" s="43">
        <v>0</v>
      </c>
      <c r="AI411" s="43">
        <v>0</v>
      </c>
      <c r="AJ411" s="43">
        <v>0</v>
      </c>
      <c r="AK411" s="43">
        <v>0</v>
      </c>
      <c r="AL411" s="43">
        <v>0</v>
      </c>
      <c r="AM411" s="26">
        <f>SUM(J411:M411,S411:AJ411)</f>
        <v>785</v>
      </c>
      <c r="AN411" s="7" t="str">
        <f>VLOOKUP(G411,'[4]2.第一轮公示反馈'!$G:$AM,33,0)</f>
        <v>内科</v>
      </c>
      <c r="AO411" s="52">
        <f>SUMPRODUCT(($AN$4:$AN$1113=AN411)*($AM$4:$AM$1113&gt;AM411))+1</f>
        <v>88</v>
      </c>
      <c r="AP411" s="53">
        <f>COUNTIF(AN:AN,AN411)</f>
        <v>214</v>
      </c>
      <c r="AQ411" s="54">
        <f>AO411/AP411</f>
        <v>0.411214953271028</v>
      </c>
      <c r="AR411" s="53">
        <f>IF(AQ411&lt;=10%,1.5,(IF(AQ411&lt;=40%,1.25,IF(AQ411&lt;=60%,1,IF(AQ411&lt;90%,0.75,0.5)))))</f>
        <v>1</v>
      </c>
      <c r="AS411" s="55">
        <v>1200</v>
      </c>
      <c r="AT411" s="6">
        <f>VLOOKUP(E411,[6]教育处数据!B:Q,16,0)</f>
        <v>20</v>
      </c>
      <c r="AU411" s="56">
        <f>AS411*AR411*(AT411/AW411)</f>
        <v>1200</v>
      </c>
      <c r="AV411" s="57">
        <f>ROUND(AU411,0)</f>
        <v>1200</v>
      </c>
      <c r="AW411" s="6">
        <v>20</v>
      </c>
    </row>
    <row r="412" spans="1:49">
      <c r="A412" s="6"/>
      <c r="B412" s="7" t="s">
        <v>241</v>
      </c>
      <c r="C412" s="8">
        <v>402</v>
      </c>
      <c r="D412" s="13" t="s">
        <v>553</v>
      </c>
      <c r="E412" s="8" t="str">
        <f>VLOOKUP(D412,'[1]9月学员绩效名单'!$A:$C,3,0)</f>
        <v>7AO254</v>
      </c>
      <c r="F412" s="8" t="str">
        <f>VLOOKUP(E412,'[2]住培学员 在培学员排班表（所有人）请假等数据已更新到23.6'!$F$1:$X$65536,19,0)</f>
        <v>规培研究生</v>
      </c>
      <c r="G412" s="8" t="str">
        <f>VLOOKUP(E412,'[2]住培学员 在培学员排班表（所有人）请假等数据已更新到23.6'!$F$1:$P$65536,11,0)</f>
        <v>内科</v>
      </c>
      <c r="H412" s="8" t="str">
        <f>VLOOKUP(E412,'[2]住培学员 在培学员排班表（所有人）请假等数据已更新到23.6'!$F$1:$S$65536,14,0)</f>
        <v>2022年</v>
      </c>
      <c r="I412" s="8" t="s">
        <v>99</v>
      </c>
      <c r="J412" s="24">
        <v>0</v>
      </c>
      <c r="K412" s="24">
        <v>0</v>
      </c>
      <c r="L412" s="24">
        <v>0</v>
      </c>
      <c r="M412" s="24">
        <v>160</v>
      </c>
      <c r="N412" s="25">
        <v>0</v>
      </c>
      <c r="O412" s="25">
        <v>7</v>
      </c>
      <c r="P412" s="25">
        <v>4</v>
      </c>
      <c r="Q412" s="25">
        <v>3</v>
      </c>
      <c r="R412" s="25">
        <v>2</v>
      </c>
      <c r="S412" s="36">
        <v>345</v>
      </c>
      <c r="T412" s="24">
        <v>100</v>
      </c>
      <c r="U412" s="24">
        <v>10</v>
      </c>
      <c r="V412" s="24">
        <v>60</v>
      </c>
      <c r="W412" s="24">
        <v>30</v>
      </c>
      <c r="X412" s="24">
        <v>30</v>
      </c>
      <c r="Y412" s="48">
        <v>40</v>
      </c>
      <c r="Z412" s="48">
        <v>0</v>
      </c>
      <c r="AA412" s="48">
        <f>VLOOKUP(E412,[6]教育处数据!B:G,6,0)</f>
        <v>0</v>
      </c>
      <c r="AB412" s="43">
        <f>VLOOKUP(E412,[6]教育处数据!B:H,7,0)</f>
        <v>0</v>
      </c>
      <c r="AC412" s="43">
        <f>VLOOKUP(E412,[6]教育处数据!B:J,9,0)</f>
        <v>0</v>
      </c>
      <c r="AD412" s="43">
        <f>VLOOKUP(E412,[6]教育处数据!B:L,11,0)</f>
        <v>0</v>
      </c>
      <c r="AE412" s="43">
        <v>0</v>
      </c>
      <c r="AF412" s="43">
        <v>0</v>
      </c>
      <c r="AG412" s="43">
        <f>VLOOKUP(E412,[6]教育处数据!B:N,13,0)</f>
        <v>0</v>
      </c>
      <c r="AH412" s="43">
        <v>0</v>
      </c>
      <c r="AI412" s="43">
        <v>0</v>
      </c>
      <c r="AJ412" s="43">
        <v>0</v>
      </c>
      <c r="AK412" s="43">
        <v>0</v>
      </c>
      <c r="AL412" s="43">
        <v>0</v>
      </c>
      <c r="AM412" s="26">
        <f>SUM(J412:M412,S412:AJ412)</f>
        <v>775</v>
      </c>
      <c r="AN412" s="7" t="str">
        <f>VLOOKUP(G412,'[4]2.第一轮公示反馈'!$G:$AM,33,0)</f>
        <v>内科</v>
      </c>
      <c r="AO412" s="52">
        <f>SUMPRODUCT(($AN$4:$AN$1113=AN412)*($AM$4:$AM$1113&gt;AM412))+1</f>
        <v>90</v>
      </c>
      <c r="AP412" s="53">
        <f>COUNTIF(AN:AN,AN412)</f>
        <v>214</v>
      </c>
      <c r="AQ412" s="54">
        <f>AO412/AP412</f>
        <v>0.420560747663551</v>
      </c>
      <c r="AR412" s="53">
        <f>IF(AQ412&lt;=10%,1.5,(IF(AQ412&lt;=40%,1.25,IF(AQ412&lt;=60%,1,IF(AQ412&lt;90%,0.75,0.5)))))</f>
        <v>1</v>
      </c>
      <c r="AS412" s="55">
        <v>1200</v>
      </c>
      <c r="AT412" s="6">
        <f>VLOOKUP(E412,[6]教育处数据!B:Q,16,0)</f>
        <v>20</v>
      </c>
      <c r="AU412" s="56">
        <f>AS412*AR412*(AT412/AW412)</f>
        <v>1200</v>
      </c>
      <c r="AV412" s="57">
        <f>ROUND(AU412,0)</f>
        <v>1200</v>
      </c>
      <c r="AW412" s="6">
        <v>20</v>
      </c>
    </row>
    <row r="413" spans="1:49">
      <c r="A413" s="6"/>
      <c r="B413" s="7" t="s">
        <v>500</v>
      </c>
      <c r="C413" s="8">
        <v>403</v>
      </c>
      <c r="D413" s="70" t="s">
        <v>554</v>
      </c>
      <c r="E413" s="8" t="str">
        <f>VLOOKUP(D413,'[1]9月学员绩效名单'!$A:$C,3,0)</f>
        <v>7AK004</v>
      </c>
      <c r="F413" s="8" t="str">
        <f>VLOOKUP(E413,'[2]住培学员 在培学员排班表（所有人）请假等数据已更新到23.6'!$F$1:$X$65536,19,0)</f>
        <v>规培研究生</v>
      </c>
      <c r="G413" s="8" t="str">
        <f>VLOOKUP(E413,'[2]住培学员 在培学员排班表（所有人）请假等数据已更新到23.6'!$F$1:$P$65536,11,0)</f>
        <v>内科</v>
      </c>
      <c r="H413" s="8" t="str">
        <f>VLOOKUP(E413,'[2]住培学员 在培学员排班表（所有人）请假等数据已更新到23.6'!$F$1:$S$65536,14,0)</f>
        <v>实际2021年</v>
      </c>
      <c r="I413" s="9" t="s">
        <v>99</v>
      </c>
      <c r="J413" s="60">
        <v>0</v>
      </c>
      <c r="K413" s="24">
        <v>0</v>
      </c>
      <c r="L413" s="24">
        <v>0</v>
      </c>
      <c r="M413" s="24">
        <v>160</v>
      </c>
      <c r="N413" s="25">
        <v>0</v>
      </c>
      <c r="O413" s="25">
        <v>2</v>
      </c>
      <c r="P413" s="25">
        <v>2</v>
      </c>
      <c r="Q413" s="25">
        <v>1</v>
      </c>
      <c r="R413" s="78">
        <v>0</v>
      </c>
      <c r="S413" s="36">
        <v>105</v>
      </c>
      <c r="T413" s="24">
        <v>100</v>
      </c>
      <c r="U413" s="24">
        <v>10</v>
      </c>
      <c r="V413" s="24">
        <v>20</v>
      </c>
      <c r="W413" s="24">
        <v>0</v>
      </c>
      <c r="X413" s="24">
        <v>30</v>
      </c>
      <c r="Y413" s="48">
        <v>0</v>
      </c>
      <c r="Z413" s="48">
        <v>0</v>
      </c>
      <c r="AA413" s="48">
        <f>VLOOKUP(E413,[6]教育处数据!B:G,6,0)</f>
        <v>0</v>
      </c>
      <c r="AB413" s="43">
        <f>VLOOKUP(E413,[6]教育处数据!B:H,7,0)</f>
        <v>100</v>
      </c>
      <c r="AC413" s="43">
        <f>VLOOKUP(E413,[6]教育处数据!B:J,9,0)</f>
        <v>150</v>
      </c>
      <c r="AD413" s="43">
        <f>VLOOKUP(E413,[6]教育处数据!B:L,11,0)</f>
        <v>100</v>
      </c>
      <c r="AE413" s="43">
        <v>0</v>
      </c>
      <c r="AF413" s="43">
        <v>0</v>
      </c>
      <c r="AG413" s="43">
        <f>VLOOKUP(E413,[6]教育处数据!B:N,13,0)</f>
        <v>0</v>
      </c>
      <c r="AH413" s="43">
        <v>0</v>
      </c>
      <c r="AI413" s="43">
        <v>0</v>
      </c>
      <c r="AJ413" s="43">
        <v>0</v>
      </c>
      <c r="AK413" s="43">
        <v>0</v>
      </c>
      <c r="AL413" s="43">
        <v>0</v>
      </c>
      <c r="AM413" s="26">
        <f>SUM(J413:M413,S413:AJ413)</f>
        <v>775</v>
      </c>
      <c r="AN413" s="7" t="str">
        <f>VLOOKUP(G413,'[4]2.第一轮公示反馈'!$G:$AM,33,0)</f>
        <v>内科</v>
      </c>
      <c r="AO413" s="52">
        <f>SUMPRODUCT(($AN$4:$AN$1113=AN413)*($AM$4:$AM$1113&gt;AM413))+1</f>
        <v>90</v>
      </c>
      <c r="AP413" s="53">
        <f>COUNTIF(AN:AN,AN413)</f>
        <v>214</v>
      </c>
      <c r="AQ413" s="54">
        <f>AO413/AP413</f>
        <v>0.420560747663551</v>
      </c>
      <c r="AR413" s="53">
        <f>IF(AQ413&lt;=10%,1.5,(IF(AQ413&lt;=40%,1.25,IF(AQ413&lt;=60%,1,IF(AQ413&lt;90%,0.75,0.5)))))</f>
        <v>1</v>
      </c>
      <c r="AS413" s="55">
        <v>1200</v>
      </c>
      <c r="AT413" s="6">
        <f>VLOOKUP(E413,[6]教育处数据!B:Q,16,0)</f>
        <v>20</v>
      </c>
      <c r="AU413" s="56">
        <f>AS413*AR413*(AT413/AW413)</f>
        <v>1200</v>
      </c>
      <c r="AV413" s="57">
        <f>ROUND(AU413,0)</f>
        <v>1200</v>
      </c>
      <c r="AW413" s="6">
        <v>20</v>
      </c>
    </row>
    <row r="414" spans="1:49">
      <c r="A414" s="6" t="s">
        <v>183</v>
      </c>
      <c r="B414" s="7" t="s">
        <v>185</v>
      </c>
      <c r="C414" s="8">
        <v>405</v>
      </c>
      <c r="D414" s="60" t="s">
        <v>555</v>
      </c>
      <c r="E414" s="8" t="str">
        <f>VLOOKUP(D414,'[1]9月学员绩效名单'!$A:$C,3,0)</f>
        <v>729L87</v>
      </c>
      <c r="F414" s="8" t="str">
        <f>VLOOKUP(E414,'[2]住培学员 在培学员排班表（所有人）请假等数据已更新到23.6'!$F$1:$X$65536,19,0)</f>
        <v>住院医师-外院</v>
      </c>
      <c r="G414" s="8" t="str">
        <f>VLOOKUP(E414,'[2]住培学员 在培学员排班表（所有人）请假等数据已更新到23.6'!$F$1:$P$65536,11,0)</f>
        <v>内科</v>
      </c>
      <c r="H414" s="8" t="str">
        <f>VLOOKUP(E414,'[2]住培学员 在培学员排班表（所有人）请假等数据已更新到23.6'!$F$1:$S$65536,14,0)</f>
        <v>2022年</v>
      </c>
      <c r="I414" s="8" t="s">
        <v>99</v>
      </c>
      <c r="J414" s="24">
        <v>0</v>
      </c>
      <c r="K414" s="24">
        <v>0</v>
      </c>
      <c r="L414" s="24">
        <v>0</v>
      </c>
      <c r="M414" s="24">
        <v>160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36">
        <v>0</v>
      </c>
      <c r="T414" s="24">
        <v>100</v>
      </c>
      <c r="U414" s="41">
        <v>10</v>
      </c>
      <c r="V414" s="41">
        <v>20</v>
      </c>
      <c r="W414" s="41">
        <v>30</v>
      </c>
      <c r="X414" s="41">
        <v>0</v>
      </c>
      <c r="Y414" s="41">
        <v>0</v>
      </c>
      <c r="Z414" s="48">
        <f>VLOOKUP(E414,[5]有效!$C:$F,4,0)</f>
        <v>20</v>
      </c>
      <c r="AA414" s="48">
        <f>VLOOKUP(E414,[6]教育处数据!B:G,6,0)</f>
        <v>90</v>
      </c>
      <c r="AB414" s="43">
        <f>VLOOKUP(E414,[6]教育处数据!B:H,7,0)</f>
        <v>100</v>
      </c>
      <c r="AC414" s="43">
        <f>VLOOKUP(E414,[6]教育处数据!B:J,9,0)</f>
        <v>150</v>
      </c>
      <c r="AD414" s="43">
        <f>VLOOKUP(E414,[6]教育处数据!B:L,11,0)</f>
        <v>100</v>
      </c>
      <c r="AE414" s="43">
        <v>0</v>
      </c>
      <c r="AF414" s="43">
        <v>0</v>
      </c>
      <c r="AG414" s="43">
        <f>VLOOKUP(E414,[6]教育处数据!B:N,13,0)</f>
        <v>0</v>
      </c>
      <c r="AH414" s="43">
        <v>0</v>
      </c>
      <c r="AI414" s="43">
        <v>0</v>
      </c>
      <c r="AJ414" s="43">
        <v>0</v>
      </c>
      <c r="AK414" s="43">
        <v>0</v>
      </c>
      <c r="AL414" s="43">
        <v>0</v>
      </c>
      <c r="AM414" s="26">
        <f>SUM(J414:M414,S414:AJ414)</f>
        <v>780</v>
      </c>
      <c r="AN414" s="7" t="str">
        <f>VLOOKUP(G414,'[4]2.第一轮公示反馈'!$G:$AM,33,0)</f>
        <v>内科</v>
      </c>
      <c r="AO414" s="52">
        <f>SUMPRODUCT(($AN$4:$AN$1113=AN414)*($AM$4:$AM$1113&gt;AM414))+1</f>
        <v>89</v>
      </c>
      <c r="AP414" s="53">
        <f>COUNTIF(AN:AN,AN414)</f>
        <v>214</v>
      </c>
      <c r="AQ414" s="54">
        <f>AO414/AP414</f>
        <v>0.41588785046729</v>
      </c>
      <c r="AR414" s="53">
        <f>IF(AQ414&lt;=10%,1.5,(IF(AQ414&lt;=40%,1.25,IF(AQ414&lt;=60%,1,IF(AQ414&lt;90%,0.75,0.5)))))</f>
        <v>1</v>
      </c>
      <c r="AS414" s="55">
        <v>1200</v>
      </c>
      <c r="AT414" s="6">
        <f>VLOOKUP(E414,[6]教育处数据!B:Q,16,0)</f>
        <v>20</v>
      </c>
      <c r="AU414" s="56">
        <f>AS414*AR414*(AT414/AW414)</f>
        <v>1200</v>
      </c>
      <c r="AV414" s="57">
        <f>ROUND(AU414,0)</f>
        <v>1200</v>
      </c>
      <c r="AW414" s="6">
        <v>20</v>
      </c>
    </row>
    <row r="415" spans="1:49">
      <c r="A415" s="6"/>
      <c r="B415" s="7" t="s">
        <v>408</v>
      </c>
      <c r="C415" s="8">
        <v>407</v>
      </c>
      <c r="D415" s="14" t="s">
        <v>556</v>
      </c>
      <c r="E415" s="8" t="str">
        <f>VLOOKUP(D415,'[1]9月学员绩效名单'!$A:$C,3,0)</f>
        <v>7AM370</v>
      </c>
      <c r="F415" s="8" t="str">
        <f>VLOOKUP(E415,'[2]住培学员 在培学员排班表（所有人）请假等数据已更新到23.6'!$F$1:$X$65536,19,0)</f>
        <v>规培研究生</v>
      </c>
      <c r="G415" s="8" t="str">
        <f>VLOOKUP(E415,'[2]住培学员 在培学员排班表（所有人）请假等数据已更新到23.6'!$F$1:$P$65536,11,0)</f>
        <v>内科</v>
      </c>
      <c r="H415" s="8" t="str">
        <f>VLOOKUP(E415,'[2]住培学员 在培学员排班表（所有人）请假等数据已更新到23.6'!$F$1:$S$65536,14,0)</f>
        <v>2021年</v>
      </c>
      <c r="I415" s="8" t="s">
        <v>99</v>
      </c>
      <c r="J415" s="24">
        <v>0</v>
      </c>
      <c r="K415" s="24">
        <v>0</v>
      </c>
      <c r="L415" s="24">
        <v>0</v>
      </c>
      <c r="M415" s="24">
        <v>160</v>
      </c>
      <c r="N415" s="25">
        <v>1</v>
      </c>
      <c r="O415" s="25">
        <v>1</v>
      </c>
      <c r="P415" s="25">
        <v>0</v>
      </c>
      <c r="Q415" s="25">
        <v>0</v>
      </c>
      <c r="R415" s="25">
        <v>0</v>
      </c>
      <c r="S415" s="36">
        <f>N415*50+O415*20+P415*20+Q415*25+R415*25</f>
        <v>70</v>
      </c>
      <c r="T415" s="24">
        <v>100</v>
      </c>
      <c r="U415" s="24">
        <v>10</v>
      </c>
      <c r="V415" s="24">
        <v>0</v>
      </c>
      <c r="W415" s="24">
        <v>30</v>
      </c>
      <c r="X415" s="24">
        <v>30</v>
      </c>
      <c r="Y415" s="48">
        <v>0</v>
      </c>
      <c r="Z415" s="48">
        <v>0</v>
      </c>
      <c r="AA415" s="48">
        <f>VLOOKUP(E415,[6]教育处数据!B:G,6,0)</f>
        <v>0</v>
      </c>
      <c r="AB415" s="43">
        <f>VLOOKUP(E415,[6]教育处数据!B:H,7,0)</f>
        <v>100</v>
      </c>
      <c r="AC415" s="43">
        <f>VLOOKUP(E415,[6]教育处数据!B:J,9,0)</f>
        <v>150</v>
      </c>
      <c r="AD415" s="43">
        <f>VLOOKUP(E415,[6]教育处数据!B:L,11,0)</f>
        <v>100</v>
      </c>
      <c r="AE415" s="43">
        <v>0</v>
      </c>
      <c r="AF415" s="43">
        <v>0</v>
      </c>
      <c r="AG415" s="43">
        <f>VLOOKUP(E415,[6]教育处数据!B:N,13,0)</f>
        <v>0</v>
      </c>
      <c r="AH415" s="43">
        <v>0</v>
      </c>
      <c r="AI415" s="43">
        <v>0</v>
      </c>
      <c r="AJ415" s="43">
        <v>0</v>
      </c>
      <c r="AK415" s="43">
        <v>0</v>
      </c>
      <c r="AL415" s="43">
        <v>0</v>
      </c>
      <c r="AM415" s="26">
        <f>SUM(J415:M415,S415:AJ415)</f>
        <v>750</v>
      </c>
      <c r="AN415" s="7" t="str">
        <f>VLOOKUP(G415,'[4]2.第一轮公示反馈'!$G:$AM,33,0)</f>
        <v>内科</v>
      </c>
      <c r="AO415" s="52">
        <f>SUMPRODUCT(($AN$4:$AN$1113=AN415)*($AM$4:$AM$1113&gt;AM415))+1</f>
        <v>93</v>
      </c>
      <c r="AP415" s="53">
        <f>COUNTIF(AN:AN,AN415)</f>
        <v>214</v>
      </c>
      <c r="AQ415" s="54">
        <f>AO415/AP415</f>
        <v>0.434579439252336</v>
      </c>
      <c r="AR415" s="53">
        <f>IF(AQ415&lt;=10%,1.5,(IF(AQ415&lt;=40%,1.25,IF(AQ415&lt;=60%,1,IF(AQ415&lt;90%,0.75,0.5)))))</f>
        <v>1</v>
      </c>
      <c r="AS415" s="55">
        <v>1200</v>
      </c>
      <c r="AT415" s="6">
        <f>VLOOKUP(E415,[6]教育处数据!B:Q,16,0)</f>
        <v>20</v>
      </c>
      <c r="AU415" s="56">
        <f>AS415*AR415*(AT415/AW415)</f>
        <v>1200</v>
      </c>
      <c r="AV415" s="57">
        <f>ROUND(AU415,0)</f>
        <v>1200</v>
      </c>
      <c r="AW415" s="6">
        <v>20</v>
      </c>
    </row>
    <row r="416" spans="1:49">
      <c r="A416" s="6"/>
      <c r="B416" s="7" t="s">
        <v>239</v>
      </c>
      <c r="C416" s="8">
        <v>410</v>
      </c>
      <c r="D416" s="8" t="s">
        <v>557</v>
      </c>
      <c r="E416" s="8" t="str">
        <f>VLOOKUP(D416,'[1]9月学员绩效名单'!$A:$C,3,0)</f>
        <v>7AO214</v>
      </c>
      <c r="F416" s="8" t="str">
        <f>VLOOKUP(E416,'[2]住培学员 在培学员排班表（所有人）请假等数据已更新到23.6'!$F$1:$X$65536,19,0)</f>
        <v>规培研究生</v>
      </c>
      <c r="G416" s="8" t="str">
        <f>VLOOKUP(E416,'[2]住培学员 在培学员排班表（所有人）请假等数据已更新到23.6'!$F$1:$P$65536,11,0)</f>
        <v>内科</v>
      </c>
      <c r="H416" s="8" t="str">
        <f>VLOOKUP(E416,'[2]住培学员 在培学员排班表（所有人）请假等数据已更新到23.6'!$F$1:$S$65536,14,0)</f>
        <v>2022年</v>
      </c>
      <c r="I416" s="8" t="s">
        <v>99</v>
      </c>
      <c r="J416" s="24">
        <v>0</v>
      </c>
      <c r="K416" s="24">
        <v>0</v>
      </c>
      <c r="L416" s="24">
        <v>0</v>
      </c>
      <c r="M416" s="24">
        <v>160</v>
      </c>
      <c r="N416" s="25">
        <v>0</v>
      </c>
      <c r="O416" s="25">
        <v>2</v>
      </c>
      <c r="P416" s="25">
        <v>5</v>
      </c>
      <c r="Q416" s="25">
        <v>3</v>
      </c>
      <c r="R416" s="25">
        <v>1</v>
      </c>
      <c r="S416" s="36">
        <v>240</v>
      </c>
      <c r="T416" s="24">
        <v>100</v>
      </c>
      <c r="U416" s="24">
        <v>10</v>
      </c>
      <c r="V416" s="24">
        <v>80</v>
      </c>
      <c r="W416" s="24">
        <v>30</v>
      </c>
      <c r="X416" s="24">
        <v>60</v>
      </c>
      <c r="Y416" s="48">
        <v>60</v>
      </c>
      <c r="Z416" s="48">
        <v>0</v>
      </c>
      <c r="AA416" s="48">
        <f>VLOOKUP(E416,[6]教育处数据!B:G,6,0)</f>
        <v>0</v>
      </c>
      <c r="AB416" s="43">
        <f>VLOOKUP(E416,[6]教育处数据!B:H,7,0)</f>
        <v>0</v>
      </c>
      <c r="AC416" s="43">
        <f>VLOOKUP(E416,[6]教育处数据!B:J,9,0)</f>
        <v>0</v>
      </c>
      <c r="AD416" s="43">
        <f>VLOOKUP(E416,[6]教育处数据!B:L,11,0)</f>
        <v>0</v>
      </c>
      <c r="AE416" s="43">
        <v>0</v>
      </c>
      <c r="AF416" s="43">
        <v>0</v>
      </c>
      <c r="AG416" s="43">
        <f>VLOOKUP(E416,[6]教育处数据!B:N,13,0)</f>
        <v>0</v>
      </c>
      <c r="AH416" s="43">
        <v>0</v>
      </c>
      <c r="AI416" s="43">
        <v>0</v>
      </c>
      <c r="AJ416" s="43">
        <v>0</v>
      </c>
      <c r="AK416" s="43">
        <v>0</v>
      </c>
      <c r="AL416" s="43">
        <v>0</v>
      </c>
      <c r="AM416" s="26">
        <f>SUM(J416:M416,S416:AJ416)</f>
        <v>740</v>
      </c>
      <c r="AN416" s="7" t="str">
        <f>VLOOKUP(G416,'[4]2.第一轮公示反馈'!$G:$AM,33,0)</f>
        <v>内科</v>
      </c>
      <c r="AO416" s="52">
        <f>SUMPRODUCT(($AN$4:$AN$1113=AN416)*($AM$4:$AM$1113&gt;AM416))+1</f>
        <v>94</v>
      </c>
      <c r="AP416" s="53">
        <f>COUNTIF(AN:AN,AN416)</f>
        <v>214</v>
      </c>
      <c r="AQ416" s="54">
        <f>AO416/AP416</f>
        <v>0.439252336448598</v>
      </c>
      <c r="AR416" s="53">
        <f>IF(AQ416&lt;=10%,1.5,(IF(AQ416&lt;=40%,1.25,IF(AQ416&lt;=60%,1,IF(AQ416&lt;90%,0.75,0.5)))))</f>
        <v>1</v>
      </c>
      <c r="AS416" s="55">
        <v>1200</v>
      </c>
      <c r="AT416" s="6">
        <f>VLOOKUP(E416,[6]教育处数据!B:Q,16,0)</f>
        <v>20</v>
      </c>
      <c r="AU416" s="56">
        <f>AS416*AR416*(AT416/AW416)</f>
        <v>1200</v>
      </c>
      <c r="AV416" s="57">
        <f>ROUND(AU416,0)</f>
        <v>1200</v>
      </c>
      <c r="AW416" s="6">
        <v>20</v>
      </c>
    </row>
    <row r="417" spans="1:49">
      <c r="A417" s="6"/>
      <c r="B417" s="7" t="s">
        <v>241</v>
      </c>
      <c r="C417" s="8">
        <v>411</v>
      </c>
      <c r="D417" s="13" t="s">
        <v>558</v>
      </c>
      <c r="E417" s="8" t="str">
        <f>VLOOKUP(D417,'[1]9月学员绩效名单'!$A:$C,3,0)</f>
        <v>7AO233</v>
      </c>
      <c r="F417" s="8" t="str">
        <f>VLOOKUP(E417,'[2]住培学员 在培学员排班表（所有人）请假等数据已更新到23.6'!$F$1:$X$65536,19,0)</f>
        <v>规培研究生</v>
      </c>
      <c r="G417" s="8" t="str">
        <f>VLOOKUP(E417,'[2]住培学员 在培学员排班表（所有人）请假等数据已更新到23.6'!$F$1:$P$65536,11,0)</f>
        <v>内科</v>
      </c>
      <c r="H417" s="8" t="str">
        <f>VLOOKUP(E417,'[2]住培学员 在培学员排班表（所有人）请假等数据已更新到23.6'!$F$1:$S$65536,14,0)</f>
        <v>2022年</v>
      </c>
      <c r="I417" s="8" t="s">
        <v>99</v>
      </c>
      <c r="J417" s="24">
        <v>0</v>
      </c>
      <c r="K417" s="24">
        <v>0</v>
      </c>
      <c r="L417" s="24">
        <v>0</v>
      </c>
      <c r="M417" s="24">
        <v>160</v>
      </c>
      <c r="N417" s="25">
        <v>0</v>
      </c>
      <c r="O417" s="25">
        <v>5</v>
      </c>
      <c r="P417" s="25">
        <v>4</v>
      </c>
      <c r="Q417" s="25">
        <v>2</v>
      </c>
      <c r="R417" s="25">
        <v>2</v>
      </c>
      <c r="S417" s="36">
        <v>280</v>
      </c>
      <c r="T417" s="24">
        <v>100</v>
      </c>
      <c r="U417" s="24">
        <v>10</v>
      </c>
      <c r="V417" s="24">
        <v>60</v>
      </c>
      <c r="W417" s="24">
        <v>60</v>
      </c>
      <c r="X417" s="24">
        <v>60</v>
      </c>
      <c r="Y417" s="48">
        <v>0</v>
      </c>
      <c r="Z417" s="48">
        <v>0</v>
      </c>
      <c r="AA417" s="48">
        <f>VLOOKUP(E417,[6]教育处数据!B:G,6,0)</f>
        <v>0</v>
      </c>
      <c r="AB417" s="43">
        <f>VLOOKUP(E417,[6]教育处数据!B:H,7,0)</f>
        <v>0</v>
      </c>
      <c r="AC417" s="43">
        <f>VLOOKUP(E417,[6]教育处数据!B:J,9,0)</f>
        <v>0</v>
      </c>
      <c r="AD417" s="43">
        <f>VLOOKUP(E417,[6]教育处数据!B:L,11,0)</f>
        <v>0</v>
      </c>
      <c r="AE417" s="43">
        <v>0</v>
      </c>
      <c r="AF417" s="43">
        <v>0</v>
      </c>
      <c r="AG417" s="43">
        <f>VLOOKUP(E417,[6]教育处数据!B:N,13,0)</f>
        <v>0</v>
      </c>
      <c r="AH417" s="43">
        <v>0</v>
      </c>
      <c r="AI417" s="43">
        <v>0</v>
      </c>
      <c r="AJ417" s="43">
        <v>0</v>
      </c>
      <c r="AK417" s="43">
        <v>0</v>
      </c>
      <c r="AL417" s="43">
        <v>0</v>
      </c>
      <c r="AM417" s="26">
        <f>SUM(J417:M417,S417:AJ417)</f>
        <v>730</v>
      </c>
      <c r="AN417" s="7" t="str">
        <f>VLOOKUP(G417,'[4]2.第一轮公示反馈'!$G:$AM,33,0)</f>
        <v>内科</v>
      </c>
      <c r="AO417" s="52">
        <f>SUMPRODUCT(($AN$4:$AN$1113=AN417)*($AM$4:$AM$1113&gt;AM417))+1</f>
        <v>95</v>
      </c>
      <c r="AP417" s="53">
        <f>COUNTIF(AN:AN,AN417)</f>
        <v>214</v>
      </c>
      <c r="AQ417" s="54">
        <f>AO417/AP417</f>
        <v>0.44392523364486</v>
      </c>
      <c r="AR417" s="53">
        <f>IF(AQ417&lt;=10%,1.5,(IF(AQ417&lt;=40%,1.25,IF(AQ417&lt;=60%,1,IF(AQ417&lt;90%,0.75,0.5)))))</f>
        <v>1</v>
      </c>
      <c r="AS417" s="55">
        <v>1200</v>
      </c>
      <c r="AT417" s="6">
        <f>VLOOKUP(E417,[6]教育处数据!B:Q,16,0)</f>
        <v>20</v>
      </c>
      <c r="AU417" s="56">
        <f>AS417*AR417*(AT417/AW417)</f>
        <v>1200</v>
      </c>
      <c r="AV417" s="57">
        <f>ROUND(AU417,0)</f>
        <v>1200</v>
      </c>
      <c r="AW417" s="6">
        <v>20</v>
      </c>
    </row>
    <row r="418" spans="1:49">
      <c r="A418" s="6"/>
      <c r="B418" s="7" t="s">
        <v>241</v>
      </c>
      <c r="C418" s="8">
        <v>412</v>
      </c>
      <c r="D418" s="13" t="s">
        <v>559</v>
      </c>
      <c r="E418" s="8" t="str">
        <f>VLOOKUP(D418,'[1]9月学员绩效名单'!$A:$C,3,0)</f>
        <v>7AO232</v>
      </c>
      <c r="F418" s="8" t="str">
        <f>VLOOKUP(E418,'[2]住培学员 在培学员排班表（所有人）请假等数据已更新到23.6'!$F$1:$X$65536,19,0)</f>
        <v>规培研究生</v>
      </c>
      <c r="G418" s="8" t="str">
        <f>VLOOKUP(E418,'[2]住培学员 在培学员排班表（所有人）请假等数据已更新到23.6'!$F$1:$P$65536,11,0)</f>
        <v>内科</v>
      </c>
      <c r="H418" s="8" t="str">
        <f>VLOOKUP(E418,'[2]住培学员 在培学员排班表（所有人）请假等数据已更新到23.6'!$F$1:$S$65536,14,0)</f>
        <v>2022年</v>
      </c>
      <c r="I418" s="8" t="s">
        <v>99</v>
      </c>
      <c r="J418" s="24">
        <v>0</v>
      </c>
      <c r="K418" s="24">
        <v>0</v>
      </c>
      <c r="L418" s="24">
        <v>0</v>
      </c>
      <c r="M418" s="24">
        <v>160</v>
      </c>
      <c r="N418" s="25">
        <v>0</v>
      </c>
      <c r="O418" s="25">
        <v>7</v>
      </c>
      <c r="P418" s="25">
        <v>2</v>
      </c>
      <c r="Q418" s="25">
        <v>2</v>
      </c>
      <c r="R418" s="25">
        <v>2</v>
      </c>
      <c r="S418" s="36">
        <v>280</v>
      </c>
      <c r="T418" s="24">
        <v>100</v>
      </c>
      <c r="U418" s="24">
        <v>10</v>
      </c>
      <c r="V418" s="24">
        <v>60</v>
      </c>
      <c r="W418" s="24">
        <v>30</v>
      </c>
      <c r="X418" s="24">
        <v>60</v>
      </c>
      <c r="Y418" s="48">
        <v>20</v>
      </c>
      <c r="Z418" s="48">
        <v>0</v>
      </c>
      <c r="AA418" s="48">
        <f>VLOOKUP(E418,[6]教育处数据!B:G,6,0)</f>
        <v>0</v>
      </c>
      <c r="AB418" s="43">
        <f>VLOOKUP(E418,[6]教育处数据!B:H,7,0)</f>
        <v>0</v>
      </c>
      <c r="AC418" s="43">
        <f>VLOOKUP(E418,[6]教育处数据!B:J,9,0)</f>
        <v>0</v>
      </c>
      <c r="AD418" s="43">
        <f>VLOOKUP(E418,[6]教育处数据!B:L,11,0)</f>
        <v>0</v>
      </c>
      <c r="AE418" s="43">
        <v>0</v>
      </c>
      <c r="AF418" s="43">
        <v>0</v>
      </c>
      <c r="AG418" s="43">
        <f>VLOOKUP(E418,[6]教育处数据!B:N,13,0)</f>
        <v>0</v>
      </c>
      <c r="AH418" s="43">
        <v>0</v>
      </c>
      <c r="AI418" s="43">
        <v>0</v>
      </c>
      <c r="AJ418" s="43">
        <v>0</v>
      </c>
      <c r="AK418" s="43">
        <v>0</v>
      </c>
      <c r="AL418" s="43">
        <v>0</v>
      </c>
      <c r="AM418" s="26">
        <f>SUM(J418:M418,S418:AJ418)</f>
        <v>720</v>
      </c>
      <c r="AN418" s="7" t="str">
        <f>VLOOKUP(G418,'[4]2.第一轮公示反馈'!$G:$AM,33,0)</f>
        <v>内科</v>
      </c>
      <c r="AO418" s="52">
        <f>SUMPRODUCT(($AN$4:$AN$1113=AN418)*($AM$4:$AM$1113&gt;AM418))+1</f>
        <v>97</v>
      </c>
      <c r="AP418" s="53">
        <f>COUNTIF(AN:AN,AN418)</f>
        <v>214</v>
      </c>
      <c r="AQ418" s="54">
        <f>AO418/AP418</f>
        <v>0.453271028037383</v>
      </c>
      <c r="AR418" s="53">
        <f>IF(AQ418&lt;=10%,1.5,(IF(AQ418&lt;=40%,1.25,IF(AQ418&lt;=60%,1,IF(AQ418&lt;90%,0.75,0.5)))))</f>
        <v>1</v>
      </c>
      <c r="AS418" s="55">
        <v>1200</v>
      </c>
      <c r="AT418" s="6">
        <f>VLOOKUP(E418,[6]教育处数据!B:Q,16,0)</f>
        <v>20</v>
      </c>
      <c r="AU418" s="56">
        <f>AS418*AR418*(AT418/AW418)</f>
        <v>1200</v>
      </c>
      <c r="AV418" s="57">
        <f>ROUND(AU418,0)</f>
        <v>1200</v>
      </c>
      <c r="AW418" s="6">
        <v>20</v>
      </c>
    </row>
    <row r="419" spans="1:49">
      <c r="A419" s="6"/>
      <c r="B419" s="7" t="s">
        <v>239</v>
      </c>
      <c r="C419" s="8">
        <v>414</v>
      </c>
      <c r="D419" s="8" t="s">
        <v>560</v>
      </c>
      <c r="E419" s="8" t="str">
        <f>VLOOKUP(D419,'[1]9月学员绩效名单'!$A:$C,3,0)</f>
        <v>729L28</v>
      </c>
      <c r="F419" s="8" t="str">
        <f>VLOOKUP(E419,'[2]住培学员 在培学员排班表（所有人）请假等数据已更新到23.6'!$F$1:$X$65536,19,0)</f>
        <v>住院医师-外院-西藏</v>
      </c>
      <c r="G419" s="8" t="str">
        <f>VLOOKUP(E419,'[2]住培学员 在培学员排班表（所有人）请假等数据已更新到23.6'!$F$1:$P$65536,11,0)</f>
        <v>内科</v>
      </c>
      <c r="H419" s="8" t="str">
        <f>VLOOKUP(E419,'[2]住培学员 在培学员排班表（所有人）请假等数据已更新到23.6'!$F$1:$S$65536,14,0)</f>
        <v>2021年</v>
      </c>
      <c r="I419" s="8" t="s">
        <v>99</v>
      </c>
      <c r="J419" s="24">
        <v>0</v>
      </c>
      <c r="K419" s="24">
        <v>0</v>
      </c>
      <c r="L419" s="24">
        <v>0</v>
      </c>
      <c r="M419" s="24">
        <v>160</v>
      </c>
      <c r="N419" s="25">
        <v>0</v>
      </c>
      <c r="O419" s="25">
        <v>2</v>
      </c>
      <c r="P419" s="25">
        <v>2</v>
      </c>
      <c r="Q419" s="25">
        <v>3</v>
      </c>
      <c r="R419" s="25">
        <v>0</v>
      </c>
      <c r="S419" s="36">
        <v>155</v>
      </c>
      <c r="T419" s="24">
        <v>100</v>
      </c>
      <c r="U419" s="24">
        <v>10</v>
      </c>
      <c r="V419" s="24">
        <v>40</v>
      </c>
      <c r="W419" s="24">
        <v>60</v>
      </c>
      <c r="X419" s="24">
        <v>60</v>
      </c>
      <c r="Y419" s="48">
        <v>20</v>
      </c>
      <c r="Z419" s="48">
        <v>0</v>
      </c>
      <c r="AA419" s="48">
        <f>VLOOKUP(E419,[6]教育处数据!B:G,6,0)</f>
        <v>0</v>
      </c>
      <c r="AB419" s="43">
        <f>VLOOKUP(E419,[6]教育处数据!B:H,7,0)</f>
        <v>100</v>
      </c>
      <c r="AC419" s="43">
        <f>VLOOKUP(E419,[6]教育处数据!B:J,9,0)</f>
        <v>0</v>
      </c>
      <c r="AD419" s="43">
        <f>VLOOKUP(E419,[6]教育处数据!B:L,11,0)</f>
        <v>0</v>
      </c>
      <c r="AE419" s="43">
        <v>0</v>
      </c>
      <c r="AF419" s="43">
        <v>0</v>
      </c>
      <c r="AG419" s="43">
        <f>VLOOKUP(E419,[6]教育处数据!B:N,13,0)</f>
        <v>0</v>
      </c>
      <c r="AH419" s="43">
        <v>0</v>
      </c>
      <c r="AI419" s="43">
        <v>0</v>
      </c>
      <c r="AJ419" s="43">
        <v>0</v>
      </c>
      <c r="AK419" s="43">
        <v>0</v>
      </c>
      <c r="AL419" s="43">
        <v>0</v>
      </c>
      <c r="AM419" s="26">
        <f>SUM(J419:M419,S419:AJ419)</f>
        <v>705</v>
      </c>
      <c r="AN419" s="7" t="str">
        <f>VLOOKUP(G419,'[4]2.第一轮公示反馈'!$G:$AM,33,0)</f>
        <v>内科</v>
      </c>
      <c r="AO419" s="52">
        <f>SUMPRODUCT(($AN$4:$AN$1113=AN419)*($AM$4:$AM$1113&gt;AM419))+1</f>
        <v>98</v>
      </c>
      <c r="AP419" s="53">
        <f>COUNTIF(AN:AN,AN419)</f>
        <v>214</v>
      </c>
      <c r="AQ419" s="54">
        <f>AO419/AP419</f>
        <v>0.457943925233645</v>
      </c>
      <c r="AR419" s="53">
        <f>IF(AQ419&lt;=10%,1.5,(IF(AQ419&lt;=40%,1.25,IF(AQ419&lt;=60%,1,IF(AQ419&lt;90%,0.75,0.5)))))</f>
        <v>1</v>
      </c>
      <c r="AS419" s="55">
        <v>1200</v>
      </c>
      <c r="AT419" s="6">
        <f>VLOOKUP(E419,[6]教育处数据!B:Q,16,0)</f>
        <v>20</v>
      </c>
      <c r="AU419" s="56">
        <f>AS419*AR419*(AT419/AW419)</f>
        <v>1200</v>
      </c>
      <c r="AV419" s="57">
        <f>ROUND(AU419,0)</f>
        <v>1200</v>
      </c>
      <c r="AW419" s="6">
        <v>20</v>
      </c>
    </row>
    <row r="420" spans="1:49">
      <c r="A420" s="6"/>
      <c r="B420" s="7" t="s">
        <v>239</v>
      </c>
      <c r="C420" s="8">
        <v>415</v>
      </c>
      <c r="D420" s="8" t="s">
        <v>561</v>
      </c>
      <c r="E420" s="8" t="str">
        <f>VLOOKUP(D420,'[1]9月学员绩效名单'!$A:$C,3,0)</f>
        <v>7AO236</v>
      </c>
      <c r="F420" s="8" t="str">
        <f>VLOOKUP(E420,'[2]住培学员 在培学员排班表（所有人）请假等数据已更新到23.6'!$F$1:$X$65536,19,0)</f>
        <v>规培研究生</v>
      </c>
      <c r="G420" s="8" t="str">
        <f>VLOOKUP(E420,'[2]住培学员 在培学员排班表（所有人）请假等数据已更新到23.6'!$F$1:$P$65536,11,0)</f>
        <v>内科</v>
      </c>
      <c r="H420" s="8" t="str">
        <f>VLOOKUP(E420,'[2]住培学员 在培学员排班表（所有人）请假等数据已更新到23.6'!$F$1:$S$65536,14,0)</f>
        <v>2022年</v>
      </c>
      <c r="I420" s="8" t="s">
        <v>99</v>
      </c>
      <c r="J420" s="24">
        <v>0</v>
      </c>
      <c r="K420" s="24">
        <v>0</v>
      </c>
      <c r="L420" s="24">
        <v>0</v>
      </c>
      <c r="M420" s="24">
        <v>160</v>
      </c>
      <c r="N420" s="25">
        <v>0</v>
      </c>
      <c r="O420" s="25">
        <v>2</v>
      </c>
      <c r="P420" s="25">
        <v>5</v>
      </c>
      <c r="Q420" s="25">
        <v>2</v>
      </c>
      <c r="R420" s="25">
        <v>1</v>
      </c>
      <c r="S420" s="36">
        <v>215</v>
      </c>
      <c r="T420" s="24">
        <v>100</v>
      </c>
      <c r="U420" s="24">
        <v>10</v>
      </c>
      <c r="V420" s="24">
        <v>60</v>
      </c>
      <c r="W420" s="24">
        <v>60</v>
      </c>
      <c r="X420" s="24">
        <v>60</v>
      </c>
      <c r="Y420" s="48">
        <v>40</v>
      </c>
      <c r="Z420" s="48">
        <v>0</v>
      </c>
      <c r="AA420" s="48">
        <f>VLOOKUP(E420,[6]教育处数据!B:G,6,0)</f>
        <v>0</v>
      </c>
      <c r="AB420" s="43">
        <f>VLOOKUP(E420,[6]教育处数据!B:H,7,0)</f>
        <v>0</v>
      </c>
      <c r="AC420" s="43">
        <f>VLOOKUP(E420,[6]教育处数据!B:J,9,0)</f>
        <v>0</v>
      </c>
      <c r="AD420" s="43">
        <f>VLOOKUP(E420,[6]教育处数据!B:L,11,0)</f>
        <v>0</v>
      </c>
      <c r="AE420" s="43">
        <v>0</v>
      </c>
      <c r="AF420" s="43">
        <v>0</v>
      </c>
      <c r="AG420" s="43">
        <f>VLOOKUP(E420,[6]教育处数据!B:N,13,0)</f>
        <v>0</v>
      </c>
      <c r="AH420" s="43">
        <v>0</v>
      </c>
      <c r="AI420" s="43">
        <v>0</v>
      </c>
      <c r="AJ420" s="43">
        <v>0</v>
      </c>
      <c r="AK420" s="43">
        <v>0</v>
      </c>
      <c r="AL420" s="43">
        <v>0</v>
      </c>
      <c r="AM420" s="26">
        <f>SUM(J420:M420,S420:AJ420)</f>
        <v>705</v>
      </c>
      <c r="AN420" s="7" t="str">
        <f>VLOOKUP(G420,'[4]2.第一轮公示反馈'!$G:$AM,33,0)</f>
        <v>内科</v>
      </c>
      <c r="AO420" s="52">
        <f>SUMPRODUCT(($AN$4:$AN$1113=AN420)*($AM$4:$AM$1113&gt;AM420))+1</f>
        <v>98</v>
      </c>
      <c r="AP420" s="53">
        <f>COUNTIF(AN:AN,AN420)</f>
        <v>214</v>
      </c>
      <c r="AQ420" s="54">
        <f>AO420/AP420</f>
        <v>0.457943925233645</v>
      </c>
      <c r="AR420" s="53">
        <f>IF(AQ420&lt;=10%,1.5,(IF(AQ420&lt;=40%,1.25,IF(AQ420&lt;=60%,1,IF(AQ420&lt;90%,0.75,0.5)))))</f>
        <v>1</v>
      </c>
      <c r="AS420" s="55">
        <v>1200</v>
      </c>
      <c r="AT420" s="6">
        <f>VLOOKUP(E420,[6]教育处数据!B:Q,16,0)</f>
        <v>20</v>
      </c>
      <c r="AU420" s="56">
        <f>AS420*AR420*(AT420/AW420)</f>
        <v>1200</v>
      </c>
      <c r="AV420" s="57">
        <f>ROUND(AU420,0)</f>
        <v>1200</v>
      </c>
      <c r="AW420" s="6">
        <v>20</v>
      </c>
    </row>
    <row r="421" spans="1:49">
      <c r="A421" s="6" t="s">
        <v>183</v>
      </c>
      <c r="B421" s="7" t="s">
        <v>241</v>
      </c>
      <c r="C421" s="8">
        <v>416</v>
      </c>
      <c r="D421" s="13" t="s">
        <v>562</v>
      </c>
      <c r="E421" s="8" t="str">
        <f>VLOOKUP(D421,'[1]9月学员绩效名单'!$A:$C,3,0)</f>
        <v>7AO211</v>
      </c>
      <c r="F421" s="8" t="str">
        <f>VLOOKUP(E421,'[2]住培学员 在培学员排班表（所有人）请假等数据已更新到23.6'!$F$1:$X$65536,19,0)</f>
        <v>规培研究生</v>
      </c>
      <c r="G421" s="8" t="str">
        <f>VLOOKUP(E421,'[2]住培学员 在培学员排班表（所有人）请假等数据已更新到23.6'!$F$1:$P$65536,11,0)</f>
        <v>内科</v>
      </c>
      <c r="H421" s="8" t="str">
        <f>VLOOKUP(E421,'[2]住培学员 在培学员排班表（所有人）请假等数据已更新到23.6'!$F$1:$S$65536,14,0)</f>
        <v>2022年</v>
      </c>
      <c r="I421" s="8" t="s">
        <v>99</v>
      </c>
      <c r="J421" s="24">
        <v>0</v>
      </c>
      <c r="K421" s="24">
        <v>0</v>
      </c>
      <c r="L421" s="24">
        <v>0</v>
      </c>
      <c r="M421" s="24">
        <v>160</v>
      </c>
      <c r="N421" s="25">
        <v>0</v>
      </c>
      <c r="O421" s="25">
        <v>7</v>
      </c>
      <c r="P421" s="25">
        <v>2</v>
      </c>
      <c r="Q421" s="25">
        <v>1</v>
      </c>
      <c r="R421" s="25">
        <v>1</v>
      </c>
      <c r="S421" s="36">
        <v>230</v>
      </c>
      <c r="T421" s="24">
        <v>100</v>
      </c>
      <c r="U421" s="24">
        <v>10</v>
      </c>
      <c r="V421" s="24">
        <v>60</v>
      </c>
      <c r="W421" s="24">
        <v>60</v>
      </c>
      <c r="X421" s="24">
        <v>60</v>
      </c>
      <c r="Y421" s="48">
        <v>20</v>
      </c>
      <c r="Z421" s="48">
        <f>VLOOKUP(E421,[5]有效!$C:$F,4,0)</f>
        <v>30</v>
      </c>
      <c r="AA421" s="48">
        <f>VLOOKUP(E421,[6]教育处数据!B:G,6,0)</f>
        <v>0</v>
      </c>
      <c r="AB421" s="43">
        <f>VLOOKUP(E421,[6]教育处数据!B:H,7,0)</f>
        <v>0</v>
      </c>
      <c r="AC421" s="43">
        <f>VLOOKUP(E421,[6]教育处数据!B:J,9,0)</f>
        <v>0</v>
      </c>
      <c r="AD421" s="43">
        <f>VLOOKUP(E421,[6]教育处数据!B:L,11,0)</f>
        <v>0</v>
      </c>
      <c r="AE421" s="43">
        <v>0</v>
      </c>
      <c r="AF421" s="43">
        <v>0</v>
      </c>
      <c r="AG421" s="43">
        <f>VLOOKUP(E421,[6]教育处数据!B:N,13,0)</f>
        <v>0</v>
      </c>
      <c r="AH421" s="43">
        <v>0</v>
      </c>
      <c r="AI421" s="43">
        <v>0</v>
      </c>
      <c r="AJ421" s="43">
        <v>0</v>
      </c>
      <c r="AK421" s="43">
        <v>0</v>
      </c>
      <c r="AL421" s="43">
        <v>0</v>
      </c>
      <c r="AM421" s="26">
        <f>SUM(J421:M421,S421:AJ421)</f>
        <v>730</v>
      </c>
      <c r="AN421" s="7" t="str">
        <f>VLOOKUP(G421,'[4]2.第一轮公示反馈'!$G:$AM,33,0)</f>
        <v>内科</v>
      </c>
      <c r="AO421" s="52">
        <f>SUMPRODUCT(($AN$4:$AN$1113=AN421)*($AM$4:$AM$1113&gt;AM421))+1</f>
        <v>95</v>
      </c>
      <c r="AP421" s="53">
        <f>COUNTIF(AN:AN,AN421)</f>
        <v>214</v>
      </c>
      <c r="AQ421" s="54">
        <f>AO421/AP421</f>
        <v>0.44392523364486</v>
      </c>
      <c r="AR421" s="53">
        <f>IF(AQ421&lt;=10%,1.5,(IF(AQ421&lt;=40%,1.25,IF(AQ421&lt;=60%,1,IF(AQ421&lt;90%,0.75,0.5)))))</f>
        <v>1</v>
      </c>
      <c r="AS421" s="55">
        <v>1200</v>
      </c>
      <c r="AT421" s="6">
        <f>VLOOKUP(E421,[6]教育处数据!B:Q,16,0)</f>
        <v>20</v>
      </c>
      <c r="AU421" s="56">
        <f>AS421*AR421*(AT421/AW421)</f>
        <v>1200</v>
      </c>
      <c r="AV421" s="57">
        <f>ROUND(AU421,0)</f>
        <v>1200</v>
      </c>
      <c r="AW421" s="6">
        <v>20</v>
      </c>
    </row>
    <row r="422" spans="1:49">
      <c r="A422" s="6"/>
      <c r="B422" s="7" t="s">
        <v>484</v>
      </c>
      <c r="C422" s="8">
        <v>417</v>
      </c>
      <c r="D422" s="11" t="s">
        <v>563</v>
      </c>
      <c r="E422" s="8" t="str">
        <f>VLOOKUP(D422,'[1]9月学员绩效名单'!$A:$C,3,0)</f>
        <v>7AM180</v>
      </c>
      <c r="F422" s="8" t="str">
        <f>VLOOKUP(E422,'[2]住培学员 在培学员排班表（所有人）请假等数据已更新到23.6'!$F$1:$X$65536,19,0)</f>
        <v>规培研究生</v>
      </c>
      <c r="G422" s="8" t="str">
        <f>VLOOKUP(E422,'[2]住培学员 在培学员排班表（所有人）请假等数据已更新到23.6'!$F$1:$P$65536,11,0)</f>
        <v>内科</v>
      </c>
      <c r="H422" s="8" t="str">
        <f>VLOOKUP(E422,'[2]住培学员 在培学员排班表（所有人）请假等数据已更新到23.6'!$F$1:$S$65536,14,0)</f>
        <v>2021年</v>
      </c>
      <c r="I422" s="73" t="s">
        <v>99</v>
      </c>
      <c r="J422" s="74">
        <v>0</v>
      </c>
      <c r="K422" s="74">
        <v>0</v>
      </c>
      <c r="L422" s="74">
        <v>0</v>
      </c>
      <c r="M422" s="74">
        <v>160</v>
      </c>
      <c r="N422" s="75">
        <v>0</v>
      </c>
      <c r="O422" s="25">
        <v>3</v>
      </c>
      <c r="P422" s="75">
        <v>1</v>
      </c>
      <c r="Q422" s="75">
        <v>1</v>
      </c>
      <c r="R422" s="75">
        <v>1</v>
      </c>
      <c r="S422" s="76">
        <v>130</v>
      </c>
      <c r="T422" s="77">
        <v>100</v>
      </c>
      <c r="U422" s="77">
        <v>10</v>
      </c>
      <c r="V422" s="77">
        <v>80</v>
      </c>
      <c r="W422" s="77">
        <v>60</v>
      </c>
      <c r="X422" s="77">
        <v>60</v>
      </c>
      <c r="Y422" s="60">
        <v>0</v>
      </c>
      <c r="Z422" s="48">
        <v>0</v>
      </c>
      <c r="AA422" s="48">
        <f>VLOOKUP(E422,[6]教育处数据!B:G,6,0)</f>
        <v>0</v>
      </c>
      <c r="AB422" s="43">
        <f>VLOOKUP(E422,[6]教育处数据!B:H,7,0)</f>
        <v>100</v>
      </c>
      <c r="AC422" s="43">
        <f>VLOOKUP(E422,[6]教育处数据!B:J,9,0)</f>
        <v>0</v>
      </c>
      <c r="AD422" s="43">
        <f>VLOOKUP(E422,[6]教育处数据!B:L,11,0)</f>
        <v>0</v>
      </c>
      <c r="AE422" s="43">
        <v>0</v>
      </c>
      <c r="AF422" s="43">
        <v>0</v>
      </c>
      <c r="AG422" s="43">
        <f>VLOOKUP(E422,[6]教育处数据!B:N,13,0)</f>
        <v>0</v>
      </c>
      <c r="AH422" s="43">
        <v>0</v>
      </c>
      <c r="AI422" s="43">
        <v>0</v>
      </c>
      <c r="AJ422" s="43">
        <v>0</v>
      </c>
      <c r="AK422" s="43">
        <v>0</v>
      </c>
      <c r="AL422" s="43">
        <v>0</v>
      </c>
      <c r="AM422" s="26">
        <f>SUM(J422:M422,S422:AJ422)</f>
        <v>700</v>
      </c>
      <c r="AN422" s="7" t="str">
        <f>VLOOKUP(G422,'[4]2.第一轮公示反馈'!$G:$AM,33,0)</f>
        <v>内科</v>
      </c>
      <c r="AO422" s="52">
        <f>SUMPRODUCT(($AN$4:$AN$1113=AN422)*($AM$4:$AM$1113&gt;AM422))+1</f>
        <v>100</v>
      </c>
      <c r="AP422" s="53">
        <f>COUNTIF(AN:AN,AN422)</f>
        <v>214</v>
      </c>
      <c r="AQ422" s="54">
        <f>AO422/AP422</f>
        <v>0.467289719626168</v>
      </c>
      <c r="AR422" s="53">
        <f>IF(AQ422&lt;=10%,1.5,(IF(AQ422&lt;=40%,1.25,IF(AQ422&lt;=60%,1,IF(AQ422&lt;90%,0.75,0.5)))))</f>
        <v>1</v>
      </c>
      <c r="AS422" s="55">
        <v>1200</v>
      </c>
      <c r="AT422" s="6">
        <f>VLOOKUP(E422,[6]教育处数据!B:Q,16,0)</f>
        <v>20</v>
      </c>
      <c r="AU422" s="56">
        <f>AS422*AR422*(AT422/AW422)</f>
        <v>1200</v>
      </c>
      <c r="AV422" s="57">
        <f>ROUND(AU422,0)</f>
        <v>1200</v>
      </c>
      <c r="AW422" s="6">
        <v>20</v>
      </c>
    </row>
    <row r="423" spans="1:49">
      <c r="A423" s="6"/>
      <c r="B423" s="7" t="s">
        <v>239</v>
      </c>
      <c r="C423" s="8">
        <v>418</v>
      </c>
      <c r="D423" s="8" t="s">
        <v>564</v>
      </c>
      <c r="E423" s="8" t="str">
        <f>VLOOKUP(D423,'[1]9月学员绩效名单'!$A:$C,3,0)</f>
        <v>7AO016</v>
      </c>
      <c r="F423" s="8" t="str">
        <f>VLOOKUP(E423,'[2]住培学员 在培学员排班表（所有人）请假等数据已更新到23.6'!$F$1:$X$65536,19,0)</f>
        <v>规培研究生</v>
      </c>
      <c r="G423" s="8" t="str">
        <f>VLOOKUP(E423,'[2]住培学员 在培学员排班表（所有人）请假等数据已更新到23.6'!$F$1:$P$65536,11,0)</f>
        <v>内科</v>
      </c>
      <c r="H423" s="8" t="str">
        <f>VLOOKUP(E423,'[2]住培学员 在培学员排班表（所有人）请假等数据已更新到23.6'!$F$1:$S$65536,14,0)</f>
        <v>2022年</v>
      </c>
      <c r="I423" s="8" t="s">
        <v>99</v>
      </c>
      <c r="J423" s="24">
        <v>0</v>
      </c>
      <c r="K423" s="24">
        <v>0</v>
      </c>
      <c r="L423" s="24">
        <v>0</v>
      </c>
      <c r="M423" s="24">
        <v>160</v>
      </c>
      <c r="N423" s="25">
        <v>0</v>
      </c>
      <c r="O423" s="25">
        <v>2</v>
      </c>
      <c r="P423" s="25">
        <v>6</v>
      </c>
      <c r="Q423" s="25">
        <v>2</v>
      </c>
      <c r="R423" s="25">
        <v>1</v>
      </c>
      <c r="S423" s="36">
        <v>235</v>
      </c>
      <c r="T423" s="24">
        <v>100</v>
      </c>
      <c r="U423" s="24">
        <v>10</v>
      </c>
      <c r="V423" s="24">
        <v>80</v>
      </c>
      <c r="W423" s="24">
        <v>60</v>
      </c>
      <c r="X423" s="24">
        <v>30</v>
      </c>
      <c r="Y423" s="48">
        <v>20</v>
      </c>
      <c r="Z423" s="48">
        <v>0</v>
      </c>
      <c r="AA423" s="48">
        <f>VLOOKUP(E423,[6]教育处数据!B:G,6,0)</f>
        <v>0</v>
      </c>
      <c r="AB423" s="43">
        <f>VLOOKUP(E423,[6]教育处数据!B:H,7,0)</f>
        <v>0</v>
      </c>
      <c r="AC423" s="43">
        <f>VLOOKUP(E423,[6]教育处数据!B:J,9,0)</f>
        <v>0</v>
      </c>
      <c r="AD423" s="43">
        <f>VLOOKUP(E423,[6]教育处数据!B:L,11,0)</f>
        <v>0</v>
      </c>
      <c r="AE423" s="43">
        <v>0</v>
      </c>
      <c r="AF423" s="43">
        <v>0</v>
      </c>
      <c r="AG423" s="43">
        <f>VLOOKUP(E423,[6]教育处数据!B:N,13,0)</f>
        <v>0</v>
      </c>
      <c r="AH423" s="43">
        <v>0</v>
      </c>
      <c r="AI423" s="43">
        <v>0</v>
      </c>
      <c r="AJ423" s="43">
        <v>0</v>
      </c>
      <c r="AK423" s="43">
        <v>0</v>
      </c>
      <c r="AL423" s="43">
        <v>0</v>
      </c>
      <c r="AM423" s="26">
        <f>SUM(J423:M423,S423:AJ423)</f>
        <v>695</v>
      </c>
      <c r="AN423" s="7" t="str">
        <f>VLOOKUP(G423,'[4]2.第一轮公示反馈'!$G:$AM,33,0)</f>
        <v>内科</v>
      </c>
      <c r="AO423" s="52">
        <f>SUMPRODUCT(($AN$4:$AN$1113=AN423)*($AM$4:$AM$1113&gt;AM423))+1</f>
        <v>101</v>
      </c>
      <c r="AP423" s="53">
        <f>COUNTIF(AN:AN,AN423)</f>
        <v>214</v>
      </c>
      <c r="AQ423" s="54">
        <f>AO423/AP423</f>
        <v>0.47196261682243</v>
      </c>
      <c r="AR423" s="53">
        <f>IF(AQ423&lt;=10%,1.5,(IF(AQ423&lt;=40%,1.25,IF(AQ423&lt;=60%,1,IF(AQ423&lt;90%,0.75,0.5)))))</f>
        <v>1</v>
      </c>
      <c r="AS423" s="55">
        <v>1200</v>
      </c>
      <c r="AT423" s="6">
        <f>VLOOKUP(E423,[6]教育处数据!B:Q,16,0)</f>
        <v>20</v>
      </c>
      <c r="AU423" s="56">
        <f>AS423*AR423*(AT423/AW423)</f>
        <v>1200</v>
      </c>
      <c r="AV423" s="57">
        <f>ROUND(AU423,0)</f>
        <v>1200</v>
      </c>
      <c r="AW423" s="6">
        <v>20</v>
      </c>
    </row>
    <row r="424" spans="1:49">
      <c r="A424" s="6"/>
      <c r="B424" s="7" t="s">
        <v>134</v>
      </c>
      <c r="C424" s="8">
        <v>419</v>
      </c>
      <c r="D424" s="12" t="s">
        <v>565</v>
      </c>
      <c r="E424" s="60" t="s">
        <v>566</v>
      </c>
      <c r="F424" s="8" t="s">
        <v>418</v>
      </c>
      <c r="G424" s="8" t="s">
        <v>567</v>
      </c>
      <c r="H424" s="78" t="s">
        <v>419</v>
      </c>
      <c r="I424" s="8" t="s">
        <v>99</v>
      </c>
      <c r="J424" s="24">
        <v>0</v>
      </c>
      <c r="K424" s="24">
        <v>0</v>
      </c>
      <c r="L424" s="24">
        <v>0</v>
      </c>
      <c r="M424" s="24">
        <v>160</v>
      </c>
      <c r="N424" s="25">
        <v>0</v>
      </c>
      <c r="O424" s="25">
        <v>5</v>
      </c>
      <c r="P424" s="25">
        <v>1</v>
      </c>
      <c r="Q424" s="25">
        <v>0</v>
      </c>
      <c r="R424" s="25">
        <v>0</v>
      </c>
      <c r="S424" s="36">
        <f>N424*50+O424*20+P424*20+Q424*25+R424*25</f>
        <v>120</v>
      </c>
      <c r="T424" s="24">
        <v>100</v>
      </c>
      <c r="U424" s="24">
        <v>0</v>
      </c>
      <c r="V424" s="24">
        <v>0</v>
      </c>
      <c r="W424" s="24">
        <v>30</v>
      </c>
      <c r="X424" s="24">
        <v>30</v>
      </c>
      <c r="Y424" s="48">
        <v>0</v>
      </c>
      <c r="Z424" s="48">
        <v>0</v>
      </c>
      <c r="AA424" s="48">
        <f>VLOOKUP(E424,[6]教育处数据!B:G,6,0)</f>
        <v>0</v>
      </c>
      <c r="AB424" s="43">
        <f>VLOOKUP(E424,[6]教育处数据!B:H,7,0)</f>
        <v>100</v>
      </c>
      <c r="AC424" s="43">
        <f>VLOOKUP(E424,[6]教育处数据!B:J,9,0)</f>
        <v>150</v>
      </c>
      <c r="AD424" s="43">
        <f>VLOOKUP(E424,[6]教育处数据!B:L,11,0)</f>
        <v>0</v>
      </c>
      <c r="AE424" s="43">
        <v>0</v>
      </c>
      <c r="AF424" s="43">
        <v>0</v>
      </c>
      <c r="AG424" s="43">
        <f>VLOOKUP(E424,[6]教育处数据!B:N,13,0)</f>
        <v>0</v>
      </c>
      <c r="AH424" s="43">
        <v>0</v>
      </c>
      <c r="AI424" s="43">
        <v>0</v>
      </c>
      <c r="AJ424" s="43">
        <v>0</v>
      </c>
      <c r="AK424" s="43">
        <v>0</v>
      </c>
      <c r="AL424" s="43">
        <v>0</v>
      </c>
      <c r="AM424" s="26">
        <f>SUM(J424:M424,S424:AJ424)</f>
        <v>690</v>
      </c>
      <c r="AN424" s="7" t="str">
        <f>VLOOKUP(G424,'[4]2.第一轮公示反馈'!$G:$AM,33,0)</f>
        <v>内科</v>
      </c>
      <c r="AO424" s="52">
        <f>SUMPRODUCT(($AN$4:$AN$1113=AN424)*($AM$4:$AM$1113&gt;AM424))+1</f>
        <v>102</v>
      </c>
      <c r="AP424" s="53">
        <f>COUNTIF(AN:AN,AN424)</f>
        <v>214</v>
      </c>
      <c r="AQ424" s="54">
        <f>AO424/AP424</f>
        <v>0.476635514018692</v>
      </c>
      <c r="AR424" s="53">
        <f>IF(AQ424&lt;=10%,1.5,(IF(AQ424&lt;=40%,1.25,IF(AQ424&lt;=60%,1,IF(AQ424&lt;90%,0.75,0.5)))))</f>
        <v>1</v>
      </c>
      <c r="AS424" s="55">
        <v>1200</v>
      </c>
      <c r="AT424" s="6">
        <f>VLOOKUP(E424,[6]教育处数据!B:Q,16,0)</f>
        <v>20</v>
      </c>
      <c r="AU424" s="56">
        <f>AS424*AR424*(AT424/AW424)</f>
        <v>1200</v>
      </c>
      <c r="AV424" s="57">
        <f>ROUND(AU424,0)</f>
        <v>1200</v>
      </c>
      <c r="AW424" s="6">
        <v>20</v>
      </c>
    </row>
    <row r="425" spans="1:49">
      <c r="A425" s="6" t="s">
        <v>154</v>
      </c>
      <c r="B425" s="7" t="s">
        <v>155</v>
      </c>
      <c r="C425" s="8">
        <v>420</v>
      </c>
      <c r="D425" s="59" t="s">
        <v>568</v>
      </c>
      <c r="E425" s="8">
        <f>VLOOKUP(D425,'[1]9月学员绩效名单'!$A:$C,3,0)</f>
        <v>622012</v>
      </c>
      <c r="F425" s="8" t="str">
        <f>VLOOKUP(E425,'[2]住培学员 在培学员排班表（所有人）请假等数据已更新到23.6'!$F$1:$X$65536,19,0)</f>
        <v>住院医师-本院</v>
      </c>
      <c r="G425" s="8" t="str">
        <f>VLOOKUP(E425,'[2]住培学员 在培学员排班表（所有人）请假等数据已更新到23.6'!$F$1:$P$65536,11,0)</f>
        <v>内科</v>
      </c>
      <c r="H425" s="8" t="str">
        <f>VLOOKUP(E425,'[2]住培学员 在培学员排班表（所有人）请假等数据已更新到23.6'!$F$1:$S$65536,14,0)</f>
        <v>2022年</v>
      </c>
      <c r="I425" s="8" t="s">
        <v>99</v>
      </c>
      <c r="J425" s="24">
        <v>0</v>
      </c>
      <c r="K425" s="24">
        <v>0</v>
      </c>
      <c r="L425" s="24">
        <v>0</v>
      </c>
      <c r="M425" s="24">
        <v>160</v>
      </c>
      <c r="N425" s="27">
        <v>0</v>
      </c>
      <c r="O425" s="25">
        <v>1</v>
      </c>
      <c r="P425" s="27">
        <v>1</v>
      </c>
      <c r="Q425" s="27">
        <v>1</v>
      </c>
      <c r="R425" s="27">
        <v>0</v>
      </c>
      <c r="S425" s="36">
        <v>65</v>
      </c>
      <c r="T425" s="40">
        <v>100</v>
      </c>
      <c r="U425" s="41">
        <v>0</v>
      </c>
      <c r="V425" s="41">
        <v>40</v>
      </c>
      <c r="W425" s="41">
        <v>30</v>
      </c>
      <c r="X425" s="41">
        <v>30</v>
      </c>
      <c r="Y425" s="41">
        <v>0</v>
      </c>
      <c r="Z425" s="48">
        <v>0</v>
      </c>
      <c r="AA425" s="48">
        <f>VLOOKUP(E425,[6]教育处数据!B:G,6,0)</f>
        <v>0</v>
      </c>
      <c r="AB425" s="43">
        <f>VLOOKUP(E425,[6]教育处数据!B:H,7,0)</f>
        <v>100</v>
      </c>
      <c r="AC425" s="43">
        <f>VLOOKUP(E425,[6]教育处数据!B:J,9,0)</f>
        <v>150</v>
      </c>
      <c r="AD425" s="43">
        <f>VLOOKUP(E425,[6]教育处数据!B:L,11,0)</f>
        <v>100</v>
      </c>
      <c r="AE425" s="43">
        <v>0</v>
      </c>
      <c r="AF425" s="43">
        <v>0</v>
      </c>
      <c r="AG425" s="43">
        <f>VLOOKUP(E425,[6]教育处数据!B:N,13,0)</f>
        <v>0</v>
      </c>
      <c r="AH425" s="43">
        <v>0</v>
      </c>
      <c r="AI425" s="43">
        <v>0</v>
      </c>
      <c r="AJ425" s="43">
        <v>0</v>
      </c>
      <c r="AK425" s="43">
        <v>0</v>
      </c>
      <c r="AL425" s="43">
        <v>0</v>
      </c>
      <c r="AM425" s="26">
        <f>SUM(J425:M425,S425:AJ425)</f>
        <v>775</v>
      </c>
      <c r="AN425" s="7" t="str">
        <f>VLOOKUP(G425,'[4]2.第一轮公示反馈'!$G:$AM,33,0)</f>
        <v>内科</v>
      </c>
      <c r="AO425" s="52">
        <f>SUMPRODUCT(($AN$4:$AN$1113=AN425)*($AM$4:$AM$1113&gt;AM425))+1</f>
        <v>90</v>
      </c>
      <c r="AP425" s="53">
        <f>COUNTIF(AN:AN,AN425)</f>
        <v>214</v>
      </c>
      <c r="AQ425" s="54">
        <f>AO425/AP425</f>
        <v>0.420560747663551</v>
      </c>
      <c r="AR425" s="53">
        <f>IF(AQ425&lt;=10%,1.5,(IF(AQ425&lt;=40%,1.25,IF(AQ425&lt;=60%,1,IF(AQ425&lt;90%,0.75,0.5)))))</f>
        <v>1</v>
      </c>
      <c r="AS425" s="55">
        <v>1200</v>
      </c>
      <c r="AT425" s="6">
        <f>VLOOKUP(E425,[6]教育处数据!B:Q,16,0)</f>
        <v>20</v>
      </c>
      <c r="AU425" s="56">
        <f>AS425*AR425*(AT425/AW425)</f>
        <v>1200</v>
      </c>
      <c r="AV425" s="57">
        <f>ROUND(AU425,0)</f>
        <v>1200</v>
      </c>
      <c r="AW425" s="6">
        <v>20</v>
      </c>
    </row>
    <row r="426" spans="1:49">
      <c r="A426" s="6"/>
      <c r="B426" s="7" t="s">
        <v>241</v>
      </c>
      <c r="C426" s="8">
        <v>421</v>
      </c>
      <c r="D426" s="13" t="s">
        <v>569</v>
      </c>
      <c r="E426" s="8" t="str">
        <f>VLOOKUP(D426,'[1]9月学员绩效名单'!$A:$C,3,0)</f>
        <v>7AO255</v>
      </c>
      <c r="F426" s="8" t="str">
        <f>VLOOKUP(E426,'[2]住培学员 在培学员排班表（所有人）请假等数据已更新到23.6'!$F$1:$X$65536,19,0)</f>
        <v>规培研究生</v>
      </c>
      <c r="G426" s="8" t="str">
        <f>VLOOKUP(E426,'[2]住培学员 在培学员排班表（所有人）请假等数据已更新到23.6'!$F$1:$P$65536,11,0)</f>
        <v>内科</v>
      </c>
      <c r="H426" s="8" t="str">
        <f>VLOOKUP(E426,'[2]住培学员 在培学员排班表（所有人）请假等数据已更新到23.6'!$F$1:$S$65536,14,0)</f>
        <v>2022年</v>
      </c>
      <c r="I426" s="8" t="s">
        <v>99</v>
      </c>
      <c r="J426" s="24">
        <v>0</v>
      </c>
      <c r="K426" s="24">
        <v>0</v>
      </c>
      <c r="L426" s="24">
        <v>0</v>
      </c>
      <c r="M426" s="24">
        <v>160</v>
      </c>
      <c r="N426" s="25">
        <v>0</v>
      </c>
      <c r="O426" s="25">
        <v>6</v>
      </c>
      <c r="P426" s="25">
        <v>3</v>
      </c>
      <c r="Q426" s="25">
        <v>3</v>
      </c>
      <c r="R426" s="25">
        <v>1</v>
      </c>
      <c r="S426" s="36">
        <v>280</v>
      </c>
      <c r="T426" s="24">
        <v>100</v>
      </c>
      <c r="U426" s="24">
        <v>10</v>
      </c>
      <c r="V426" s="24">
        <v>0</v>
      </c>
      <c r="W426" s="24">
        <v>60</v>
      </c>
      <c r="X426" s="24">
        <v>60</v>
      </c>
      <c r="Y426" s="48">
        <v>0</v>
      </c>
      <c r="Z426" s="48">
        <v>0</v>
      </c>
      <c r="AA426" s="48">
        <f>VLOOKUP(E426,[6]教育处数据!B:G,6,0)</f>
        <v>0</v>
      </c>
      <c r="AB426" s="43">
        <f>VLOOKUP(E426,[6]教育处数据!B:H,7,0)</f>
        <v>0</v>
      </c>
      <c r="AC426" s="43">
        <f>VLOOKUP(E426,[6]教育处数据!B:J,9,0)</f>
        <v>0</v>
      </c>
      <c r="AD426" s="43">
        <f>VLOOKUP(E426,[6]教育处数据!B:L,11,0)</f>
        <v>0</v>
      </c>
      <c r="AE426" s="43">
        <v>0</v>
      </c>
      <c r="AF426" s="43">
        <v>0</v>
      </c>
      <c r="AG426" s="43">
        <f>VLOOKUP(E426,[6]教育处数据!B:N,13,0)</f>
        <v>0</v>
      </c>
      <c r="AH426" s="43">
        <v>0</v>
      </c>
      <c r="AI426" s="43">
        <v>0</v>
      </c>
      <c r="AJ426" s="43">
        <v>0</v>
      </c>
      <c r="AK426" s="43">
        <v>0</v>
      </c>
      <c r="AL426" s="43">
        <v>0</v>
      </c>
      <c r="AM426" s="26">
        <f>SUM(J426:M426,S426:AJ426)</f>
        <v>670</v>
      </c>
      <c r="AN426" s="7" t="str">
        <f>VLOOKUP(G426,'[4]2.第一轮公示反馈'!$G:$AM,33,0)</f>
        <v>内科</v>
      </c>
      <c r="AO426" s="52">
        <f>SUMPRODUCT(($AN$4:$AN$1113=AN426)*($AM$4:$AM$1113&gt;AM426))+1</f>
        <v>103</v>
      </c>
      <c r="AP426" s="53">
        <f>COUNTIF(AN:AN,AN426)</f>
        <v>214</v>
      </c>
      <c r="AQ426" s="54">
        <f>AO426/AP426</f>
        <v>0.481308411214953</v>
      </c>
      <c r="AR426" s="53">
        <f>IF(AQ426&lt;=10%,1.5,(IF(AQ426&lt;=40%,1.25,IF(AQ426&lt;=60%,1,IF(AQ426&lt;90%,0.75,0.5)))))</f>
        <v>1</v>
      </c>
      <c r="AS426" s="55">
        <v>1200</v>
      </c>
      <c r="AT426" s="6">
        <f>VLOOKUP(E426,[6]教育处数据!B:Q,16,0)</f>
        <v>20</v>
      </c>
      <c r="AU426" s="56">
        <f>AS426*AR426*(AT426/AW426)</f>
        <v>1200</v>
      </c>
      <c r="AV426" s="57">
        <f>ROUND(AU426,0)</f>
        <v>1200</v>
      </c>
      <c r="AW426" s="6">
        <v>20</v>
      </c>
    </row>
    <row r="427" spans="1:49">
      <c r="A427" s="6"/>
      <c r="B427" s="7" t="s">
        <v>239</v>
      </c>
      <c r="C427" s="8">
        <v>422</v>
      </c>
      <c r="D427" s="8" t="s">
        <v>570</v>
      </c>
      <c r="E427" s="8" t="str">
        <f>VLOOKUP(D427,'[1]9月学员绩效名单'!$A:$C,3,0)</f>
        <v>729L29</v>
      </c>
      <c r="F427" s="8" t="str">
        <f>VLOOKUP(E427,'[2]住培学员 在培学员排班表（所有人）请假等数据已更新到23.6'!$F$1:$X$65536,19,0)</f>
        <v>住院医师-外院-西藏</v>
      </c>
      <c r="G427" s="8" t="str">
        <f>VLOOKUP(E427,'[2]住培学员 在培学员排班表（所有人）请假等数据已更新到23.6'!$F$1:$P$65536,11,0)</f>
        <v>内科</v>
      </c>
      <c r="H427" s="8" t="str">
        <f>VLOOKUP(E427,'[2]住培学员 在培学员排班表（所有人）请假等数据已更新到23.6'!$F$1:$S$65536,14,0)</f>
        <v>2021年</v>
      </c>
      <c r="I427" s="8" t="s">
        <v>99</v>
      </c>
      <c r="J427" s="24">
        <v>0</v>
      </c>
      <c r="K427" s="24">
        <v>0</v>
      </c>
      <c r="L427" s="24">
        <v>0</v>
      </c>
      <c r="M427" s="24">
        <v>120</v>
      </c>
      <c r="N427" s="25">
        <v>0</v>
      </c>
      <c r="O427" s="25">
        <v>2</v>
      </c>
      <c r="P427" s="25">
        <v>7</v>
      </c>
      <c r="Q427" s="25">
        <v>2</v>
      </c>
      <c r="R427" s="25">
        <v>1</v>
      </c>
      <c r="S427" s="36">
        <v>255</v>
      </c>
      <c r="T427" s="24">
        <v>100</v>
      </c>
      <c r="U427" s="24">
        <v>10</v>
      </c>
      <c r="V427" s="24">
        <v>80</v>
      </c>
      <c r="W427" s="24">
        <v>60</v>
      </c>
      <c r="X427" s="24">
        <v>0</v>
      </c>
      <c r="Y427" s="48">
        <v>40</v>
      </c>
      <c r="Z427" s="48">
        <v>0</v>
      </c>
      <c r="AA427" s="48">
        <f>VLOOKUP(E427,[6]教育处数据!B:G,6,0)</f>
        <v>0</v>
      </c>
      <c r="AB427" s="43">
        <f>VLOOKUP(E427,[6]教育处数据!B:H,7,0)</f>
        <v>0</v>
      </c>
      <c r="AC427" s="43">
        <f>VLOOKUP(E427,[6]教育处数据!B:J,9,0)</f>
        <v>0</v>
      </c>
      <c r="AD427" s="43">
        <f>VLOOKUP(E427,[6]教育处数据!B:L,11,0)</f>
        <v>0</v>
      </c>
      <c r="AE427" s="43">
        <v>0</v>
      </c>
      <c r="AF427" s="43">
        <v>0</v>
      </c>
      <c r="AG427" s="43">
        <f>VLOOKUP(E427,[6]教育处数据!B:N,13,0)</f>
        <v>0</v>
      </c>
      <c r="AH427" s="43">
        <v>0</v>
      </c>
      <c r="AI427" s="43">
        <v>0</v>
      </c>
      <c r="AJ427" s="43">
        <v>0</v>
      </c>
      <c r="AK427" s="43">
        <v>0</v>
      </c>
      <c r="AL427" s="43">
        <v>0</v>
      </c>
      <c r="AM427" s="26">
        <f>SUM(J427:M427,S427:AJ427)</f>
        <v>665</v>
      </c>
      <c r="AN427" s="7" t="str">
        <f>VLOOKUP(G427,'[4]2.第一轮公示反馈'!$G:$AM,33,0)</f>
        <v>内科</v>
      </c>
      <c r="AO427" s="52">
        <f>SUMPRODUCT(($AN$4:$AN$1113=AN427)*($AM$4:$AM$1113&gt;AM427))+1</f>
        <v>104</v>
      </c>
      <c r="AP427" s="53">
        <f>COUNTIF(AN:AN,AN427)</f>
        <v>214</v>
      </c>
      <c r="AQ427" s="54">
        <f>AO427/AP427</f>
        <v>0.485981308411215</v>
      </c>
      <c r="AR427" s="53">
        <f>IF(AQ427&lt;=10%,1.5,(IF(AQ427&lt;=40%,1.25,IF(AQ427&lt;=60%,1,IF(AQ427&lt;90%,0.75,0.5)))))</f>
        <v>1</v>
      </c>
      <c r="AS427" s="55">
        <v>1200</v>
      </c>
      <c r="AT427" s="6">
        <f>VLOOKUP(E427,[6]教育处数据!B:Q,16,0)</f>
        <v>20</v>
      </c>
      <c r="AU427" s="56">
        <f>AS427*AR427*(AT427/AW427)</f>
        <v>1200</v>
      </c>
      <c r="AV427" s="57">
        <f>ROUND(AU427,0)</f>
        <v>1200</v>
      </c>
      <c r="AW427" s="6">
        <v>20</v>
      </c>
    </row>
    <row r="428" spans="1:49">
      <c r="A428" s="6"/>
      <c r="B428" s="7" t="s">
        <v>535</v>
      </c>
      <c r="C428" s="8">
        <v>423</v>
      </c>
      <c r="D428" s="9" t="s">
        <v>571</v>
      </c>
      <c r="E428" s="8" t="str">
        <f>VLOOKUP(D428,'[1]9月学员绩效名单'!$A:$C,3,0)</f>
        <v>727L84</v>
      </c>
      <c r="F428" s="8" t="str">
        <f>VLOOKUP(E428,'[2]住培学员 在培学员排班表（所有人）请假等数据已更新到23.6'!$F$1:$X$65536,19,0)</f>
        <v>住院医师-外院</v>
      </c>
      <c r="G428" s="8" t="str">
        <f>VLOOKUP(E428,'[2]住培学员 在培学员排班表（所有人）请假等数据已更新到23.6'!$F$1:$P$65536,11,0)</f>
        <v>内科</v>
      </c>
      <c r="H428" s="8" t="str">
        <f>VLOOKUP(E428,'[2]住培学员 在培学员排班表（所有人）请假等数据已更新到23.6'!$F$1:$S$65536,14,0)</f>
        <v>2021年</v>
      </c>
      <c r="I428" s="8" t="s">
        <v>99</v>
      </c>
      <c r="J428" s="24">
        <v>0</v>
      </c>
      <c r="K428" s="24">
        <v>0</v>
      </c>
      <c r="L428" s="24">
        <v>0</v>
      </c>
      <c r="M428" s="24">
        <v>120</v>
      </c>
      <c r="N428" s="25">
        <v>0</v>
      </c>
      <c r="O428" s="25">
        <v>1</v>
      </c>
      <c r="P428" s="25">
        <v>1</v>
      </c>
      <c r="Q428" s="25">
        <v>1</v>
      </c>
      <c r="R428" s="25">
        <v>0</v>
      </c>
      <c r="S428" s="36">
        <v>65</v>
      </c>
      <c r="T428" s="24">
        <v>100</v>
      </c>
      <c r="U428" s="24">
        <v>10</v>
      </c>
      <c r="V428" s="24">
        <v>60</v>
      </c>
      <c r="W428" s="24">
        <v>30</v>
      </c>
      <c r="X428" s="24">
        <v>30</v>
      </c>
      <c r="Y428" s="48">
        <v>0</v>
      </c>
      <c r="Z428" s="48">
        <v>0</v>
      </c>
      <c r="AA428" s="48">
        <f>VLOOKUP(E428,[6]教育处数据!B:G,6,0)</f>
        <v>0</v>
      </c>
      <c r="AB428" s="43">
        <f>VLOOKUP(E428,[6]教育处数据!B:H,7,0)</f>
        <v>100</v>
      </c>
      <c r="AC428" s="43">
        <f>VLOOKUP(E428,[6]教育处数据!B:J,9,0)</f>
        <v>150</v>
      </c>
      <c r="AD428" s="43">
        <f>VLOOKUP(E428,[6]教育处数据!B:L,11,0)</f>
        <v>0</v>
      </c>
      <c r="AE428" s="43">
        <v>0</v>
      </c>
      <c r="AF428" s="43">
        <v>0</v>
      </c>
      <c r="AG428" s="43">
        <f>VLOOKUP(E428,[6]教育处数据!B:N,13,0)</f>
        <v>0</v>
      </c>
      <c r="AH428" s="43">
        <v>0</v>
      </c>
      <c r="AI428" s="43">
        <v>0</v>
      </c>
      <c r="AJ428" s="43">
        <v>0</v>
      </c>
      <c r="AK428" s="43">
        <v>0</v>
      </c>
      <c r="AL428" s="43">
        <v>0</v>
      </c>
      <c r="AM428" s="26">
        <f>SUM(J428:M428,S428:AJ428)</f>
        <v>665</v>
      </c>
      <c r="AN428" s="7" t="str">
        <f>VLOOKUP(G428,'[4]2.第一轮公示反馈'!$G:$AM,33,0)</f>
        <v>内科</v>
      </c>
      <c r="AO428" s="52">
        <f>SUMPRODUCT(($AN$4:$AN$1113=AN428)*($AM$4:$AM$1113&gt;AM428))+1</f>
        <v>104</v>
      </c>
      <c r="AP428" s="53">
        <f>COUNTIF(AN:AN,AN428)</f>
        <v>214</v>
      </c>
      <c r="AQ428" s="54">
        <f>AO428/AP428</f>
        <v>0.485981308411215</v>
      </c>
      <c r="AR428" s="53">
        <f>IF(AQ428&lt;=10%,1.5,(IF(AQ428&lt;=40%,1.25,IF(AQ428&lt;=60%,1,IF(AQ428&lt;90%,0.75,0.5)))))</f>
        <v>1</v>
      </c>
      <c r="AS428" s="55">
        <v>1200</v>
      </c>
      <c r="AT428" s="6">
        <f>VLOOKUP(E428,[6]教育处数据!B:Q,16,0)</f>
        <v>20</v>
      </c>
      <c r="AU428" s="56">
        <f>AS428*AR428*(AT428/AW428)</f>
        <v>1200</v>
      </c>
      <c r="AV428" s="57">
        <f>ROUND(AU428,0)</f>
        <v>1200</v>
      </c>
      <c r="AW428" s="6">
        <v>20</v>
      </c>
    </row>
    <row r="429" spans="1:49">
      <c r="A429" s="6"/>
      <c r="B429" s="7" t="s">
        <v>500</v>
      </c>
      <c r="C429" s="8">
        <v>424</v>
      </c>
      <c r="D429" s="9" t="s">
        <v>572</v>
      </c>
      <c r="E429" s="8">
        <f>VLOOKUP(D429,'[1]9月学员绩效名单'!$A:$C,3,0)</f>
        <v>123008</v>
      </c>
      <c r="F429" s="8" t="str">
        <f>VLOOKUP(E429,'[2]住培学员 在培学员排班表（所有人）请假等数据已更新到23.6'!$F$1:$X$65536,19,0)</f>
        <v>住院医师-本院</v>
      </c>
      <c r="G429" s="8" t="str">
        <f>VLOOKUP(E429,'[2]住培学员 在培学员排班表（所有人）请假等数据已更新到23.6'!$F$1:$P$65536,11,0)</f>
        <v>内科</v>
      </c>
      <c r="H429" s="8" t="str">
        <f>VLOOKUP(E429,'[2]住培学员 在培学员排班表（所有人）请假等数据已更新到23.6'!$F$1:$S$65536,14,0)</f>
        <v>2023年</v>
      </c>
      <c r="I429" s="9" t="s">
        <v>99</v>
      </c>
      <c r="J429" s="60">
        <v>0</v>
      </c>
      <c r="K429" s="24">
        <v>0</v>
      </c>
      <c r="L429" s="24">
        <v>0</v>
      </c>
      <c r="M429" s="24">
        <v>160</v>
      </c>
      <c r="N429" s="25">
        <v>0</v>
      </c>
      <c r="O429" s="25">
        <v>2</v>
      </c>
      <c r="P429" s="25">
        <v>2</v>
      </c>
      <c r="Q429" s="25">
        <v>1</v>
      </c>
      <c r="R429" s="78">
        <v>0</v>
      </c>
      <c r="S429" s="36">
        <v>105</v>
      </c>
      <c r="T429" s="24">
        <v>100</v>
      </c>
      <c r="U429" s="24">
        <v>10</v>
      </c>
      <c r="V429" s="24">
        <v>40</v>
      </c>
      <c r="W429" s="24">
        <v>90</v>
      </c>
      <c r="X429" s="24">
        <v>60</v>
      </c>
      <c r="Y429" s="48">
        <v>0</v>
      </c>
      <c r="Z429" s="48">
        <v>0</v>
      </c>
      <c r="AA429" s="48">
        <f>VLOOKUP(E429,[6]教育处数据!B:G,6,0)</f>
        <v>0</v>
      </c>
      <c r="AB429" s="43">
        <f>VLOOKUP(E429,[6]教育处数据!B:H,7,0)</f>
        <v>100</v>
      </c>
      <c r="AC429" s="43">
        <f>VLOOKUP(E429,[6]教育处数据!B:J,9,0)</f>
        <v>0</v>
      </c>
      <c r="AD429" s="43">
        <f>VLOOKUP(E429,[6]教育处数据!B:L,11,0)</f>
        <v>0</v>
      </c>
      <c r="AE429" s="43">
        <v>0</v>
      </c>
      <c r="AF429" s="43">
        <v>0</v>
      </c>
      <c r="AG429" s="43">
        <f>VLOOKUP(E429,[6]教育处数据!B:N,13,0)</f>
        <v>0</v>
      </c>
      <c r="AH429" s="43">
        <v>0</v>
      </c>
      <c r="AI429" s="43">
        <v>0</v>
      </c>
      <c r="AJ429" s="43">
        <v>0</v>
      </c>
      <c r="AK429" s="43">
        <v>0</v>
      </c>
      <c r="AL429" s="43">
        <v>0</v>
      </c>
      <c r="AM429" s="26">
        <f>SUM(J429:M429,S429:AJ429)</f>
        <v>665</v>
      </c>
      <c r="AN429" s="7" t="str">
        <f>VLOOKUP(G429,'[4]2.第一轮公示反馈'!$G:$AM,33,0)</f>
        <v>内科</v>
      </c>
      <c r="AO429" s="52">
        <f>SUMPRODUCT(($AN$4:$AN$1113=AN429)*($AM$4:$AM$1113&gt;AM429))+1</f>
        <v>104</v>
      </c>
      <c r="AP429" s="53">
        <f>COUNTIF(AN:AN,AN429)</f>
        <v>214</v>
      </c>
      <c r="AQ429" s="54">
        <f>AO429/AP429</f>
        <v>0.485981308411215</v>
      </c>
      <c r="AR429" s="53">
        <f>IF(AQ429&lt;=10%,1.5,(IF(AQ429&lt;=40%,1.25,IF(AQ429&lt;=60%,1,IF(AQ429&lt;90%,0.75,0.5)))))</f>
        <v>1</v>
      </c>
      <c r="AS429" s="55">
        <v>1200</v>
      </c>
      <c r="AT429" s="6">
        <f>VLOOKUP(E429,[6]教育处数据!B:Q,16,0)</f>
        <v>20</v>
      </c>
      <c r="AU429" s="56">
        <f>AS429*AR429*(AT429/AW429)</f>
        <v>1200</v>
      </c>
      <c r="AV429" s="57">
        <f>ROUND(AU429,0)</f>
        <v>1200</v>
      </c>
      <c r="AW429" s="6">
        <v>20</v>
      </c>
    </row>
    <row r="430" spans="1:49">
      <c r="A430" s="6"/>
      <c r="B430" s="7" t="s">
        <v>497</v>
      </c>
      <c r="C430" s="8">
        <v>425</v>
      </c>
      <c r="D430" s="9" t="s">
        <v>573</v>
      </c>
      <c r="E430" s="8">
        <f>VLOOKUP(D430,'[1]9月学员绩效名单'!$A:$C,3,0)</f>
        <v>623009</v>
      </c>
      <c r="F430" s="8" t="str">
        <f>VLOOKUP(E430,'[2]住培学员 在培学员排班表（所有人）请假等数据已更新到23.6'!$F$1:$X$65536,19,0)</f>
        <v>住院医师-本院</v>
      </c>
      <c r="G430" s="8" t="str">
        <f>VLOOKUP(E430,'[2]住培学员 在培学员排班表（所有人）请假等数据已更新到23.6'!$F$1:$P$65536,11,0)</f>
        <v>内科</v>
      </c>
      <c r="H430" s="8" t="str">
        <f>VLOOKUP(E430,'[2]住培学员 在培学员排班表（所有人）请假等数据已更新到23.6'!$F$1:$S$65536,14,0)</f>
        <v>2023年</v>
      </c>
      <c r="I430" s="8" t="s">
        <v>99</v>
      </c>
      <c r="J430" s="24">
        <v>0</v>
      </c>
      <c r="K430" s="24">
        <v>0</v>
      </c>
      <c r="L430" s="24">
        <v>0</v>
      </c>
      <c r="M430" s="24">
        <v>160</v>
      </c>
      <c r="N430" s="25">
        <v>0</v>
      </c>
      <c r="O430" s="25">
        <v>5</v>
      </c>
      <c r="P430" s="25">
        <v>0</v>
      </c>
      <c r="Q430" s="25">
        <v>1</v>
      </c>
      <c r="R430" s="25">
        <v>1</v>
      </c>
      <c r="S430" s="36">
        <v>150</v>
      </c>
      <c r="T430" s="24">
        <v>100</v>
      </c>
      <c r="U430" s="24">
        <v>10</v>
      </c>
      <c r="V430" s="24">
        <v>20</v>
      </c>
      <c r="W430" s="24">
        <v>60</v>
      </c>
      <c r="X430" s="24">
        <v>60</v>
      </c>
      <c r="Y430" s="48">
        <v>0</v>
      </c>
      <c r="Z430" s="48">
        <v>0</v>
      </c>
      <c r="AA430" s="48">
        <f>VLOOKUP(E430,[6]教育处数据!B:G,6,0)</f>
        <v>0</v>
      </c>
      <c r="AB430" s="43">
        <f>VLOOKUP(E430,[6]教育处数据!B:H,7,0)</f>
        <v>100</v>
      </c>
      <c r="AC430" s="43">
        <f>VLOOKUP(E430,[6]教育处数据!B:J,9,0)</f>
        <v>0</v>
      </c>
      <c r="AD430" s="43">
        <f>VLOOKUP(E430,[6]教育处数据!B:L,11,0)</f>
        <v>0</v>
      </c>
      <c r="AE430" s="43">
        <v>0</v>
      </c>
      <c r="AF430" s="43">
        <v>0</v>
      </c>
      <c r="AG430" s="43">
        <f>VLOOKUP(E430,[6]教育处数据!B:N,13,0)</f>
        <v>0</v>
      </c>
      <c r="AH430" s="43">
        <v>0</v>
      </c>
      <c r="AI430" s="43">
        <v>0</v>
      </c>
      <c r="AJ430" s="43">
        <v>0</v>
      </c>
      <c r="AK430" s="43">
        <v>0</v>
      </c>
      <c r="AL430" s="43">
        <v>0</v>
      </c>
      <c r="AM430" s="26">
        <f>SUM(J430:M430,S430:AJ430)</f>
        <v>660</v>
      </c>
      <c r="AN430" s="7" t="str">
        <f>VLOOKUP(G430,'[4]2.第一轮公示反馈'!$G:$AM,33,0)</f>
        <v>内科</v>
      </c>
      <c r="AO430" s="52">
        <f>SUMPRODUCT(($AN$4:$AN$1113=AN430)*($AM$4:$AM$1113&gt;AM430))+1</f>
        <v>107</v>
      </c>
      <c r="AP430" s="53">
        <f>COUNTIF(AN:AN,AN430)</f>
        <v>214</v>
      </c>
      <c r="AQ430" s="54">
        <f>AO430/AP430</f>
        <v>0.5</v>
      </c>
      <c r="AR430" s="53">
        <f>IF(AQ430&lt;=10%,1.5,(IF(AQ430&lt;=40%,1.25,IF(AQ430&lt;=60%,1,IF(AQ430&lt;90%,0.75,0.5)))))</f>
        <v>1</v>
      </c>
      <c r="AS430" s="55">
        <v>1200</v>
      </c>
      <c r="AT430" s="6">
        <f>VLOOKUP(E430,[6]教育处数据!B:Q,16,0)</f>
        <v>20</v>
      </c>
      <c r="AU430" s="56">
        <f>AS430*AR430*(AT430/AW430)</f>
        <v>1200</v>
      </c>
      <c r="AV430" s="57">
        <f>ROUND(AU430,0)</f>
        <v>1200</v>
      </c>
      <c r="AW430" s="6">
        <v>20</v>
      </c>
    </row>
    <row r="431" spans="1:49">
      <c r="A431" s="6"/>
      <c r="B431" s="7" t="s">
        <v>241</v>
      </c>
      <c r="C431" s="8">
        <v>426</v>
      </c>
      <c r="D431" s="13" t="s">
        <v>574</v>
      </c>
      <c r="E431" s="8" t="str">
        <f>VLOOKUP(D431,'[1]9月学员绩效名单'!$A:$C,3,0)</f>
        <v>7AO253</v>
      </c>
      <c r="F431" s="8" t="str">
        <f>VLOOKUP(E431,'[2]住培学员 在培学员排班表（所有人）请假等数据已更新到23.6'!$F$1:$X$65536,19,0)</f>
        <v>规培研究生</v>
      </c>
      <c r="G431" s="8" t="str">
        <f>VLOOKUP(E431,'[2]住培学员 在培学员排班表（所有人）请假等数据已更新到23.6'!$F$1:$P$65536,11,0)</f>
        <v>内科</v>
      </c>
      <c r="H431" s="8" t="str">
        <f>VLOOKUP(E431,'[2]住培学员 在培学员排班表（所有人）请假等数据已更新到23.6'!$F$1:$S$65536,14,0)</f>
        <v>2022年</v>
      </c>
      <c r="I431" s="8" t="s">
        <v>99</v>
      </c>
      <c r="J431" s="24">
        <v>0</v>
      </c>
      <c r="K431" s="24">
        <v>0</v>
      </c>
      <c r="L431" s="24">
        <v>0</v>
      </c>
      <c r="M431" s="24">
        <v>160</v>
      </c>
      <c r="N431" s="25">
        <v>0</v>
      </c>
      <c r="O431" s="25">
        <v>5</v>
      </c>
      <c r="P431" s="25">
        <v>1</v>
      </c>
      <c r="Q431" s="25">
        <v>2</v>
      </c>
      <c r="R431" s="25">
        <v>1</v>
      </c>
      <c r="S431" s="36">
        <v>195</v>
      </c>
      <c r="T431" s="24">
        <v>100</v>
      </c>
      <c r="U431" s="24">
        <v>10</v>
      </c>
      <c r="V431" s="24">
        <v>60</v>
      </c>
      <c r="W431" s="24">
        <v>30</v>
      </c>
      <c r="X431" s="24">
        <v>60</v>
      </c>
      <c r="Y431" s="48">
        <v>40</v>
      </c>
      <c r="Z431" s="48">
        <v>0</v>
      </c>
      <c r="AA431" s="48">
        <f>VLOOKUP(E431,[6]教育处数据!B:G,6,0)</f>
        <v>0</v>
      </c>
      <c r="AB431" s="43">
        <f>VLOOKUP(E431,[6]教育处数据!B:H,7,0)</f>
        <v>0</v>
      </c>
      <c r="AC431" s="43">
        <f>VLOOKUP(E431,[6]教育处数据!B:J,9,0)</f>
        <v>0</v>
      </c>
      <c r="AD431" s="43">
        <f>VLOOKUP(E431,[6]教育处数据!B:L,11,0)</f>
        <v>0</v>
      </c>
      <c r="AE431" s="43">
        <v>0</v>
      </c>
      <c r="AF431" s="43">
        <v>0</v>
      </c>
      <c r="AG431" s="43">
        <f>VLOOKUP(E431,[6]教育处数据!B:N,13,0)</f>
        <v>0</v>
      </c>
      <c r="AH431" s="43">
        <v>0</v>
      </c>
      <c r="AI431" s="43">
        <v>0</v>
      </c>
      <c r="AJ431" s="43">
        <v>0</v>
      </c>
      <c r="AK431" s="43">
        <v>0</v>
      </c>
      <c r="AL431" s="43">
        <v>0</v>
      </c>
      <c r="AM431" s="26">
        <f>SUM(J431:M431,S431:AJ431)</f>
        <v>655</v>
      </c>
      <c r="AN431" s="7" t="str">
        <f>VLOOKUP(G431,'[4]2.第一轮公示反馈'!$G:$AM,33,0)</f>
        <v>内科</v>
      </c>
      <c r="AO431" s="52">
        <f>SUMPRODUCT(($AN$4:$AN$1113=AN431)*($AM$4:$AM$1113&gt;AM431))+1</f>
        <v>108</v>
      </c>
      <c r="AP431" s="53">
        <f>COUNTIF(AN:AN,AN431)</f>
        <v>214</v>
      </c>
      <c r="AQ431" s="54">
        <f>AO431/AP431</f>
        <v>0.504672897196262</v>
      </c>
      <c r="AR431" s="53">
        <f>IF(AQ431&lt;=10%,1.5,(IF(AQ431&lt;=40%,1.25,IF(AQ431&lt;=60%,1,IF(AQ431&lt;90%,0.75,0.5)))))</f>
        <v>1</v>
      </c>
      <c r="AS431" s="55">
        <v>1200</v>
      </c>
      <c r="AT431" s="6">
        <f>VLOOKUP(E431,[6]教育处数据!B:Q,16,0)</f>
        <v>20</v>
      </c>
      <c r="AU431" s="56">
        <f>AS431*AR431*(AT431/AW431)</f>
        <v>1200</v>
      </c>
      <c r="AV431" s="57">
        <f>ROUND(AU431,0)</f>
        <v>1200</v>
      </c>
      <c r="AW431" s="6">
        <v>20</v>
      </c>
    </row>
    <row r="432" spans="1:49">
      <c r="A432" s="6"/>
      <c r="B432" s="7" t="s">
        <v>241</v>
      </c>
      <c r="C432" s="8">
        <v>427</v>
      </c>
      <c r="D432" s="13" t="s">
        <v>575</v>
      </c>
      <c r="E432" s="8" t="str">
        <f>VLOOKUP(D432,'[1]9月学员绩效名单'!$A:$C,3,0)</f>
        <v>7AO015</v>
      </c>
      <c r="F432" s="8" t="str">
        <f>VLOOKUP(E432,'[2]住培学员 在培学员排班表（所有人）请假等数据已更新到23.6'!$F$1:$X$65536,19,0)</f>
        <v>规培研究生</v>
      </c>
      <c r="G432" s="8" t="str">
        <f>VLOOKUP(E432,'[2]住培学员 在培学员排班表（所有人）请假等数据已更新到23.6'!$F$1:$P$65536,11,0)</f>
        <v>内科</v>
      </c>
      <c r="H432" s="8" t="str">
        <f>VLOOKUP(E432,'[2]住培学员 在培学员排班表（所有人）请假等数据已更新到23.6'!$F$1:$S$65536,14,0)</f>
        <v>2022年</v>
      </c>
      <c r="I432" s="8" t="s">
        <v>99</v>
      </c>
      <c r="J432" s="24">
        <v>0</v>
      </c>
      <c r="K432" s="24">
        <v>0</v>
      </c>
      <c r="L432" s="24">
        <v>0</v>
      </c>
      <c r="M432" s="24">
        <v>160</v>
      </c>
      <c r="N432" s="25">
        <v>0</v>
      </c>
      <c r="O432" s="25">
        <v>5</v>
      </c>
      <c r="P432" s="25">
        <v>4</v>
      </c>
      <c r="Q432" s="25">
        <v>2</v>
      </c>
      <c r="R432" s="25">
        <v>2</v>
      </c>
      <c r="S432" s="36">
        <v>280</v>
      </c>
      <c r="T432" s="24">
        <v>100</v>
      </c>
      <c r="U432" s="24">
        <v>10</v>
      </c>
      <c r="V432" s="24">
        <v>20</v>
      </c>
      <c r="W432" s="24">
        <v>30</v>
      </c>
      <c r="X432" s="24">
        <v>30</v>
      </c>
      <c r="Y432" s="48">
        <v>20</v>
      </c>
      <c r="Z432" s="48">
        <v>0</v>
      </c>
      <c r="AA432" s="48">
        <f>VLOOKUP(E432,[6]教育处数据!B:G,6,0)</f>
        <v>0</v>
      </c>
      <c r="AB432" s="43">
        <f>VLOOKUP(E432,[6]教育处数据!B:H,7,0)</f>
        <v>0</v>
      </c>
      <c r="AC432" s="43">
        <f>VLOOKUP(E432,[6]教育处数据!B:J,9,0)</f>
        <v>0</v>
      </c>
      <c r="AD432" s="43">
        <f>VLOOKUP(E432,[6]教育处数据!B:L,11,0)</f>
        <v>0</v>
      </c>
      <c r="AE432" s="43">
        <v>0</v>
      </c>
      <c r="AF432" s="43">
        <v>0</v>
      </c>
      <c r="AG432" s="43">
        <f>VLOOKUP(E432,[6]教育处数据!B:N,13,0)</f>
        <v>0</v>
      </c>
      <c r="AH432" s="43">
        <v>0</v>
      </c>
      <c r="AI432" s="43">
        <v>0</v>
      </c>
      <c r="AJ432" s="43">
        <v>0</v>
      </c>
      <c r="AK432" s="43">
        <v>0</v>
      </c>
      <c r="AL432" s="43">
        <v>0</v>
      </c>
      <c r="AM432" s="26">
        <f>SUM(J432:M432,S432:AJ432)</f>
        <v>650</v>
      </c>
      <c r="AN432" s="7" t="str">
        <f>VLOOKUP(G432,'[4]2.第一轮公示反馈'!$G:$AM,33,0)</f>
        <v>内科</v>
      </c>
      <c r="AO432" s="52">
        <f>SUMPRODUCT(($AN$4:$AN$1113=AN432)*($AM$4:$AM$1113&gt;AM432))+1</f>
        <v>109</v>
      </c>
      <c r="AP432" s="53">
        <f>COUNTIF(AN:AN,AN432)</f>
        <v>214</v>
      </c>
      <c r="AQ432" s="54">
        <f>AO432/AP432</f>
        <v>0.509345794392523</v>
      </c>
      <c r="AR432" s="53">
        <f>IF(AQ432&lt;=10%,1.5,(IF(AQ432&lt;=40%,1.25,IF(AQ432&lt;=60%,1,IF(AQ432&lt;90%,0.75,0.5)))))</f>
        <v>1</v>
      </c>
      <c r="AS432" s="55">
        <v>1200</v>
      </c>
      <c r="AT432" s="6">
        <f>VLOOKUP(E432,[6]教育处数据!B:Q,16,0)</f>
        <v>20</v>
      </c>
      <c r="AU432" s="56">
        <f>AS432*AR432*(AT432/AW432)</f>
        <v>1200</v>
      </c>
      <c r="AV432" s="57">
        <f>ROUND(AU432,0)</f>
        <v>1200</v>
      </c>
      <c r="AW432" s="6">
        <v>20</v>
      </c>
    </row>
    <row r="433" spans="1:49">
      <c r="A433" s="6"/>
      <c r="B433" s="7" t="s">
        <v>136</v>
      </c>
      <c r="C433" s="8">
        <v>428</v>
      </c>
      <c r="D433" s="8" t="s">
        <v>576</v>
      </c>
      <c r="E433" s="8" t="str">
        <f>VLOOKUP(D433,'[1]9月学员绩效名单'!$A:$C,3,0)</f>
        <v>7AM356</v>
      </c>
      <c r="F433" s="8" t="str">
        <f>VLOOKUP(E433,'[2]住培学员 在培学员排班表（所有人）请假等数据已更新到23.6'!$F$1:$X$65536,19,0)</f>
        <v>规培研究生</v>
      </c>
      <c r="G433" s="8" t="str">
        <f>VLOOKUP(E433,'[2]住培学员 在培学员排班表（所有人）请假等数据已更新到23.6'!$F$1:$P$65536,11,0)</f>
        <v>内科</v>
      </c>
      <c r="H433" s="8" t="str">
        <f>VLOOKUP(E433,'[2]住培学员 在培学员排班表（所有人）请假等数据已更新到23.6'!$F$1:$S$65536,14,0)</f>
        <v>2021年</v>
      </c>
      <c r="I433" s="8" t="s">
        <v>99</v>
      </c>
      <c r="J433" s="24">
        <v>0</v>
      </c>
      <c r="K433" s="24">
        <v>0</v>
      </c>
      <c r="L433" s="24">
        <v>0</v>
      </c>
      <c r="M433" s="24">
        <v>160</v>
      </c>
      <c r="N433" s="25">
        <v>0</v>
      </c>
      <c r="O433" s="25">
        <v>4</v>
      </c>
      <c r="P433" s="25">
        <v>2</v>
      </c>
      <c r="Q433" s="25">
        <v>1</v>
      </c>
      <c r="R433" s="25">
        <v>0</v>
      </c>
      <c r="S433" s="36">
        <v>145</v>
      </c>
      <c r="T433" s="24">
        <v>100</v>
      </c>
      <c r="U433" s="24">
        <v>10</v>
      </c>
      <c r="V433" s="24">
        <v>40</v>
      </c>
      <c r="W433" s="24">
        <v>60</v>
      </c>
      <c r="X433" s="24">
        <v>30</v>
      </c>
      <c r="Y433" s="48">
        <v>0</v>
      </c>
      <c r="Z433" s="48">
        <v>0</v>
      </c>
      <c r="AA433" s="48">
        <f>VLOOKUP(E433,[6]教育处数据!B:G,6,0)</f>
        <v>0</v>
      </c>
      <c r="AB433" s="43">
        <f>VLOOKUP(E433,[6]教育处数据!B:H,7,0)</f>
        <v>100</v>
      </c>
      <c r="AC433" s="43">
        <f>VLOOKUP(E433,[6]教育处数据!B:J,9,0)</f>
        <v>0</v>
      </c>
      <c r="AD433" s="43">
        <f>VLOOKUP(E433,[6]教育处数据!B:L,11,0)</f>
        <v>0</v>
      </c>
      <c r="AE433" s="43">
        <v>0</v>
      </c>
      <c r="AF433" s="43">
        <v>0</v>
      </c>
      <c r="AG433" s="43">
        <f>VLOOKUP(E433,[6]教育处数据!B:N,13,0)</f>
        <v>0</v>
      </c>
      <c r="AH433" s="43">
        <v>0</v>
      </c>
      <c r="AI433" s="43">
        <v>0</v>
      </c>
      <c r="AJ433" s="43">
        <v>0</v>
      </c>
      <c r="AK433" s="43">
        <v>0</v>
      </c>
      <c r="AL433" s="43">
        <v>0</v>
      </c>
      <c r="AM433" s="26">
        <f>SUM(J433:M433,S433:AJ433)</f>
        <v>645</v>
      </c>
      <c r="AN433" s="7" t="str">
        <f>VLOOKUP(G433,'[4]2.第一轮公示反馈'!$G:$AM,33,0)</f>
        <v>内科</v>
      </c>
      <c r="AO433" s="52">
        <f>SUMPRODUCT(($AN$4:$AN$1113=AN433)*($AM$4:$AM$1113&gt;AM433))+1</f>
        <v>111</v>
      </c>
      <c r="AP433" s="53">
        <f>COUNTIF(AN:AN,AN433)</f>
        <v>214</v>
      </c>
      <c r="AQ433" s="54">
        <f>AO433/AP433</f>
        <v>0.518691588785047</v>
      </c>
      <c r="AR433" s="53">
        <f>IF(AQ433&lt;=10%,1.5,(IF(AQ433&lt;=40%,1.25,IF(AQ433&lt;=60%,1,IF(AQ433&lt;90%,0.75,0.5)))))</f>
        <v>1</v>
      </c>
      <c r="AS433" s="55">
        <v>1200</v>
      </c>
      <c r="AT433" s="6">
        <f>VLOOKUP(E433,[6]教育处数据!B:Q,16,0)</f>
        <v>20</v>
      </c>
      <c r="AU433" s="56">
        <f>AS433*AR433*(AT433/AW433)</f>
        <v>1200</v>
      </c>
      <c r="AV433" s="57">
        <f>ROUND(AU433,0)</f>
        <v>1200</v>
      </c>
      <c r="AW433" s="6">
        <v>20</v>
      </c>
    </row>
    <row r="434" spans="1:49">
      <c r="A434" s="6"/>
      <c r="B434" s="7" t="s">
        <v>241</v>
      </c>
      <c r="C434" s="8">
        <v>429</v>
      </c>
      <c r="D434" s="13" t="s">
        <v>577</v>
      </c>
      <c r="E434" s="8" t="str">
        <f>VLOOKUP(D434,'[1]9月学员绩效名单'!$A:$C,3,0)</f>
        <v>7AO212</v>
      </c>
      <c r="F434" s="8" t="str">
        <f>VLOOKUP(E434,'[2]住培学员 在培学员排班表（所有人）请假等数据已更新到23.6'!$F$1:$X$65536,19,0)</f>
        <v>规培研究生</v>
      </c>
      <c r="G434" s="8" t="str">
        <f>VLOOKUP(E434,'[2]住培学员 在培学员排班表（所有人）请假等数据已更新到23.6'!$F$1:$P$65536,11,0)</f>
        <v>内科</v>
      </c>
      <c r="H434" s="8" t="str">
        <f>VLOOKUP(E434,'[2]住培学员 在培学员排班表（所有人）请假等数据已更新到23.6'!$F$1:$S$65536,14,0)</f>
        <v>2022年</v>
      </c>
      <c r="I434" s="8" t="s">
        <v>99</v>
      </c>
      <c r="J434" s="24">
        <v>0</v>
      </c>
      <c r="K434" s="24">
        <v>0</v>
      </c>
      <c r="L434" s="24">
        <v>0</v>
      </c>
      <c r="M434" s="24">
        <v>160</v>
      </c>
      <c r="N434" s="25">
        <v>0</v>
      </c>
      <c r="O434" s="25">
        <v>6</v>
      </c>
      <c r="P434" s="25">
        <v>3</v>
      </c>
      <c r="Q434" s="25">
        <v>3</v>
      </c>
      <c r="R434" s="25">
        <v>1</v>
      </c>
      <c r="S434" s="36">
        <v>280</v>
      </c>
      <c r="T434" s="24">
        <v>100</v>
      </c>
      <c r="U434" s="24">
        <v>0</v>
      </c>
      <c r="V434" s="24">
        <v>40</v>
      </c>
      <c r="W434" s="24">
        <v>30</v>
      </c>
      <c r="X434" s="24">
        <v>30</v>
      </c>
      <c r="Y434" s="48">
        <v>0</v>
      </c>
      <c r="Z434" s="48">
        <v>0</v>
      </c>
      <c r="AA434" s="48">
        <f>VLOOKUP(E434,[6]教育处数据!B:G,6,0)</f>
        <v>0</v>
      </c>
      <c r="AB434" s="43">
        <f>VLOOKUP(E434,[6]教育处数据!B:H,7,0)</f>
        <v>0</v>
      </c>
      <c r="AC434" s="43">
        <f>VLOOKUP(E434,[6]教育处数据!B:J,9,0)</f>
        <v>0</v>
      </c>
      <c r="AD434" s="43">
        <f>VLOOKUP(E434,[6]教育处数据!B:L,11,0)</f>
        <v>0</v>
      </c>
      <c r="AE434" s="43">
        <v>0</v>
      </c>
      <c r="AF434" s="43">
        <v>0</v>
      </c>
      <c r="AG434" s="43">
        <f>VLOOKUP(E434,[6]教育处数据!B:N,13,0)</f>
        <v>0</v>
      </c>
      <c r="AH434" s="43">
        <v>0</v>
      </c>
      <c r="AI434" s="43">
        <v>0</v>
      </c>
      <c r="AJ434" s="43">
        <v>0</v>
      </c>
      <c r="AK434" s="43">
        <v>0</v>
      </c>
      <c r="AL434" s="43">
        <v>0</v>
      </c>
      <c r="AM434" s="26">
        <f>SUM(J434:M434,S434:AJ434)</f>
        <v>640</v>
      </c>
      <c r="AN434" s="7" t="str">
        <f>VLOOKUP(G434,'[4]2.第一轮公示反馈'!$G:$AM,33,0)</f>
        <v>内科</v>
      </c>
      <c r="AO434" s="52">
        <f>SUMPRODUCT(($AN$4:$AN$1113=AN434)*($AM$4:$AM$1113&gt;AM434))+1</f>
        <v>112</v>
      </c>
      <c r="AP434" s="53">
        <f>COUNTIF(AN:AN,AN434)</f>
        <v>214</v>
      </c>
      <c r="AQ434" s="54">
        <f>AO434/AP434</f>
        <v>0.523364485981308</v>
      </c>
      <c r="AR434" s="53">
        <f>IF(AQ434&lt;=10%,1.5,(IF(AQ434&lt;=40%,1.25,IF(AQ434&lt;=60%,1,IF(AQ434&lt;90%,0.75,0.5)))))</f>
        <v>1</v>
      </c>
      <c r="AS434" s="55">
        <v>1200</v>
      </c>
      <c r="AT434" s="6">
        <f>VLOOKUP(E434,[6]教育处数据!B:Q,16,0)</f>
        <v>20</v>
      </c>
      <c r="AU434" s="56">
        <f>AS434*AR434*(AT434/AW434)</f>
        <v>1200</v>
      </c>
      <c r="AV434" s="57">
        <f>ROUND(AU434,0)</f>
        <v>1200</v>
      </c>
      <c r="AW434" s="6">
        <v>20</v>
      </c>
    </row>
    <row r="435" spans="1:49">
      <c r="A435" s="6"/>
      <c r="B435" s="7" t="s">
        <v>241</v>
      </c>
      <c r="C435" s="8">
        <v>430</v>
      </c>
      <c r="D435" s="13" t="s">
        <v>578</v>
      </c>
      <c r="E435" s="8" t="str">
        <f>VLOOKUP(D435,'[1]9月学员绩效名单'!$A:$C,3,0)</f>
        <v>7AO213</v>
      </c>
      <c r="F435" s="8" t="str">
        <f>VLOOKUP(E435,'[2]住培学员 在培学员排班表（所有人）请假等数据已更新到23.6'!$F$1:$X$65536,19,0)</f>
        <v>规培研究生</v>
      </c>
      <c r="G435" s="8" t="str">
        <f>VLOOKUP(E435,'[2]住培学员 在培学员排班表（所有人）请假等数据已更新到23.6'!$F$1:$P$65536,11,0)</f>
        <v>内科</v>
      </c>
      <c r="H435" s="8" t="str">
        <f>VLOOKUP(E435,'[2]住培学员 在培学员排班表（所有人）请假等数据已更新到23.6'!$F$1:$S$65536,14,0)</f>
        <v>2022年</v>
      </c>
      <c r="I435" s="8" t="s">
        <v>99</v>
      </c>
      <c r="J435" s="24">
        <v>0</v>
      </c>
      <c r="K435" s="24">
        <v>0</v>
      </c>
      <c r="L435" s="24">
        <v>0</v>
      </c>
      <c r="M435" s="24">
        <v>160</v>
      </c>
      <c r="N435" s="25">
        <v>0</v>
      </c>
      <c r="O435" s="25">
        <v>5</v>
      </c>
      <c r="P435" s="25">
        <v>4</v>
      </c>
      <c r="Q435" s="25">
        <v>3</v>
      </c>
      <c r="R435" s="25">
        <v>1</v>
      </c>
      <c r="S435" s="36">
        <v>280</v>
      </c>
      <c r="T435" s="24">
        <v>100</v>
      </c>
      <c r="U435" s="24">
        <v>10</v>
      </c>
      <c r="V435" s="24">
        <v>20</v>
      </c>
      <c r="W435" s="24">
        <v>30</v>
      </c>
      <c r="X435" s="24">
        <v>30</v>
      </c>
      <c r="Y435" s="48">
        <v>0</v>
      </c>
      <c r="Z435" s="48">
        <v>0</v>
      </c>
      <c r="AA435" s="48">
        <f>VLOOKUP(E435,[6]教育处数据!B:G,6,0)</f>
        <v>0</v>
      </c>
      <c r="AB435" s="43">
        <f>VLOOKUP(E435,[6]教育处数据!B:H,7,0)</f>
        <v>0</v>
      </c>
      <c r="AC435" s="43">
        <f>VLOOKUP(E435,[6]教育处数据!B:J,9,0)</f>
        <v>0</v>
      </c>
      <c r="AD435" s="43">
        <f>VLOOKUP(E435,[6]教育处数据!B:L,11,0)</f>
        <v>0</v>
      </c>
      <c r="AE435" s="43">
        <v>0</v>
      </c>
      <c r="AF435" s="43">
        <v>0</v>
      </c>
      <c r="AG435" s="43">
        <f>VLOOKUP(E435,[6]教育处数据!B:N,13,0)</f>
        <v>0</v>
      </c>
      <c r="AH435" s="43">
        <v>0</v>
      </c>
      <c r="AI435" s="43">
        <v>0</v>
      </c>
      <c r="AJ435" s="43">
        <v>0</v>
      </c>
      <c r="AK435" s="43">
        <v>0</v>
      </c>
      <c r="AL435" s="43">
        <v>0</v>
      </c>
      <c r="AM435" s="26">
        <f>SUM(J435:M435,S435:AJ435)</f>
        <v>630</v>
      </c>
      <c r="AN435" s="7" t="str">
        <f>VLOOKUP(G435,'[4]2.第一轮公示反馈'!$G:$AM,33,0)</f>
        <v>内科</v>
      </c>
      <c r="AO435" s="52">
        <f>SUMPRODUCT(($AN$4:$AN$1113=AN435)*($AM$4:$AM$1113&gt;AM435))+1</f>
        <v>113</v>
      </c>
      <c r="AP435" s="53">
        <f>COUNTIF(AN:AN,AN435)</f>
        <v>214</v>
      </c>
      <c r="AQ435" s="54">
        <f>AO435/AP435</f>
        <v>0.52803738317757</v>
      </c>
      <c r="AR435" s="53">
        <f>IF(AQ435&lt;=10%,1.5,(IF(AQ435&lt;=40%,1.25,IF(AQ435&lt;=60%,1,IF(AQ435&lt;90%,0.75,0.5)))))</f>
        <v>1</v>
      </c>
      <c r="AS435" s="55">
        <v>1200</v>
      </c>
      <c r="AT435" s="6">
        <f>VLOOKUP(E435,[6]教育处数据!B:Q,16,0)</f>
        <v>20</v>
      </c>
      <c r="AU435" s="56">
        <f>AS435*AR435*(AT435/AW435)</f>
        <v>1200</v>
      </c>
      <c r="AV435" s="57">
        <f>ROUND(AU435,0)</f>
        <v>1200</v>
      </c>
      <c r="AW435" s="6">
        <v>20</v>
      </c>
    </row>
    <row r="436" spans="1:49">
      <c r="A436" s="6"/>
      <c r="B436" s="7" t="s">
        <v>136</v>
      </c>
      <c r="C436" s="8">
        <v>432</v>
      </c>
      <c r="D436" s="8" t="s">
        <v>579</v>
      </c>
      <c r="E436" s="8" t="str">
        <f>VLOOKUP(D436,'[1]9月学员绩效名单'!$A:$C,3,0)</f>
        <v>7AM395</v>
      </c>
      <c r="F436" s="8" t="str">
        <f>VLOOKUP(E436,'[2]住培学员 在培学员排班表（所有人）请假等数据已更新到23.6'!$F$1:$X$65536,19,0)</f>
        <v>规培研究生</v>
      </c>
      <c r="G436" s="8" t="str">
        <f>VLOOKUP(E436,'[2]住培学员 在培学员排班表（所有人）请假等数据已更新到23.6'!$F$1:$P$65536,11,0)</f>
        <v>内科</v>
      </c>
      <c r="H436" s="8" t="str">
        <f>VLOOKUP(E436,'[2]住培学员 在培学员排班表（所有人）请假等数据已更新到23.6'!$F$1:$S$65536,14,0)</f>
        <v>2021年</v>
      </c>
      <c r="I436" s="8" t="s">
        <v>99</v>
      </c>
      <c r="J436" s="24">
        <v>0</v>
      </c>
      <c r="K436" s="24">
        <v>0</v>
      </c>
      <c r="L436" s="24">
        <v>0</v>
      </c>
      <c r="M436" s="24">
        <v>160</v>
      </c>
      <c r="N436" s="25">
        <v>0</v>
      </c>
      <c r="O436" s="25">
        <v>3</v>
      </c>
      <c r="P436" s="25">
        <v>2</v>
      </c>
      <c r="Q436" s="25">
        <v>1</v>
      </c>
      <c r="R436" s="25">
        <v>1</v>
      </c>
      <c r="S436" s="36">
        <v>150</v>
      </c>
      <c r="T436" s="24">
        <v>100</v>
      </c>
      <c r="U436" s="24">
        <v>10</v>
      </c>
      <c r="V436" s="24">
        <v>20</v>
      </c>
      <c r="W436" s="24">
        <v>30</v>
      </c>
      <c r="X436" s="24">
        <v>60</v>
      </c>
      <c r="Y436" s="48">
        <v>0</v>
      </c>
      <c r="Z436" s="48">
        <v>0</v>
      </c>
      <c r="AA436" s="48">
        <f>VLOOKUP(E436,[6]教育处数据!B:G,6,0)</f>
        <v>0</v>
      </c>
      <c r="AB436" s="43">
        <f>VLOOKUP(E436,[6]教育处数据!B:H,7,0)</f>
        <v>100</v>
      </c>
      <c r="AC436" s="43">
        <f>VLOOKUP(E436,[6]教育处数据!B:J,9,0)</f>
        <v>0</v>
      </c>
      <c r="AD436" s="43">
        <f>VLOOKUP(E436,[6]教育处数据!B:L,11,0)</f>
        <v>0</v>
      </c>
      <c r="AE436" s="43">
        <v>0</v>
      </c>
      <c r="AF436" s="43">
        <v>0</v>
      </c>
      <c r="AG436" s="43">
        <f>VLOOKUP(E436,[6]教育处数据!B:N,13,0)</f>
        <v>0</v>
      </c>
      <c r="AH436" s="43">
        <v>0</v>
      </c>
      <c r="AI436" s="43">
        <v>0</v>
      </c>
      <c r="AJ436" s="43">
        <v>0</v>
      </c>
      <c r="AK436" s="43">
        <v>0</v>
      </c>
      <c r="AL436" s="43">
        <v>0</v>
      </c>
      <c r="AM436" s="26">
        <f>SUM(J436:M436,S436:AJ436)</f>
        <v>630</v>
      </c>
      <c r="AN436" s="7" t="str">
        <f>VLOOKUP(G436,'[4]2.第一轮公示反馈'!$G:$AM,33,0)</f>
        <v>内科</v>
      </c>
      <c r="AO436" s="52">
        <f>SUMPRODUCT(($AN$4:$AN$1113=AN436)*($AM$4:$AM$1113&gt;AM436))+1</f>
        <v>113</v>
      </c>
      <c r="AP436" s="53">
        <f>COUNTIF(AN:AN,AN436)</f>
        <v>214</v>
      </c>
      <c r="AQ436" s="54">
        <f>AO436/AP436</f>
        <v>0.52803738317757</v>
      </c>
      <c r="AR436" s="53">
        <f>IF(AQ436&lt;=10%,1.5,(IF(AQ436&lt;=40%,1.25,IF(AQ436&lt;=60%,1,IF(AQ436&lt;90%,0.75,0.5)))))</f>
        <v>1</v>
      </c>
      <c r="AS436" s="55">
        <v>1200</v>
      </c>
      <c r="AT436" s="6">
        <f>VLOOKUP(E436,[6]教育处数据!B:Q,16,0)</f>
        <v>20</v>
      </c>
      <c r="AU436" s="56">
        <f>AS436*AR436*(AT436/AW436)</f>
        <v>1200</v>
      </c>
      <c r="AV436" s="57">
        <f>ROUND(AU436,0)</f>
        <v>1200</v>
      </c>
      <c r="AW436" s="6">
        <v>20</v>
      </c>
    </row>
    <row r="437" spans="1:49">
      <c r="A437" s="6" t="s">
        <v>183</v>
      </c>
      <c r="B437" s="7" t="s">
        <v>484</v>
      </c>
      <c r="C437" s="8">
        <v>433</v>
      </c>
      <c r="D437" s="13" t="s">
        <v>580</v>
      </c>
      <c r="E437" s="8" t="str">
        <f>VLOOKUP(D437,'[1]9月学员绩效名单'!$A:$C,3,0)</f>
        <v>7AO059</v>
      </c>
      <c r="F437" s="8" t="str">
        <f>VLOOKUP(E437,'[2]住培学员 在培学员排班表（所有人）请假等数据已更新到23.6'!$F$1:$X$65536,19,0)</f>
        <v>规培研究生</v>
      </c>
      <c r="G437" s="8" t="str">
        <f>VLOOKUP(E437,'[2]住培学员 在培学员排班表（所有人）请假等数据已更新到23.6'!$F$1:$P$65536,11,0)</f>
        <v>内科</v>
      </c>
      <c r="H437" s="8" t="str">
        <f>VLOOKUP(E437,'[2]住培学员 在培学员排班表（所有人）请假等数据已更新到23.6'!$F$1:$S$65536,14,0)</f>
        <v>2022年</v>
      </c>
      <c r="I437" s="73" t="s">
        <v>99</v>
      </c>
      <c r="J437" s="74">
        <v>0</v>
      </c>
      <c r="K437" s="74">
        <v>0</v>
      </c>
      <c r="L437" s="74">
        <v>0</v>
      </c>
      <c r="M437" s="74">
        <v>160</v>
      </c>
      <c r="N437" s="75">
        <v>0</v>
      </c>
      <c r="O437" s="25">
        <v>3</v>
      </c>
      <c r="P437" s="75">
        <v>0</v>
      </c>
      <c r="Q437" s="75">
        <v>1</v>
      </c>
      <c r="R437" s="75">
        <v>1</v>
      </c>
      <c r="S437" s="76">
        <v>110</v>
      </c>
      <c r="T437" s="77">
        <v>100</v>
      </c>
      <c r="U437" s="77">
        <v>10</v>
      </c>
      <c r="V437" s="74">
        <v>80</v>
      </c>
      <c r="W437" s="74">
        <v>60</v>
      </c>
      <c r="X437" s="74">
        <v>30</v>
      </c>
      <c r="Y437" s="60">
        <v>0</v>
      </c>
      <c r="Z437" s="48">
        <f>VLOOKUP(E437,[5]有效!$C:$F,4,0)</f>
        <v>30</v>
      </c>
      <c r="AA437" s="48">
        <f>VLOOKUP(E437,[6]教育处数据!B:G,6,0)</f>
        <v>70</v>
      </c>
      <c r="AB437" s="43">
        <f>VLOOKUP(E437,[6]教育处数据!B:H,7,0)</f>
        <v>0</v>
      </c>
      <c r="AC437" s="43">
        <f>VLOOKUP(E437,[6]教育处数据!B:J,9,0)</f>
        <v>0</v>
      </c>
      <c r="AD437" s="43">
        <f>VLOOKUP(E437,[6]教育处数据!B:L,11,0)</f>
        <v>0</v>
      </c>
      <c r="AE437" s="43">
        <v>0</v>
      </c>
      <c r="AF437" s="43">
        <v>0</v>
      </c>
      <c r="AG437" s="43">
        <f>VLOOKUP(E437,[6]教育处数据!B:N,13,0)</f>
        <v>0</v>
      </c>
      <c r="AH437" s="43">
        <v>0</v>
      </c>
      <c r="AI437" s="43">
        <v>0</v>
      </c>
      <c r="AJ437" s="43">
        <v>0</v>
      </c>
      <c r="AK437" s="43">
        <v>0</v>
      </c>
      <c r="AL437" s="43">
        <v>0</v>
      </c>
      <c r="AM437" s="26">
        <f>SUM(J437:M437,S437:AJ437)</f>
        <v>650</v>
      </c>
      <c r="AN437" s="7" t="str">
        <f>VLOOKUP(G437,'[4]2.第一轮公示反馈'!$G:$AM,33,0)</f>
        <v>内科</v>
      </c>
      <c r="AO437" s="52">
        <f>SUMPRODUCT(($AN$4:$AN$1113=AN437)*($AM$4:$AM$1113&gt;AM437))+1</f>
        <v>109</v>
      </c>
      <c r="AP437" s="53">
        <f>COUNTIF(AN:AN,AN437)</f>
        <v>214</v>
      </c>
      <c r="AQ437" s="54">
        <f>AO437/AP437</f>
        <v>0.509345794392523</v>
      </c>
      <c r="AR437" s="53">
        <f>IF(AQ437&lt;=10%,1.5,(IF(AQ437&lt;=40%,1.25,IF(AQ437&lt;=60%,1,IF(AQ437&lt;90%,0.75,0.5)))))</f>
        <v>1</v>
      </c>
      <c r="AS437" s="55">
        <v>1200</v>
      </c>
      <c r="AT437" s="6">
        <f>VLOOKUP(E437,[6]教育处数据!B:Q,16,0)</f>
        <v>20</v>
      </c>
      <c r="AU437" s="56">
        <f>AS437*AR437*(AT437/AW437)</f>
        <v>1200</v>
      </c>
      <c r="AV437" s="57">
        <f>ROUND(AU437,0)</f>
        <v>1200</v>
      </c>
      <c r="AW437" s="6">
        <v>20</v>
      </c>
    </row>
    <row r="438" spans="1:49">
      <c r="A438" s="6"/>
      <c r="B438" s="7" t="s">
        <v>481</v>
      </c>
      <c r="C438" s="8">
        <v>434</v>
      </c>
      <c r="D438" s="13" t="s">
        <v>581</v>
      </c>
      <c r="E438" s="8" t="str">
        <f>VLOOKUP(D438,'[1]9月学员绩效名单'!$A:$C,3,0)</f>
        <v>7AO036</v>
      </c>
      <c r="F438" s="8" t="str">
        <f>VLOOKUP(E438,'[2]住培学员 在培学员排班表（所有人）请假等数据已更新到23.6'!$F$1:$X$65536,19,0)</f>
        <v>规培研究生</v>
      </c>
      <c r="G438" s="8" t="str">
        <f>VLOOKUP(E438,'[2]住培学员 在培学员排班表（所有人）请假等数据已更新到23.6'!$F$1:$P$65536,11,0)</f>
        <v>内科</v>
      </c>
      <c r="H438" s="8" t="str">
        <f>VLOOKUP(E438,'[2]住培学员 在培学员排班表（所有人）请假等数据已更新到23.6'!$F$1:$S$65536,14,0)</f>
        <v>2022年</v>
      </c>
      <c r="I438" s="8" t="s">
        <v>99</v>
      </c>
      <c r="J438" s="24">
        <v>0</v>
      </c>
      <c r="K438" s="24">
        <v>0</v>
      </c>
      <c r="L438" s="24">
        <v>0</v>
      </c>
      <c r="M438" s="24">
        <v>160</v>
      </c>
      <c r="N438" s="25">
        <v>0</v>
      </c>
      <c r="O438" s="25">
        <v>2</v>
      </c>
      <c r="P438" s="25">
        <v>1</v>
      </c>
      <c r="Q438" s="25">
        <v>0</v>
      </c>
      <c r="R438" s="25">
        <v>1</v>
      </c>
      <c r="S438" s="36">
        <v>85</v>
      </c>
      <c r="T438" s="62">
        <v>100</v>
      </c>
      <c r="U438" s="24">
        <v>10</v>
      </c>
      <c r="V438" s="24">
        <v>60</v>
      </c>
      <c r="W438" s="24">
        <v>90</v>
      </c>
      <c r="X438" s="24">
        <v>90</v>
      </c>
      <c r="Y438" s="48">
        <v>20</v>
      </c>
      <c r="Z438" s="48">
        <v>0</v>
      </c>
      <c r="AA438" s="48">
        <f>VLOOKUP(E438,[6]教育处数据!B:G,6,0)</f>
        <v>0</v>
      </c>
      <c r="AB438" s="43">
        <f>VLOOKUP(E438,[6]教育处数据!B:H,7,0)</f>
        <v>0</v>
      </c>
      <c r="AC438" s="43">
        <f>VLOOKUP(E438,[6]教育处数据!B:J,9,0)</f>
        <v>0</v>
      </c>
      <c r="AD438" s="43">
        <f>VLOOKUP(E438,[6]教育处数据!B:L,11,0)</f>
        <v>0</v>
      </c>
      <c r="AE438" s="43">
        <v>0</v>
      </c>
      <c r="AF438" s="43">
        <v>0</v>
      </c>
      <c r="AG438" s="43">
        <f>VLOOKUP(E438,[6]教育处数据!B:N,13,0)</f>
        <v>0</v>
      </c>
      <c r="AH438" s="43">
        <v>0</v>
      </c>
      <c r="AI438" s="43">
        <v>0</v>
      </c>
      <c r="AJ438" s="43">
        <v>0</v>
      </c>
      <c r="AK438" s="43">
        <v>0</v>
      </c>
      <c r="AL438" s="43">
        <v>0</v>
      </c>
      <c r="AM438" s="26">
        <f>SUM(J438:M438,S438:AJ438)</f>
        <v>615</v>
      </c>
      <c r="AN438" s="7" t="str">
        <f>VLOOKUP(G438,'[4]2.第一轮公示反馈'!$G:$AM,33,0)</f>
        <v>内科</v>
      </c>
      <c r="AO438" s="52">
        <f>SUMPRODUCT(($AN$4:$AN$1113=AN438)*($AM$4:$AM$1113&gt;AM438))+1</f>
        <v>115</v>
      </c>
      <c r="AP438" s="53">
        <f>COUNTIF(AN:AN,AN438)</f>
        <v>214</v>
      </c>
      <c r="AQ438" s="54">
        <f>AO438/AP438</f>
        <v>0.537383177570093</v>
      </c>
      <c r="AR438" s="53">
        <f>IF(AQ438&lt;=10%,1.5,(IF(AQ438&lt;=40%,1.25,IF(AQ438&lt;=60%,1,IF(AQ438&lt;90%,0.75,0.5)))))</f>
        <v>1</v>
      </c>
      <c r="AS438" s="55">
        <v>1200</v>
      </c>
      <c r="AT438" s="6">
        <f>VLOOKUP(E438,[6]教育处数据!B:Q,16,0)</f>
        <v>20</v>
      </c>
      <c r="AU438" s="56">
        <f>AS438*AR438*(AT438/AW438)</f>
        <v>1200</v>
      </c>
      <c r="AV438" s="57">
        <f>ROUND(AU438,0)</f>
        <v>1200</v>
      </c>
      <c r="AW438" s="6">
        <v>20</v>
      </c>
    </row>
    <row r="439" spans="1:49">
      <c r="A439" s="6"/>
      <c r="B439" s="7" t="s">
        <v>481</v>
      </c>
      <c r="C439" s="8">
        <v>435</v>
      </c>
      <c r="D439" s="13" t="s">
        <v>582</v>
      </c>
      <c r="E439" s="8" t="str">
        <f>VLOOKUP(D439,'[1]9月学员绩效名单'!$A:$C,3,0)</f>
        <v>7AM201</v>
      </c>
      <c r="F439" s="8" t="str">
        <f>VLOOKUP(E439,'[2]住培学员 在培学员排班表（所有人）请假等数据已更新到23.6'!$F$1:$X$65536,19,0)</f>
        <v>规培研究生</v>
      </c>
      <c r="G439" s="8" t="str">
        <f>VLOOKUP(E439,'[2]住培学员 在培学员排班表（所有人）请假等数据已更新到23.6'!$F$1:$P$65536,11,0)</f>
        <v>内科</v>
      </c>
      <c r="H439" s="8" t="str">
        <f>VLOOKUP(E439,'[2]住培学员 在培学员排班表（所有人）请假等数据已更新到23.6'!$F$1:$S$65536,14,0)</f>
        <v>实际2022年</v>
      </c>
      <c r="I439" s="8" t="s">
        <v>99</v>
      </c>
      <c r="J439" s="24">
        <v>0</v>
      </c>
      <c r="K439" s="24">
        <v>0</v>
      </c>
      <c r="L439" s="24">
        <v>0</v>
      </c>
      <c r="M439" s="24">
        <v>160</v>
      </c>
      <c r="N439" s="25">
        <v>0</v>
      </c>
      <c r="O439" s="25">
        <v>3</v>
      </c>
      <c r="P439" s="25">
        <v>0</v>
      </c>
      <c r="Q439" s="61">
        <v>1</v>
      </c>
      <c r="R439" s="25">
        <v>0</v>
      </c>
      <c r="S439" s="36">
        <v>85</v>
      </c>
      <c r="T439" s="62">
        <v>100</v>
      </c>
      <c r="U439" s="24">
        <v>10</v>
      </c>
      <c r="V439" s="24">
        <v>60</v>
      </c>
      <c r="W439" s="24">
        <v>90</v>
      </c>
      <c r="X439" s="24">
        <v>90</v>
      </c>
      <c r="Y439" s="48">
        <v>20</v>
      </c>
      <c r="Z439" s="48">
        <v>0</v>
      </c>
      <c r="AA439" s="48">
        <f>VLOOKUP(E439,[6]教育处数据!B:G,6,0)</f>
        <v>0</v>
      </c>
      <c r="AB439" s="43">
        <f>VLOOKUP(E439,[6]教育处数据!B:H,7,0)</f>
        <v>0</v>
      </c>
      <c r="AC439" s="43">
        <f>VLOOKUP(E439,[6]教育处数据!B:J,9,0)</f>
        <v>0</v>
      </c>
      <c r="AD439" s="43">
        <f>VLOOKUP(E439,[6]教育处数据!B:L,11,0)</f>
        <v>0</v>
      </c>
      <c r="AE439" s="43">
        <v>0</v>
      </c>
      <c r="AF439" s="43">
        <v>0</v>
      </c>
      <c r="AG439" s="43">
        <f>VLOOKUP(E439,[6]教育处数据!B:N,13,0)</f>
        <v>0</v>
      </c>
      <c r="AH439" s="43">
        <v>0</v>
      </c>
      <c r="AI439" s="43">
        <v>0</v>
      </c>
      <c r="AJ439" s="43">
        <v>0</v>
      </c>
      <c r="AK439" s="43">
        <v>0</v>
      </c>
      <c r="AL439" s="43">
        <v>0</v>
      </c>
      <c r="AM439" s="26">
        <f>SUM(J439:M439,S439:AJ439)</f>
        <v>615</v>
      </c>
      <c r="AN439" s="7" t="str">
        <f>VLOOKUP(G439,'[4]2.第一轮公示反馈'!$G:$AM,33,0)</f>
        <v>内科</v>
      </c>
      <c r="AO439" s="52">
        <f>SUMPRODUCT(($AN$4:$AN$1113=AN439)*($AM$4:$AM$1113&gt;AM439))+1</f>
        <v>115</v>
      </c>
      <c r="AP439" s="53">
        <f>COUNTIF(AN:AN,AN439)</f>
        <v>214</v>
      </c>
      <c r="AQ439" s="54">
        <f>AO439/AP439</f>
        <v>0.537383177570093</v>
      </c>
      <c r="AR439" s="53">
        <f>IF(AQ439&lt;=10%,1.5,(IF(AQ439&lt;=40%,1.25,IF(AQ439&lt;=60%,1,IF(AQ439&lt;90%,0.75,0.5)))))</f>
        <v>1</v>
      </c>
      <c r="AS439" s="55">
        <v>1200</v>
      </c>
      <c r="AT439" s="6">
        <f>VLOOKUP(E439,[6]教育处数据!B:Q,16,0)</f>
        <v>20</v>
      </c>
      <c r="AU439" s="56">
        <f>AS439*AR439*(AT439/AW439)</f>
        <v>1200</v>
      </c>
      <c r="AV439" s="57">
        <f>ROUND(AU439,0)</f>
        <v>1200</v>
      </c>
      <c r="AW439" s="6">
        <v>20</v>
      </c>
    </row>
    <row r="440" spans="1:49">
      <c r="A440" s="6"/>
      <c r="B440" s="7" t="s">
        <v>281</v>
      </c>
      <c r="C440" s="8">
        <v>436</v>
      </c>
      <c r="D440" s="9" t="s">
        <v>583</v>
      </c>
      <c r="E440" s="8" t="str">
        <f>VLOOKUP(D440,'[1]9月学员绩效名单'!$A:$C,3,0)</f>
        <v>732L32</v>
      </c>
      <c r="F440" s="8" t="str">
        <f>VLOOKUP(E440,'[2]住培学员 在培学员排班表（所有人）请假等数据已更新到23.6'!$F$1:$X$65536,19,0)</f>
        <v>住院医师-外院</v>
      </c>
      <c r="G440" s="8" t="str">
        <f>VLOOKUP(E440,'[2]住培学员 在培学员排班表（所有人）请假等数据已更新到23.6'!$F$1:$P$65536,11,0)</f>
        <v>内科</v>
      </c>
      <c r="H440" s="8" t="str">
        <f>VLOOKUP(E440,'[2]住培学员 在培学员排班表（所有人）请假等数据已更新到23.6'!$F$1:$S$65536,14,0)</f>
        <v>2023年</v>
      </c>
      <c r="I440" s="8" t="s">
        <v>99</v>
      </c>
      <c r="J440" s="24">
        <v>0</v>
      </c>
      <c r="K440" s="24">
        <v>0</v>
      </c>
      <c r="L440" s="24">
        <v>0</v>
      </c>
      <c r="M440" s="24">
        <v>160</v>
      </c>
      <c r="N440" s="25" t="s">
        <v>283</v>
      </c>
      <c r="O440" s="25" t="s">
        <v>283</v>
      </c>
      <c r="P440" s="25" t="s">
        <v>283</v>
      </c>
      <c r="Q440" s="25" t="s">
        <v>283</v>
      </c>
      <c r="R440" s="25" t="s">
        <v>283</v>
      </c>
      <c r="S440" s="36">
        <v>102.5</v>
      </c>
      <c r="T440" s="24">
        <v>100</v>
      </c>
      <c r="U440" s="24">
        <v>10</v>
      </c>
      <c r="V440" s="24">
        <v>60</v>
      </c>
      <c r="W440" s="24">
        <v>30</v>
      </c>
      <c r="X440" s="24">
        <v>30</v>
      </c>
      <c r="Y440" s="48">
        <v>20</v>
      </c>
      <c r="Z440" s="48">
        <v>0</v>
      </c>
      <c r="AA440" s="48">
        <f>VLOOKUP(E440,[6]教育处数据!B:G,6,0)</f>
        <v>0</v>
      </c>
      <c r="AB440" s="43">
        <f>VLOOKUP(E440,[6]教育处数据!B:H,7,0)</f>
        <v>100</v>
      </c>
      <c r="AC440" s="43">
        <f>VLOOKUP(E440,[6]教育处数据!B:J,9,0)</f>
        <v>0</v>
      </c>
      <c r="AD440" s="43">
        <f>VLOOKUP(E440,[6]教育处数据!B:L,11,0)</f>
        <v>0</v>
      </c>
      <c r="AE440" s="43">
        <v>0</v>
      </c>
      <c r="AF440" s="43">
        <v>0</v>
      </c>
      <c r="AG440" s="43">
        <f>VLOOKUP(E440,[6]教育处数据!B:N,13,0)</f>
        <v>0</v>
      </c>
      <c r="AH440" s="43">
        <v>0</v>
      </c>
      <c r="AI440" s="43">
        <v>0</v>
      </c>
      <c r="AJ440" s="43">
        <v>0</v>
      </c>
      <c r="AK440" s="43">
        <v>0</v>
      </c>
      <c r="AL440" s="43">
        <v>0</v>
      </c>
      <c r="AM440" s="26">
        <f>SUM(J440:M440,S440:AJ440)</f>
        <v>612.5</v>
      </c>
      <c r="AN440" s="7" t="str">
        <f>VLOOKUP(G440,'[4]2.第一轮公示反馈'!$G:$AM,33,0)</f>
        <v>内科</v>
      </c>
      <c r="AO440" s="52">
        <f>SUMPRODUCT(($AN$4:$AN$1113=AN440)*($AM$4:$AM$1113&gt;AM440))+1</f>
        <v>118</v>
      </c>
      <c r="AP440" s="53">
        <f>COUNTIF(AN:AN,AN440)</f>
        <v>214</v>
      </c>
      <c r="AQ440" s="54">
        <f>AO440/AP440</f>
        <v>0.551401869158878</v>
      </c>
      <c r="AR440" s="53">
        <f>IF(AQ440&lt;=10%,1.5,(IF(AQ440&lt;=40%,1.25,IF(AQ440&lt;=60%,1,IF(AQ440&lt;90%,0.75,0.5)))))</f>
        <v>1</v>
      </c>
      <c r="AS440" s="55">
        <v>1200</v>
      </c>
      <c r="AT440" s="6">
        <f>VLOOKUP(E440,[6]教育处数据!B:Q,16,0)</f>
        <v>20</v>
      </c>
      <c r="AU440" s="56">
        <f>AS440*AR440*(AT440/AW440)</f>
        <v>1200</v>
      </c>
      <c r="AV440" s="57">
        <f>ROUND(AU440,0)</f>
        <v>1200</v>
      </c>
      <c r="AW440" s="6">
        <v>20</v>
      </c>
    </row>
    <row r="441" spans="1:49">
      <c r="A441" s="6"/>
      <c r="B441" s="7" t="s">
        <v>136</v>
      </c>
      <c r="C441" s="8">
        <v>438</v>
      </c>
      <c r="D441" s="8" t="s">
        <v>584</v>
      </c>
      <c r="E441" s="8" t="str">
        <f>VLOOKUP(D441,'[1]9月学员绩效名单'!$A:$C,3,0)</f>
        <v>7AM206</v>
      </c>
      <c r="F441" s="8" t="str">
        <f>VLOOKUP(E441,'[2]住培学员 在培学员排班表（所有人）请假等数据已更新到23.6'!$F$1:$X$65536,19,0)</f>
        <v>规培研究生</v>
      </c>
      <c r="G441" s="8" t="str">
        <f>VLOOKUP(E441,'[2]住培学员 在培学员排班表（所有人）请假等数据已更新到23.6'!$F$1:$P$65536,11,0)</f>
        <v>内科</v>
      </c>
      <c r="H441" s="8" t="str">
        <f>VLOOKUP(E441,'[2]住培学员 在培学员排班表（所有人）请假等数据已更新到23.6'!$F$1:$S$65536,14,0)</f>
        <v>2021年</v>
      </c>
      <c r="I441" s="8" t="s">
        <v>99</v>
      </c>
      <c r="J441" s="24">
        <v>0</v>
      </c>
      <c r="K441" s="24">
        <v>0</v>
      </c>
      <c r="L441" s="24">
        <v>0</v>
      </c>
      <c r="M441" s="24">
        <v>160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36">
        <v>0</v>
      </c>
      <c r="T441" s="24">
        <v>100</v>
      </c>
      <c r="U441" s="24">
        <v>0</v>
      </c>
      <c r="V441" s="24">
        <v>0</v>
      </c>
      <c r="W441" s="24">
        <v>0</v>
      </c>
      <c r="X441" s="24">
        <v>0</v>
      </c>
      <c r="Y441" s="48">
        <v>0</v>
      </c>
      <c r="Z441" s="48">
        <v>0</v>
      </c>
      <c r="AA441" s="48">
        <f>VLOOKUP(E441,[6]教育处数据!B:G,6,0)</f>
        <v>0</v>
      </c>
      <c r="AB441" s="43">
        <f>VLOOKUP(E441,[6]教育处数据!B:H,7,0)</f>
        <v>100</v>
      </c>
      <c r="AC441" s="43">
        <f>VLOOKUP(E441,[6]教育处数据!B:J,9,0)</f>
        <v>150</v>
      </c>
      <c r="AD441" s="43">
        <f>VLOOKUP(E441,[6]教育处数据!B:L,11,0)</f>
        <v>100</v>
      </c>
      <c r="AE441" s="43">
        <v>0</v>
      </c>
      <c r="AF441" s="43">
        <v>0</v>
      </c>
      <c r="AG441" s="43">
        <f>VLOOKUP(E441,[6]教育处数据!B:N,13,0)</f>
        <v>0</v>
      </c>
      <c r="AH441" s="43">
        <v>0</v>
      </c>
      <c r="AI441" s="43">
        <v>0</v>
      </c>
      <c r="AJ441" s="43">
        <v>0</v>
      </c>
      <c r="AK441" s="43">
        <v>0</v>
      </c>
      <c r="AL441" s="43">
        <v>0</v>
      </c>
      <c r="AM441" s="26">
        <f>SUM(J441:M441,S441:AJ441)</f>
        <v>610</v>
      </c>
      <c r="AN441" s="7" t="str">
        <f>VLOOKUP(G441,'[4]2.第一轮公示反馈'!$G:$AM,33,0)</f>
        <v>内科</v>
      </c>
      <c r="AO441" s="52">
        <f>SUMPRODUCT(($AN$4:$AN$1113=AN441)*($AM$4:$AM$1113&gt;AM441))+1</f>
        <v>119</v>
      </c>
      <c r="AP441" s="53">
        <f>COUNTIF(AN:AN,AN441)</f>
        <v>214</v>
      </c>
      <c r="AQ441" s="54">
        <f>AO441/AP441</f>
        <v>0.55607476635514</v>
      </c>
      <c r="AR441" s="53">
        <f>IF(AQ441&lt;=10%,1.5,(IF(AQ441&lt;=40%,1.25,IF(AQ441&lt;=60%,1,IF(AQ441&lt;90%,0.75,0.5)))))</f>
        <v>1</v>
      </c>
      <c r="AS441" s="55">
        <v>1200</v>
      </c>
      <c r="AT441" s="6">
        <f>VLOOKUP(E441,[6]教育处数据!B:Q,16,0)</f>
        <v>20</v>
      </c>
      <c r="AU441" s="56">
        <f>AS441*AR441*(AT441/AW441)</f>
        <v>1200</v>
      </c>
      <c r="AV441" s="57">
        <f>ROUND(AU441,0)</f>
        <v>1200</v>
      </c>
      <c r="AW441" s="6">
        <v>20</v>
      </c>
    </row>
    <row r="442" spans="1:49">
      <c r="A442" s="6"/>
      <c r="B442" s="7" t="s">
        <v>241</v>
      </c>
      <c r="C442" s="8">
        <v>439</v>
      </c>
      <c r="D442" s="13" t="s">
        <v>585</v>
      </c>
      <c r="E442" s="8" t="str">
        <f>VLOOKUP(D442,'[1]9月学员绩效名单'!$A:$C,3,0)</f>
        <v>7AO007</v>
      </c>
      <c r="F442" s="8" t="str">
        <f>VLOOKUP(E442,'[2]住培学员 在培学员排班表（所有人）请假等数据已更新到23.6'!$F$1:$X$65536,19,0)</f>
        <v>规培研究生</v>
      </c>
      <c r="G442" s="8" t="str">
        <f>VLOOKUP(E442,'[2]住培学员 在培学员排班表（所有人）请假等数据已更新到23.6'!$F$1:$P$65536,11,0)</f>
        <v>内科</v>
      </c>
      <c r="H442" s="8" t="str">
        <f>VLOOKUP(E442,'[2]住培学员 在培学员排班表（所有人）请假等数据已更新到23.6'!$F$1:$S$65536,14,0)</f>
        <v>2022年</v>
      </c>
      <c r="I442" s="8" t="s">
        <v>99</v>
      </c>
      <c r="J442" s="24">
        <v>0</v>
      </c>
      <c r="K442" s="24">
        <v>0</v>
      </c>
      <c r="L442" s="24">
        <v>0</v>
      </c>
      <c r="M442" s="24">
        <v>160</v>
      </c>
      <c r="N442" s="25">
        <v>0</v>
      </c>
      <c r="O442" s="25">
        <v>6</v>
      </c>
      <c r="P442" s="25">
        <v>3</v>
      </c>
      <c r="Q442" s="25">
        <v>2</v>
      </c>
      <c r="R442" s="25">
        <v>1</v>
      </c>
      <c r="S442" s="36">
        <v>255</v>
      </c>
      <c r="T442" s="24">
        <v>100</v>
      </c>
      <c r="U442" s="24">
        <v>10</v>
      </c>
      <c r="V442" s="24">
        <v>20</v>
      </c>
      <c r="W442" s="24">
        <v>0</v>
      </c>
      <c r="X442" s="24">
        <v>60</v>
      </c>
      <c r="Y442" s="48">
        <v>0</v>
      </c>
      <c r="Z442" s="48">
        <v>0</v>
      </c>
      <c r="AA442" s="48">
        <f>VLOOKUP(E442,[6]教育处数据!B:G,6,0)</f>
        <v>0</v>
      </c>
      <c r="AB442" s="43">
        <f>VLOOKUP(E442,[6]教育处数据!B:H,7,0)</f>
        <v>0</v>
      </c>
      <c r="AC442" s="43">
        <f>VLOOKUP(E442,[6]教育处数据!B:J,9,0)</f>
        <v>0</v>
      </c>
      <c r="AD442" s="43">
        <f>VLOOKUP(E442,[6]教育处数据!B:L,11,0)</f>
        <v>0</v>
      </c>
      <c r="AE442" s="43">
        <v>0</v>
      </c>
      <c r="AF442" s="43">
        <v>0</v>
      </c>
      <c r="AG442" s="43">
        <f>VLOOKUP(E442,[6]教育处数据!B:N,13,0)</f>
        <v>0</v>
      </c>
      <c r="AH442" s="43">
        <v>0</v>
      </c>
      <c r="AI442" s="43">
        <v>0</v>
      </c>
      <c r="AJ442" s="43">
        <v>0</v>
      </c>
      <c r="AK442" s="43">
        <v>0</v>
      </c>
      <c r="AL442" s="43">
        <v>0</v>
      </c>
      <c r="AM442" s="26">
        <f>SUM(J442:M442,S442:AJ442)</f>
        <v>605</v>
      </c>
      <c r="AN442" s="7" t="str">
        <f>VLOOKUP(G442,'[4]2.第一轮公示反馈'!$G:$AM,33,0)</f>
        <v>内科</v>
      </c>
      <c r="AO442" s="52">
        <f>SUMPRODUCT(($AN$4:$AN$1113=AN442)*($AM$4:$AM$1113&gt;AM442))+1</f>
        <v>120</v>
      </c>
      <c r="AP442" s="53">
        <f>COUNTIF(AN:AN,AN442)</f>
        <v>214</v>
      </c>
      <c r="AQ442" s="54">
        <f>AO442/AP442</f>
        <v>0.560747663551402</v>
      </c>
      <c r="AR442" s="53">
        <f>IF(AQ442&lt;=10%,1.5,(IF(AQ442&lt;=40%,1.25,IF(AQ442&lt;=60%,1,IF(AQ442&lt;90%,0.75,0.5)))))</f>
        <v>1</v>
      </c>
      <c r="AS442" s="55">
        <v>1200</v>
      </c>
      <c r="AT442" s="6">
        <f>VLOOKUP(E442,[6]教育处数据!B:Q,16,0)</f>
        <v>20</v>
      </c>
      <c r="AU442" s="56">
        <f>AS442*AR442*(AT442/AW442)</f>
        <v>1200</v>
      </c>
      <c r="AV442" s="57">
        <f>ROUND(AU442,0)</f>
        <v>1200</v>
      </c>
      <c r="AW442" s="6">
        <v>20</v>
      </c>
    </row>
    <row r="443" spans="1:49">
      <c r="A443" s="6"/>
      <c r="B443" s="7" t="s">
        <v>462</v>
      </c>
      <c r="C443" s="8">
        <v>440</v>
      </c>
      <c r="D443" s="13" t="s">
        <v>586</v>
      </c>
      <c r="E443" s="8" t="str">
        <f>VLOOKUP(D443,'[1]9月学员绩效名单'!$A:$C,3,0)</f>
        <v>7AO249</v>
      </c>
      <c r="F443" s="8" t="str">
        <f>VLOOKUP(E443,'[2]住培学员 在培学员排班表（所有人）请假等数据已更新到23.6'!$F$1:$X$65536,19,0)</f>
        <v>规培研究生</v>
      </c>
      <c r="G443" s="8" t="str">
        <f>VLOOKUP(E443,'[2]住培学员 在培学员排班表（所有人）请假等数据已更新到23.6'!$F$1:$P$65536,11,0)</f>
        <v>内科</v>
      </c>
      <c r="H443" s="8" t="str">
        <f>VLOOKUP(E443,'[2]住培学员 在培学员排班表（所有人）请假等数据已更新到23.6'!$F$1:$S$65536,14,0)</f>
        <v>2022年</v>
      </c>
      <c r="I443" s="8" t="s">
        <v>99</v>
      </c>
      <c r="J443" s="24">
        <v>0</v>
      </c>
      <c r="K443" s="24">
        <v>0</v>
      </c>
      <c r="L443" s="24">
        <v>0</v>
      </c>
      <c r="M443" s="24">
        <v>160</v>
      </c>
      <c r="N443" s="25">
        <v>0</v>
      </c>
      <c r="O443" s="25">
        <v>2</v>
      </c>
      <c r="P443" s="25">
        <v>2</v>
      </c>
      <c r="Q443" s="25">
        <v>1</v>
      </c>
      <c r="R443" s="25">
        <v>0</v>
      </c>
      <c r="S443" s="36">
        <v>105</v>
      </c>
      <c r="T443" s="24">
        <v>100</v>
      </c>
      <c r="U443" s="24">
        <v>10</v>
      </c>
      <c r="V443" s="24">
        <v>80</v>
      </c>
      <c r="W443" s="24">
        <v>60</v>
      </c>
      <c r="X443" s="24">
        <v>90</v>
      </c>
      <c r="Y443" s="48">
        <v>0</v>
      </c>
      <c r="Z443" s="48">
        <v>0</v>
      </c>
      <c r="AA443" s="48">
        <f>VLOOKUP(E443,[6]教育处数据!B:G,6,0)</f>
        <v>0</v>
      </c>
      <c r="AB443" s="43">
        <f>VLOOKUP(E443,[6]教育处数据!B:H,7,0)</f>
        <v>0</v>
      </c>
      <c r="AC443" s="43">
        <f>VLOOKUP(E443,[6]教育处数据!B:J,9,0)</f>
        <v>0</v>
      </c>
      <c r="AD443" s="43">
        <f>VLOOKUP(E443,[6]教育处数据!B:L,11,0)</f>
        <v>0</v>
      </c>
      <c r="AE443" s="43">
        <v>0</v>
      </c>
      <c r="AF443" s="43">
        <v>0</v>
      </c>
      <c r="AG443" s="43">
        <f>VLOOKUP(E443,[6]教育处数据!B:N,13,0)</f>
        <v>0</v>
      </c>
      <c r="AH443" s="43">
        <v>0</v>
      </c>
      <c r="AI443" s="43">
        <v>0</v>
      </c>
      <c r="AJ443" s="43">
        <v>0</v>
      </c>
      <c r="AK443" s="43">
        <v>0</v>
      </c>
      <c r="AL443" s="43">
        <v>0</v>
      </c>
      <c r="AM443" s="26">
        <f>SUM(J443:M443,S443:AJ443)</f>
        <v>605</v>
      </c>
      <c r="AN443" s="7" t="str">
        <f>VLOOKUP(G443,'[4]2.第一轮公示反馈'!$G:$AM,33,0)</f>
        <v>内科</v>
      </c>
      <c r="AO443" s="52">
        <f>SUMPRODUCT(($AN$4:$AN$1113=AN443)*($AM$4:$AM$1113&gt;AM443))+1</f>
        <v>120</v>
      </c>
      <c r="AP443" s="53">
        <f>COUNTIF(AN:AN,AN443)</f>
        <v>214</v>
      </c>
      <c r="AQ443" s="54">
        <f>AO443/AP443</f>
        <v>0.560747663551402</v>
      </c>
      <c r="AR443" s="53">
        <f>IF(AQ443&lt;=10%,1.5,(IF(AQ443&lt;=40%,1.25,IF(AQ443&lt;=60%,1,IF(AQ443&lt;90%,0.75,0.5)))))</f>
        <v>1</v>
      </c>
      <c r="AS443" s="55">
        <v>1200</v>
      </c>
      <c r="AT443" s="6">
        <f>VLOOKUP(E443,[6]教育处数据!B:Q,16,0)</f>
        <v>20</v>
      </c>
      <c r="AU443" s="56">
        <f>AS443*AR443*(AT443/AW443)</f>
        <v>1200</v>
      </c>
      <c r="AV443" s="57">
        <f>ROUND(AU443,0)</f>
        <v>1200</v>
      </c>
      <c r="AW443" s="6">
        <v>20</v>
      </c>
    </row>
    <row r="444" spans="1:49">
      <c r="A444" s="6"/>
      <c r="B444" s="7" t="s">
        <v>134</v>
      </c>
      <c r="C444" s="8">
        <v>441</v>
      </c>
      <c r="D444" s="13" t="s">
        <v>587</v>
      </c>
      <c r="E444" s="8" t="str">
        <f>VLOOKUP(D444,'[1]9月学员绩效名单'!$A:$C,3,0)</f>
        <v>7AO222</v>
      </c>
      <c r="F444" s="8" t="str">
        <f>VLOOKUP(E444,'[2]住培学员 在培学员排班表（所有人）请假等数据已更新到23.6'!$F$1:$X$65536,19,0)</f>
        <v>规培研究生</v>
      </c>
      <c r="G444" s="8" t="str">
        <f>VLOOKUP(E444,'[2]住培学员 在培学员排班表（所有人）请假等数据已更新到23.6'!$F$1:$P$65536,11,0)</f>
        <v>内科</v>
      </c>
      <c r="H444" s="8" t="str">
        <f>VLOOKUP(E444,'[2]住培学员 在培学员排班表（所有人）请假等数据已更新到23.6'!$F$1:$S$65536,14,0)</f>
        <v>2022年</v>
      </c>
      <c r="I444" s="8" t="s">
        <v>99</v>
      </c>
      <c r="J444" s="24">
        <v>0</v>
      </c>
      <c r="K444" s="24">
        <v>0</v>
      </c>
      <c r="L444" s="24">
        <v>0</v>
      </c>
      <c r="M444" s="24">
        <v>160</v>
      </c>
      <c r="N444" s="25">
        <v>0</v>
      </c>
      <c r="O444" s="25">
        <v>4</v>
      </c>
      <c r="P444" s="25">
        <v>2</v>
      </c>
      <c r="Q444" s="25">
        <v>1</v>
      </c>
      <c r="R444" s="25">
        <v>1</v>
      </c>
      <c r="S444" s="36">
        <v>170</v>
      </c>
      <c r="T444" s="24">
        <v>100</v>
      </c>
      <c r="U444" s="24">
        <v>10</v>
      </c>
      <c r="V444" s="24">
        <v>40</v>
      </c>
      <c r="W444" s="24">
        <v>60</v>
      </c>
      <c r="X444" s="24">
        <v>60</v>
      </c>
      <c r="Y444" s="48">
        <v>0</v>
      </c>
      <c r="Z444" s="48">
        <v>0</v>
      </c>
      <c r="AA444" s="48">
        <f>VLOOKUP(E444,[6]教育处数据!B:G,6,0)</f>
        <v>0</v>
      </c>
      <c r="AB444" s="43">
        <f>VLOOKUP(E444,[6]教育处数据!B:H,7,0)</f>
        <v>0</v>
      </c>
      <c r="AC444" s="43">
        <f>VLOOKUP(E444,[6]教育处数据!B:J,9,0)</f>
        <v>0</v>
      </c>
      <c r="AD444" s="43">
        <f>VLOOKUP(E444,[6]教育处数据!B:L,11,0)</f>
        <v>0</v>
      </c>
      <c r="AE444" s="43">
        <v>0</v>
      </c>
      <c r="AF444" s="43">
        <v>0</v>
      </c>
      <c r="AG444" s="43">
        <f>VLOOKUP(E444,[6]教育处数据!B:N,13,0)</f>
        <v>0</v>
      </c>
      <c r="AH444" s="43">
        <v>0</v>
      </c>
      <c r="AI444" s="43">
        <v>0</v>
      </c>
      <c r="AJ444" s="43">
        <v>0</v>
      </c>
      <c r="AK444" s="43">
        <v>0</v>
      </c>
      <c r="AL444" s="43">
        <v>0</v>
      </c>
      <c r="AM444" s="26">
        <f>SUM(J444:M444,S444:AJ444)</f>
        <v>600</v>
      </c>
      <c r="AN444" s="7" t="str">
        <f>VLOOKUP(G444,'[4]2.第一轮公示反馈'!$G:$AM,33,0)</f>
        <v>内科</v>
      </c>
      <c r="AO444" s="52">
        <f>SUMPRODUCT(($AN$4:$AN$1113=AN444)*($AM$4:$AM$1113&gt;AM444))+1</f>
        <v>122</v>
      </c>
      <c r="AP444" s="53">
        <f>COUNTIF(AN:AN,AN444)</f>
        <v>214</v>
      </c>
      <c r="AQ444" s="54">
        <f>AO444/AP444</f>
        <v>0.570093457943925</v>
      </c>
      <c r="AR444" s="53">
        <f>IF(AQ444&lt;=10%,1.5,(IF(AQ444&lt;=40%,1.25,IF(AQ444&lt;=60%,1,IF(AQ444&lt;90%,0.75,0.5)))))</f>
        <v>1</v>
      </c>
      <c r="AS444" s="55">
        <v>1200</v>
      </c>
      <c r="AT444" s="6">
        <f>VLOOKUP(E444,[6]教育处数据!B:Q,16,0)</f>
        <v>20</v>
      </c>
      <c r="AU444" s="56">
        <f>AS444*AR444*(AT444/AW444)</f>
        <v>1200</v>
      </c>
      <c r="AV444" s="57">
        <f>ROUND(AU444,0)</f>
        <v>1200</v>
      </c>
      <c r="AW444" s="6">
        <v>20</v>
      </c>
    </row>
    <row r="445" spans="1:49">
      <c r="A445" s="6"/>
      <c r="B445" s="7" t="s">
        <v>241</v>
      </c>
      <c r="C445" s="8">
        <v>442</v>
      </c>
      <c r="D445" s="13" t="s">
        <v>588</v>
      </c>
      <c r="E445" s="8" t="str">
        <f>VLOOKUP(D445,'[1]9月学员绩效名单'!$A:$C,3,0)</f>
        <v>7AO234</v>
      </c>
      <c r="F445" s="8" t="str">
        <f>VLOOKUP(E445,'[2]住培学员 在培学员排班表（所有人）请假等数据已更新到23.6'!$F$1:$X$65536,19,0)</f>
        <v>规培研究生</v>
      </c>
      <c r="G445" s="8" t="str">
        <f>VLOOKUP(E445,'[2]住培学员 在培学员排班表（所有人）请假等数据已更新到23.6'!$F$1:$P$65536,11,0)</f>
        <v>内科</v>
      </c>
      <c r="H445" s="8" t="str">
        <f>VLOOKUP(E445,'[2]住培学员 在培学员排班表（所有人）请假等数据已更新到23.6'!$F$1:$S$65536,14,0)</f>
        <v>2022年</v>
      </c>
      <c r="I445" s="8" t="s">
        <v>99</v>
      </c>
      <c r="J445" s="24">
        <v>0</v>
      </c>
      <c r="K445" s="24">
        <v>0</v>
      </c>
      <c r="L445" s="24">
        <v>0</v>
      </c>
      <c r="M445" s="24">
        <v>160</v>
      </c>
      <c r="N445" s="25">
        <v>0</v>
      </c>
      <c r="O445" s="25">
        <v>7</v>
      </c>
      <c r="P445" s="25">
        <v>2</v>
      </c>
      <c r="Q445" s="25">
        <v>2</v>
      </c>
      <c r="R445" s="25">
        <v>1</v>
      </c>
      <c r="S445" s="36">
        <v>255</v>
      </c>
      <c r="T445" s="24">
        <v>100</v>
      </c>
      <c r="U445" s="24">
        <v>0</v>
      </c>
      <c r="V445" s="24">
        <v>20</v>
      </c>
      <c r="W445" s="24">
        <v>30</v>
      </c>
      <c r="X445" s="24">
        <v>30</v>
      </c>
      <c r="Y445" s="48">
        <v>0</v>
      </c>
      <c r="Z445" s="48">
        <v>0</v>
      </c>
      <c r="AA445" s="48">
        <f>VLOOKUP(E445,[6]教育处数据!B:G,6,0)</f>
        <v>0</v>
      </c>
      <c r="AB445" s="43">
        <f>VLOOKUP(E445,[6]教育处数据!B:H,7,0)</f>
        <v>0</v>
      </c>
      <c r="AC445" s="43">
        <f>VLOOKUP(E445,[6]教育处数据!B:J,9,0)</f>
        <v>0</v>
      </c>
      <c r="AD445" s="43">
        <f>VLOOKUP(E445,[6]教育处数据!B:L,11,0)</f>
        <v>0</v>
      </c>
      <c r="AE445" s="43">
        <v>0</v>
      </c>
      <c r="AF445" s="43">
        <v>0</v>
      </c>
      <c r="AG445" s="43">
        <f>VLOOKUP(E445,[6]教育处数据!B:N,13,0)</f>
        <v>0</v>
      </c>
      <c r="AH445" s="43">
        <v>0</v>
      </c>
      <c r="AI445" s="43">
        <v>0</v>
      </c>
      <c r="AJ445" s="43">
        <v>0</v>
      </c>
      <c r="AK445" s="43">
        <v>0</v>
      </c>
      <c r="AL445" s="43">
        <v>0</v>
      </c>
      <c r="AM445" s="26">
        <f>SUM(J445:M445,S445:AJ445)</f>
        <v>595</v>
      </c>
      <c r="AN445" s="7" t="str">
        <f>VLOOKUP(G445,'[4]2.第一轮公示反馈'!$G:$AM,33,0)</f>
        <v>内科</v>
      </c>
      <c r="AO445" s="52">
        <f>SUMPRODUCT(($AN$4:$AN$1113=AN445)*($AM$4:$AM$1113&gt;AM445))+1</f>
        <v>123</v>
      </c>
      <c r="AP445" s="53">
        <f>COUNTIF(AN:AN,AN445)</f>
        <v>214</v>
      </c>
      <c r="AQ445" s="54">
        <f>AO445/AP445</f>
        <v>0.574766355140187</v>
      </c>
      <c r="AR445" s="53">
        <f>IF(AQ445&lt;=10%,1.5,(IF(AQ445&lt;=40%,1.25,IF(AQ445&lt;=60%,1,IF(AQ445&lt;90%,0.75,0.5)))))</f>
        <v>1</v>
      </c>
      <c r="AS445" s="55">
        <v>1200</v>
      </c>
      <c r="AT445" s="6">
        <f>VLOOKUP(E445,[6]教育处数据!B:Q,16,0)</f>
        <v>20</v>
      </c>
      <c r="AU445" s="56">
        <f>AS445*AR445*(AT445/AW445)</f>
        <v>1200</v>
      </c>
      <c r="AV445" s="57">
        <f>ROUND(AU445,0)</f>
        <v>1200</v>
      </c>
      <c r="AW445" s="6">
        <v>20</v>
      </c>
    </row>
    <row r="446" spans="1:49">
      <c r="A446" s="6"/>
      <c r="B446" s="7" t="s">
        <v>136</v>
      </c>
      <c r="C446" s="8">
        <v>443</v>
      </c>
      <c r="D446" s="8" t="s">
        <v>589</v>
      </c>
      <c r="E446" s="8" t="str">
        <f>VLOOKUP(D446,'[1]9月学员绩效名单'!$A:$C,3,0)</f>
        <v>7AO025</v>
      </c>
      <c r="F446" s="8" t="str">
        <f>VLOOKUP(E446,'[2]住培学员 在培学员排班表（所有人）请假等数据已更新到23.6'!$F$1:$X$65536,19,0)</f>
        <v>规培研究生</v>
      </c>
      <c r="G446" s="8" t="str">
        <f>VLOOKUP(E446,'[2]住培学员 在培学员排班表（所有人）请假等数据已更新到23.6'!$F$1:$P$65536,11,0)</f>
        <v>内科</v>
      </c>
      <c r="H446" s="8" t="str">
        <f>VLOOKUP(E446,'[2]住培学员 在培学员排班表（所有人）请假等数据已更新到23.6'!$F$1:$S$65536,14,0)</f>
        <v>2022年</v>
      </c>
      <c r="I446" s="8" t="s">
        <v>99</v>
      </c>
      <c r="J446" s="24">
        <v>0</v>
      </c>
      <c r="K446" s="24">
        <v>0</v>
      </c>
      <c r="L446" s="24">
        <v>0</v>
      </c>
      <c r="M446" s="24">
        <v>160</v>
      </c>
      <c r="N446" s="25">
        <v>0</v>
      </c>
      <c r="O446" s="25">
        <v>2</v>
      </c>
      <c r="P446" s="25">
        <v>5</v>
      </c>
      <c r="Q446" s="25">
        <v>0</v>
      </c>
      <c r="R446" s="25">
        <v>1</v>
      </c>
      <c r="S446" s="36">
        <v>165</v>
      </c>
      <c r="T446" s="24">
        <v>100</v>
      </c>
      <c r="U446" s="24">
        <v>10</v>
      </c>
      <c r="V446" s="24">
        <v>40</v>
      </c>
      <c r="W446" s="24">
        <v>60</v>
      </c>
      <c r="X446" s="24">
        <v>60</v>
      </c>
      <c r="Y446" s="48">
        <v>0</v>
      </c>
      <c r="Z446" s="48">
        <v>0</v>
      </c>
      <c r="AA446" s="48">
        <f>VLOOKUP(E446,[6]教育处数据!B:G,6,0)</f>
        <v>0</v>
      </c>
      <c r="AB446" s="43">
        <f>VLOOKUP(E446,[6]教育处数据!B:H,7,0)</f>
        <v>0</v>
      </c>
      <c r="AC446" s="43">
        <f>VLOOKUP(E446,[6]教育处数据!B:J,9,0)</f>
        <v>0</v>
      </c>
      <c r="AD446" s="43">
        <f>VLOOKUP(E446,[6]教育处数据!B:L,11,0)</f>
        <v>0</v>
      </c>
      <c r="AE446" s="43">
        <v>0</v>
      </c>
      <c r="AF446" s="43">
        <v>0</v>
      </c>
      <c r="AG446" s="43">
        <f>VLOOKUP(E446,[6]教育处数据!B:N,13,0)</f>
        <v>0</v>
      </c>
      <c r="AH446" s="43">
        <v>0</v>
      </c>
      <c r="AI446" s="43">
        <v>0</v>
      </c>
      <c r="AJ446" s="43">
        <v>0</v>
      </c>
      <c r="AK446" s="43">
        <v>0</v>
      </c>
      <c r="AL446" s="43">
        <v>0</v>
      </c>
      <c r="AM446" s="26">
        <f>SUM(J446:M446,S446:AJ446)</f>
        <v>595</v>
      </c>
      <c r="AN446" s="7" t="str">
        <f>VLOOKUP(G446,'[4]2.第一轮公示反馈'!$G:$AM,33,0)</f>
        <v>内科</v>
      </c>
      <c r="AO446" s="52">
        <f>SUMPRODUCT(($AN$4:$AN$1113=AN446)*($AM$4:$AM$1113&gt;AM446))+1</f>
        <v>123</v>
      </c>
      <c r="AP446" s="53">
        <f>COUNTIF(AN:AN,AN446)</f>
        <v>214</v>
      </c>
      <c r="AQ446" s="54">
        <f>AO446/AP446</f>
        <v>0.574766355140187</v>
      </c>
      <c r="AR446" s="53">
        <f>IF(AQ446&lt;=10%,1.5,(IF(AQ446&lt;=40%,1.25,IF(AQ446&lt;=60%,1,IF(AQ446&lt;90%,0.75,0.5)))))</f>
        <v>1</v>
      </c>
      <c r="AS446" s="55">
        <v>1200</v>
      </c>
      <c r="AT446" s="6">
        <f>VLOOKUP(E446,[6]教育处数据!B:Q,16,0)</f>
        <v>20</v>
      </c>
      <c r="AU446" s="56">
        <f>AS446*AR446*(AT446/AW446)</f>
        <v>1200</v>
      </c>
      <c r="AV446" s="57">
        <f>ROUND(AU446,0)</f>
        <v>1200</v>
      </c>
      <c r="AW446" s="6">
        <v>20</v>
      </c>
    </row>
    <row r="447" spans="1:49">
      <c r="A447" s="6"/>
      <c r="B447" s="7" t="s">
        <v>185</v>
      </c>
      <c r="C447" s="8">
        <v>444</v>
      </c>
      <c r="D447" s="13" t="s">
        <v>590</v>
      </c>
      <c r="E447" s="8" t="str">
        <f>VLOOKUP(D447,'[1]9月学员绩效名单'!$A:$C,3,0)</f>
        <v>7AO263</v>
      </c>
      <c r="F447" s="8" t="str">
        <f>VLOOKUP(E447,'[2]住培学员 在培学员排班表（所有人）请假等数据已更新到23.6'!$F$1:$X$65536,19,0)</f>
        <v>规培研究生</v>
      </c>
      <c r="G447" s="8" t="str">
        <f>VLOOKUP(E447,'[2]住培学员 在培学员排班表（所有人）请假等数据已更新到23.6'!$F$1:$P$65536,11,0)</f>
        <v>内科</v>
      </c>
      <c r="H447" s="8" t="str">
        <f>VLOOKUP(E447,'[2]住培学员 在培学员排班表（所有人）请假等数据已更新到23.6'!$F$1:$S$65536,14,0)</f>
        <v>2022年</v>
      </c>
      <c r="I447" s="8" t="s">
        <v>99</v>
      </c>
      <c r="J447" s="24">
        <v>0</v>
      </c>
      <c r="K447" s="24">
        <v>0</v>
      </c>
      <c r="L447" s="24">
        <v>0</v>
      </c>
      <c r="M447" s="24">
        <v>160</v>
      </c>
      <c r="N447" s="25">
        <v>0</v>
      </c>
      <c r="O447" s="25">
        <v>4</v>
      </c>
      <c r="P447" s="25">
        <v>1</v>
      </c>
      <c r="Q447" s="25">
        <v>1</v>
      </c>
      <c r="R447" s="25">
        <v>1</v>
      </c>
      <c r="S447" s="36">
        <v>150</v>
      </c>
      <c r="T447" s="24">
        <v>100</v>
      </c>
      <c r="U447" s="41">
        <v>10</v>
      </c>
      <c r="V447" s="41">
        <v>40</v>
      </c>
      <c r="W447" s="41">
        <v>30</v>
      </c>
      <c r="X447" s="41">
        <v>60</v>
      </c>
      <c r="Y447" s="41">
        <v>40</v>
      </c>
      <c r="Z447" s="48">
        <v>0</v>
      </c>
      <c r="AA447" s="48">
        <f>VLOOKUP(E447,[6]教育处数据!B:G,6,0)</f>
        <v>0</v>
      </c>
      <c r="AB447" s="43">
        <f>VLOOKUP(E447,[6]教育处数据!B:H,7,0)</f>
        <v>0</v>
      </c>
      <c r="AC447" s="43">
        <f>VLOOKUP(E447,[6]教育处数据!B:J,9,0)</f>
        <v>0</v>
      </c>
      <c r="AD447" s="43">
        <f>VLOOKUP(E447,[6]教育处数据!B:L,11,0)</f>
        <v>0</v>
      </c>
      <c r="AE447" s="43">
        <v>0</v>
      </c>
      <c r="AF447" s="43">
        <v>0</v>
      </c>
      <c r="AG447" s="43">
        <f>VLOOKUP(E447,[6]教育处数据!B:N,13,0)</f>
        <v>0</v>
      </c>
      <c r="AH447" s="43">
        <v>0</v>
      </c>
      <c r="AI447" s="43">
        <v>0</v>
      </c>
      <c r="AJ447" s="43">
        <v>0</v>
      </c>
      <c r="AK447" s="43">
        <v>0</v>
      </c>
      <c r="AL447" s="43">
        <v>0</v>
      </c>
      <c r="AM447" s="26">
        <f>SUM(J447:M447,S447:AJ447)</f>
        <v>590</v>
      </c>
      <c r="AN447" s="7" t="str">
        <f>VLOOKUP(G447,'[4]2.第一轮公示反馈'!$G:$AM,33,0)</f>
        <v>内科</v>
      </c>
      <c r="AO447" s="52">
        <f>SUMPRODUCT(($AN$4:$AN$1113=AN447)*($AM$4:$AM$1113&gt;AM447))+1</f>
        <v>126</v>
      </c>
      <c r="AP447" s="53">
        <f>COUNTIF(AN:AN,AN447)</f>
        <v>214</v>
      </c>
      <c r="AQ447" s="54">
        <f>AO447/AP447</f>
        <v>0.588785046728972</v>
      </c>
      <c r="AR447" s="53">
        <f>IF(AQ447&lt;=10%,1.5,(IF(AQ447&lt;=40%,1.25,IF(AQ447&lt;=60%,1,IF(AQ447&lt;90%,0.75,0.5)))))</f>
        <v>1</v>
      </c>
      <c r="AS447" s="55">
        <v>1200</v>
      </c>
      <c r="AT447" s="6">
        <f>VLOOKUP(E447,[6]教育处数据!B:Q,16,0)</f>
        <v>20</v>
      </c>
      <c r="AU447" s="56">
        <f>AS447*AR447*(AT447/AW447)</f>
        <v>1200</v>
      </c>
      <c r="AV447" s="57">
        <f>ROUND(AU447,0)</f>
        <v>1200</v>
      </c>
      <c r="AW447" s="6">
        <v>20</v>
      </c>
    </row>
    <row r="448" spans="1:49">
      <c r="A448" s="6"/>
      <c r="B448" s="7" t="s">
        <v>185</v>
      </c>
      <c r="C448" s="8">
        <v>445</v>
      </c>
      <c r="D448" s="13" t="s">
        <v>591</v>
      </c>
      <c r="E448" s="8" t="str">
        <f>VLOOKUP(D448,'[1]9月学员绩效名单'!$A:$C,3,0)</f>
        <v>7AO237</v>
      </c>
      <c r="F448" s="8" t="str">
        <f>VLOOKUP(E448,'[2]住培学员 在培学员排班表（所有人）请假等数据已更新到23.6'!$F$1:$X$65536,19,0)</f>
        <v>规培研究生</v>
      </c>
      <c r="G448" s="8" t="str">
        <f>VLOOKUP(E448,'[2]住培学员 在培学员排班表（所有人）请假等数据已更新到23.6'!$F$1:$P$65536,11,0)</f>
        <v>内科</v>
      </c>
      <c r="H448" s="8" t="str">
        <f>VLOOKUP(E448,'[2]住培学员 在培学员排班表（所有人）请假等数据已更新到23.6'!$F$1:$S$65536,14,0)</f>
        <v>2022年</v>
      </c>
      <c r="I448" s="8" t="s">
        <v>99</v>
      </c>
      <c r="J448" s="24">
        <v>0</v>
      </c>
      <c r="K448" s="24">
        <v>0</v>
      </c>
      <c r="L448" s="24">
        <v>0</v>
      </c>
      <c r="M448" s="24">
        <v>160</v>
      </c>
      <c r="N448" s="25">
        <v>0</v>
      </c>
      <c r="O448" s="25">
        <v>4</v>
      </c>
      <c r="P448" s="25">
        <v>1</v>
      </c>
      <c r="Q448" s="25">
        <v>1</v>
      </c>
      <c r="R448" s="25">
        <v>1</v>
      </c>
      <c r="S448" s="36">
        <v>150</v>
      </c>
      <c r="T448" s="24">
        <v>100</v>
      </c>
      <c r="U448" s="41">
        <v>10</v>
      </c>
      <c r="V448" s="41">
        <v>40</v>
      </c>
      <c r="W448" s="41">
        <v>30</v>
      </c>
      <c r="X448" s="41">
        <v>60</v>
      </c>
      <c r="Y448" s="41">
        <v>40</v>
      </c>
      <c r="Z448" s="48">
        <v>0</v>
      </c>
      <c r="AA448" s="48">
        <f>VLOOKUP(E448,[6]教育处数据!B:G,6,0)</f>
        <v>0</v>
      </c>
      <c r="AB448" s="43">
        <f>VLOOKUP(E448,[6]教育处数据!B:H,7,0)</f>
        <v>0</v>
      </c>
      <c r="AC448" s="43">
        <f>VLOOKUP(E448,[6]教育处数据!B:J,9,0)</f>
        <v>0</v>
      </c>
      <c r="AD448" s="43">
        <f>VLOOKUP(E448,[6]教育处数据!B:L,11,0)</f>
        <v>0</v>
      </c>
      <c r="AE448" s="43">
        <v>0</v>
      </c>
      <c r="AF448" s="43">
        <v>0</v>
      </c>
      <c r="AG448" s="43">
        <f>VLOOKUP(E448,[6]教育处数据!B:N,13,0)</f>
        <v>0</v>
      </c>
      <c r="AH448" s="43">
        <v>0</v>
      </c>
      <c r="AI448" s="43">
        <v>0</v>
      </c>
      <c r="AJ448" s="43">
        <v>0</v>
      </c>
      <c r="AK448" s="43">
        <v>0</v>
      </c>
      <c r="AL448" s="43">
        <v>0</v>
      </c>
      <c r="AM448" s="26">
        <f>SUM(J448:M448,S448:AJ448)</f>
        <v>590</v>
      </c>
      <c r="AN448" s="7" t="str">
        <f>VLOOKUP(G448,'[4]2.第一轮公示反馈'!$G:$AM,33,0)</f>
        <v>内科</v>
      </c>
      <c r="AO448" s="52">
        <f>SUMPRODUCT(($AN$4:$AN$1113=AN448)*($AM$4:$AM$1113&gt;AM448))+1</f>
        <v>126</v>
      </c>
      <c r="AP448" s="53">
        <f>COUNTIF(AN:AN,AN448)</f>
        <v>214</v>
      </c>
      <c r="AQ448" s="54">
        <f>AO448/AP448</f>
        <v>0.588785046728972</v>
      </c>
      <c r="AR448" s="53">
        <f>IF(AQ448&lt;=10%,1.5,(IF(AQ448&lt;=40%,1.25,IF(AQ448&lt;=60%,1,IF(AQ448&lt;90%,0.75,0.5)))))</f>
        <v>1</v>
      </c>
      <c r="AS448" s="55">
        <v>1200</v>
      </c>
      <c r="AT448" s="6">
        <f>VLOOKUP(E448,[6]教育处数据!B:Q,16,0)</f>
        <v>20</v>
      </c>
      <c r="AU448" s="56">
        <f>AS448*AR448*(AT448/AW448)</f>
        <v>1200</v>
      </c>
      <c r="AV448" s="57">
        <f>ROUND(AU448,0)</f>
        <v>1200</v>
      </c>
      <c r="AW448" s="6">
        <v>20</v>
      </c>
    </row>
    <row r="449" spans="1:49">
      <c r="A449" s="6"/>
      <c r="B449" s="7" t="s">
        <v>134</v>
      </c>
      <c r="C449" s="8">
        <v>446</v>
      </c>
      <c r="D449" s="13" t="s">
        <v>592</v>
      </c>
      <c r="E449" s="8" t="str">
        <f>VLOOKUP(D449,'[1]9月学员绩效名单'!$A:$C,3,0)</f>
        <v>7AO241</v>
      </c>
      <c r="F449" s="8" t="str">
        <f>VLOOKUP(E449,'[2]住培学员 在培学员排班表（所有人）请假等数据已更新到23.6'!$F$1:$X$65536,19,0)</f>
        <v>规培研究生</v>
      </c>
      <c r="G449" s="8" t="str">
        <f>VLOOKUP(E449,'[2]住培学员 在培学员排班表（所有人）请假等数据已更新到23.6'!$F$1:$P$65536,11,0)</f>
        <v>内科</v>
      </c>
      <c r="H449" s="8" t="str">
        <f>VLOOKUP(E449,'[2]住培学员 在培学员排班表（所有人）请假等数据已更新到23.6'!$F$1:$S$65536,14,0)</f>
        <v>2022年</v>
      </c>
      <c r="I449" s="8" t="s">
        <v>99</v>
      </c>
      <c r="J449" s="24">
        <v>0</v>
      </c>
      <c r="K449" s="24">
        <v>0</v>
      </c>
      <c r="L449" s="24">
        <v>0</v>
      </c>
      <c r="M449" s="24">
        <v>160</v>
      </c>
      <c r="N449" s="25">
        <v>0</v>
      </c>
      <c r="O449" s="25">
        <v>4</v>
      </c>
      <c r="P449" s="25">
        <v>2</v>
      </c>
      <c r="Q449" s="25">
        <v>1</v>
      </c>
      <c r="R449" s="25">
        <v>1</v>
      </c>
      <c r="S449" s="36">
        <v>170</v>
      </c>
      <c r="T449" s="24">
        <v>100</v>
      </c>
      <c r="U449" s="24">
        <v>0</v>
      </c>
      <c r="V449" s="24">
        <v>40</v>
      </c>
      <c r="W449" s="24">
        <v>60</v>
      </c>
      <c r="X449" s="24">
        <v>60</v>
      </c>
      <c r="Y449" s="48">
        <v>0</v>
      </c>
      <c r="Z449" s="48">
        <v>0</v>
      </c>
      <c r="AA449" s="48">
        <f>VLOOKUP(E449,[6]教育处数据!B:G,6,0)</f>
        <v>0</v>
      </c>
      <c r="AB449" s="43">
        <f>VLOOKUP(E449,[6]教育处数据!B:H,7,0)</f>
        <v>0</v>
      </c>
      <c r="AC449" s="43">
        <f>VLOOKUP(E449,[6]教育处数据!B:J,9,0)</f>
        <v>0</v>
      </c>
      <c r="AD449" s="43">
        <f>VLOOKUP(E449,[6]教育处数据!B:L,11,0)</f>
        <v>0</v>
      </c>
      <c r="AE449" s="43">
        <v>0</v>
      </c>
      <c r="AF449" s="43">
        <v>0</v>
      </c>
      <c r="AG449" s="43">
        <f>VLOOKUP(E449,[6]教育处数据!B:N,13,0)</f>
        <v>0</v>
      </c>
      <c r="AH449" s="43">
        <v>0</v>
      </c>
      <c r="AI449" s="43">
        <v>0</v>
      </c>
      <c r="AJ449" s="43">
        <v>0</v>
      </c>
      <c r="AK449" s="43">
        <v>0</v>
      </c>
      <c r="AL449" s="43">
        <v>0</v>
      </c>
      <c r="AM449" s="26">
        <f>SUM(J449:M449,S449:AJ449)</f>
        <v>590</v>
      </c>
      <c r="AN449" s="7" t="str">
        <f>VLOOKUP(G449,'[4]2.第一轮公示反馈'!$G:$AM,33,0)</f>
        <v>内科</v>
      </c>
      <c r="AO449" s="52">
        <f>SUMPRODUCT(($AN$4:$AN$1113=AN449)*($AM$4:$AM$1113&gt;AM449))+1</f>
        <v>126</v>
      </c>
      <c r="AP449" s="53">
        <f>COUNTIF(AN:AN,AN449)</f>
        <v>214</v>
      </c>
      <c r="AQ449" s="54">
        <f>AO449/AP449</f>
        <v>0.588785046728972</v>
      </c>
      <c r="AR449" s="53">
        <f>IF(AQ449&lt;=10%,1.5,(IF(AQ449&lt;=40%,1.25,IF(AQ449&lt;=60%,1,IF(AQ449&lt;90%,0.75,0.5)))))</f>
        <v>1</v>
      </c>
      <c r="AS449" s="55">
        <v>1200</v>
      </c>
      <c r="AT449" s="6">
        <f>VLOOKUP(E449,[6]教育处数据!B:Q,16,0)</f>
        <v>20</v>
      </c>
      <c r="AU449" s="56">
        <f>AS449*AR449*(AT449/AW449)</f>
        <v>1200</v>
      </c>
      <c r="AV449" s="57">
        <f>ROUND(AU449,0)</f>
        <v>1200</v>
      </c>
      <c r="AW449" s="6">
        <v>20</v>
      </c>
    </row>
    <row r="450" spans="1:49">
      <c r="A450" s="6"/>
      <c r="B450" s="7" t="s">
        <v>484</v>
      </c>
      <c r="C450" s="8">
        <v>447</v>
      </c>
      <c r="D450" s="9" t="s">
        <v>593</v>
      </c>
      <c r="E450" s="8" t="str">
        <f>VLOOKUP(D450,'[1]9月学员绩效名单'!$A:$C,3,0)</f>
        <v>730L63</v>
      </c>
      <c r="F450" s="8" t="str">
        <f>VLOOKUP(E450,'[2]住培学员 在培学员排班表（所有人）请假等数据已更新到23.6'!$F$1:$X$65536,19,0)</f>
        <v>住院医师-外院</v>
      </c>
      <c r="G450" s="8" t="str">
        <f>VLOOKUP(E450,'[2]住培学员 在培学员排班表（所有人）请假等数据已更新到23.6'!$F$1:$P$65536,11,0)</f>
        <v>内科</v>
      </c>
      <c r="H450" s="8" t="str">
        <f>VLOOKUP(E450,'[2]住培学员 在培学员排班表（所有人）请假等数据已更新到23.6'!$F$1:$S$65536,14,0)</f>
        <v>2022年</v>
      </c>
      <c r="I450" s="73" t="s">
        <v>99</v>
      </c>
      <c r="J450" s="74">
        <v>0</v>
      </c>
      <c r="K450" s="74">
        <v>0</v>
      </c>
      <c r="L450" s="74">
        <v>0</v>
      </c>
      <c r="M450" s="74">
        <v>160</v>
      </c>
      <c r="N450" s="75">
        <v>0</v>
      </c>
      <c r="O450" s="25">
        <v>4</v>
      </c>
      <c r="P450" s="75">
        <v>2</v>
      </c>
      <c r="Q450" s="75">
        <v>0</v>
      </c>
      <c r="R450" s="75">
        <v>0</v>
      </c>
      <c r="S450" s="76">
        <v>120</v>
      </c>
      <c r="T450" s="77">
        <v>100</v>
      </c>
      <c r="U450" s="77">
        <v>10</v>
      </c>
      <c r="V450" s="77">
        <v>80</v>
      </c>
      <c r="W450" s="77">
        <v>90</v>
      </c>
      <c r="X450" s="77">
        <v>30</v>
      </c>
      <c r="Y450" s="60">
        <v>0</v>
      </c>
      <c r="Z450" s="48">
        <v>0</v>
      </c>
      <c r="AA450" s="48">
        <f>VLOOKUP(E450,[6]教育处数据!B:G,6,0)</f>
        <v>0</v>
      </c>
      <c r="AB450" s="43">
        <f>VLOOKUP(E450,[6]教育处数据!B:H,7,0)</f>
        <v>0</v>
      </c>
      <c r="AC450" s="43">
        <f>VLOOKUP(E450,[6]教育处数据!B:J,9,0)</f>
        <v>0</v>
      </c>
      <c r="AD450" s="43">
        <f>VLOOKUP(E450,[6]教育处数据!B:L,11,0)</f>
        <v>0</v>
      </c>
      <c r="AE450" s="43">
        <v>0</v>
      </c>
      <c r="AF450" s="43">
        <v>0</v>
      </c>
      <c r="AG450" s="43">
        <f>VLOOKUP(E450,[6]教育处数据!B:N,13,0)</f>
        <v>0</v>
      </c>
      <c r="AH450" s="43">
        <v>0</v>
      </c>
      <c r="AI450" s="43">
        <v>0</v>
      </c>
      <c r="AJ450" s="43">
        <v>0</v>
      </c>
      <c r="AK450" s="43">
        <v>0</v>
      </c>
      <c r="AL450" s="43">
        <v>0</v>
      </c>
      <c r="AM450" s="26">
        <f>SUM(J450:M450,S450:AJ450)</f>
        <v>590</v>
      </c>
      <c r="AN450" s="7" t="str">
        <f>VLOOKUP(G450,'[4]2.第一轮公示反馈'!$G:$AM,33,0)</f>
        <v>内科</v>
      </c>
      <c r="AO450" s="52">
        <f>SUMPRODUCT(($AN$4:$AN$1113=AN450)*($AM$4:$AM$1113&gt;AM450))+1</f>
        <v>126</v>
      </c>
      <c r="AP450" s="53">
        <f>COUNTIF(AN:AN,AN450)</f>
        <v>214</v>
      </c>
      <c r="AQ450" s="54">
        <f>AO450/AP450</f>
        <v>0.588785046728972</v>
      </c>
      <c r="AR450" s="53">
        <f>IF(AQ450&lt;=10%,1.5,(IF(AQ450&lt;=40%,1.25,IF(AQ450&lt;=60%,1,IF(AQ450&lt;90%,0.75,0.5)))))</f>
        <v>1</v>
      </c>
      <c r="AS450" s="55">
        <v>1200</v>
      </c>
      <c r="AT450" s="6">
        <f>VLOOKUP(E450,[6]教育处数据!B:Q,16,0)</f>
        <v>20</v>
      </c>
      <c r="AU450" s="56">
        <f>AS450*AR450*(AT450/AW450)</f>
        <v>1200</v>
      </c>
      <c r="AV450" s="57">
        <f>ROUND(AU450,0)</f>
        <v>1200</v>
      </c>
      <c r="AW450" s="6">
        <v>20</v>
      </c>
    </row>
    <row r="451" spans="1:49">
      <c r="A451" s="6" t="s">
        <v>154</v>
      </c>
      <c r="B451" s="7" t="s">
        <v>155</v>
      </c>
      <c r="C451" s="8">
        <v>494</v>
      </c>
      <c r="D451" s="59" t="s">
        <v>594</v>
      </c>
      <c r="E451" s="8" t="str">
        <f>VLOOKUP(D451,'[1]9月学员绩效名单'!$A:$C,3,0)</f>
        <v>733L37</v>
      </c>
      <c r="F451" s="8" t="str">
        <f>VLOOKUP(E451,'[2]住培学员 在培学员排班表（所有人）请假等数据已更新到23.6'!$F$1:$X$65536,19,0)</f>
        <v>住院医师-外院</v>
      </c>
      <c r="G451" s="8" t="str">
        <f>VLOOKUP(E451,'[2]住培学员 在培学员排班表（所有人）请假等数据已更新到23.6'!$F$1:$P$65536,11,0)</f>
        <v>内科</v>
      </c>
      <c r="H451" s="8" t="str">
        <f>VLOOKUP(E451,'[2]住培学员 在培学员排班表（所有人）请假等数据已更新到23.6'!$F$1:$S$65536,14,0)</f>
        <v>2023年</v>
      </c>
      <c r="I451" s="8" t="s">
        <v>99</v>
      </c>
      <c r="J451" s="24">
        <v>0</v>
      </c>
      <c r="K451" s="24">
        <v>0</v>
      </c>
      <c r="L451" s="24">
        <v>0</v>
      </c>
      <c r="M451" s="24">
        <v>160</v>
      </c>
      <c r="N451" s="25">
        <v>0</v>
      </c>
      <c r="O451" s="25">
        <v>2</v>
      </c>
      <c r="P451" s="27">
        <v>1</v>
      </c>
      <c r="Q451" s="27">
        <v>1</v>
      </c>
      <c r="R451" s="27">
        <v>0</v>
      </c>
      <c r="S451" s="36">
        <v>85</v>
      </c>
      <c r="T451" s="40">
        <v>100</v>
      </c>
      <c r="U451" s="24">
        <v>10</v>
      </c>
      <c r="V451" s="24">
        <v>40</v>
      </c>
      <c r="W451" s="24">
        <v>60</v>
      </c>
      <c r="X451" s="24">
        <v>60</v>
      </c>
      <c r="Y451" s="48">
        <v>0</v>
      </c>
      <c r="Z451" s="48">
        <v>0</v>
      </c>
      <c r="AA451" s="48">
        <f>VLOOKUP(E451,[6]教育处数据!B:G,6,0)</f>
        <v>0</v>
      </c>
      <c r="AB451" s="43">
        <f>VLOOKUP(E451,[6]教育处数据!B:H,7,0)</f>
        <v>100</v>
      </c>
      <c r="AC451" s="43">
        <f>VLOOKUP(E451,[6]教育处数据!B:J,9,0)</f>
        <v>0</v>
      </c>
      <c r="AD451" s="43">
        <f>VLOOKUP(E451,[6]教育处数据!B:L,11,0)</f>
        <v>0</v>
      </c>
      <c r="AE451" s="43">
        <v>0</v>
      </c>
      <c r="AF451" s="43">
        <v>0</v>
      </c>
      <c r="AG451" s="43">
        <f>VLOOKUP(E451,[6]教育处数据!B:N,13,0)</f>
        <v>0</v>
      </c>
      <c r="AH451" s="43">
        <v>0</v>
      </c>
      <c r="AI451" s="43">
        <v>0</v>
      </c>
      <c r="AJ451" s="43">
        <v>0</v>
      </c>
      <c r="AK451" s="43">
        <v>0</v>
      </c>
      <c r="AL451" s="43">
        <v>0</v>
      </c>
      <c r="AM451" s="26">
        <f>SUM(J451:M451,S451:AJ451)</f>
        <v>615</v>
      </c>
      <c r="AN451" s="7" t="str">
        <f>VLOOKUP(G451,'[4]2.第一轮公示反馈'!$G:$AM,33,0)</f>
        <v>内科</v>
      </c>
      <c r="AO451" s="52">
        <f>SUMPRODUCT(($AN$4:$AN$1113=AN451)*($AM$4:$AM$1113&gt;AM451))+1</f>
        <v>115</v>
      </c>
      <c r="AP451" s="53">
        <f>COUNTIF(AN:AN,AN451)</f>
        <v>214</v>
      </c>
      <c r="AQ451" s="54">
        <f>AO451/AP451</f>
        <v>0.537383177570093</v>
      </c>
      <c r="AR451" s="53">
        <f>IF(AQ451&lt;=10%,1.5,(IF(AQ451&lt;=40%,1.25,IF(AQ451&lt;=60%,1,IF(AQ451&lt;90%,0.75,0.5)))))</f>
        <v>1</v>
      </c>
      <c r="AS451" s="55">
        <v>1200</v>
      </c>
      <c r="AT451" s="6">
        <f>VLOOKUP(E451,[6]教育处数据!B:Q,16,0)</f>
        <v>20</v>
      </c>
      <c r="AU451" s="56">
        <f>AS451*AR451*(AT451/AW451)</f>
        <v>1200</v>
      </c>
      <c r="AV451" s="57">
        <f>ROUND(AU451,0)</f>
        <v>1200</v>
      </c>
      <c r="AW451" s="6">
        <v>20</v>
      </c>
    </row>
    <row r="452" spans="1:49">
      <c r="A452" s="6" t="s">
        <v>154</v>
      </c>
      <c r="B452" s="7" t="s">
        <v>155</v>
      </c>
      <c r="C452" s="8">
        <v>503</v>
      </c>
      <c r="D452" s="79" t="s">
        <v>595</v>
      </c>
      <c r="E452" s="8" t="str">
        <f>VLOOKUP(D452,'[1]9月学员绩效名单'!$A:$C,3,0)</f>
        <v>727L90</v>
      </c>
      <c r="F452" s="8" t="str">
        <f>VLOOKUP(E452,'[2]住培学员 在培学员排班表（所有人）请假等数据已更新到23.6'!$F$1:$X$65536,19,0)</f>
        <v>住院医师-外院</v>
      </c>
      <c r="G452" s="8" t="str">
        <f>VLOOKUP(E452,'[2]住培学员 在培学员排班表（所有人）请假等数据已更新到23.6'!$F$1:$P$65536,11,0)</f>
        <v>内科</v>
      </c>
      <c r="H452" s="8" t="str">
        <f>VLOOKUP(E452,'[2]住培学员 在培学员排班表（所有人）请假等数据已更新到23.6'!$F$1:$S$65536,14,0)</f>
        <v>2021年</v>
      </c>
      <c r="I452" s="8" t="s">
        <v>99</v>
      </c>
      <c r="J452" s="24">
        <v>0</v>
      </c>
      <c r="K452" s="24">
        <v>0</v>
      </c>
      <c r="L452" s="24">
        <v>0</v>
      </c>
      <c r="M452" s="24">
        <v>160</v>
      </c>
      <c r="N452" s="27">
        <v>0</v>
      </c>
      <c r="O452" s="25">
        <v>2</v>
      </c>
      <c r="P452" s="27">
        <v>0</v>
      </c>
      <c r="Q452" s="27">
        <v>1</v>
      </c>
      <c r="R452" s="27">
        <v>0</v>
      </c>
      <c r="S452" s="36">
        <v>65</v>
      </c>
      <c r="T452" s="40">
        <v>100</v>
      </c>
      <c r="U452" s="41">
        <v>10</v>
      </c>
      <c r="V452" s="41">
        <v>40</v>
      </c>
      <c r="W452" s="41">
        <v>60</v>
      </c>
      <c r="X452" s="41">
        <v>60</v>
      </c>
      <c r="Y452" s="41">
        <v>0</v>
      </c>
      <c r="Z452" s="48">
        <v>0</v>
      </c>
      <c r="AA452" s="48">
        <f>VLOOKUP(E452,[6]教育处数据!B:G,6,0)</f>
        <v>0</v>
      </c>
      <c r="AB452" s="43">
        <f>VLOOKUP(E452,[6]教育处数据!B:H,7,0)</f>
        <v>100</v>
      </c>
      <c r="AC452" s="43">
        <f>VLOOKUP(E452,[6]教育处数据!B:J,9,0)</f>
        <v>0</v>
      </c>
      <c r="AD452" s="43">
        <f>VLOOKUP(E452,[6]教育处数据!B:L,11,0)</f>
        <v>0</v>
      </c>
      <c r="AE452" s="43">
        <v>0</v>
      </c>
      <c r="AF452" s="43">
        <v>0</v>
      </c>
      <c r="AG452" s="43">
        <f>VLOOKUP(E452,[6]教育处数据!B:N,13,0)</f>
        <v>0</v>
      </c>
      <c r="AH452" s="43">
        <v>0</v>
      </c>
      <c r="AI452" s="43">
        <v>0</v>
      </c>
      <c r="AJ452" s="43">
        <v>0</v>
      </c>
      <c r="AK452" s="43">
        <v>0</v>
      </c>
      <c r="AL452" s="43">
        <v>0</v>
      </c>
      <c r="AM452" s="26">
        <f>SUM(J452:M452,S452:AJ452)</f>
        <v>595</v>
      </c>
      <c r="AN452" s="7" t="str">
        <f>VLOOKUP(G452,'[4]2.第一轮公示反馈'!$G:$AM,33,0)</f>
        <v>内科</v>
      </c>
      <c r="AO452" s="52">
        <f>SUMPRODUCT(($AN$4:$AN$1113=AN452)*($AM$4:$AM$1113&gt;AM452))+1</f>
        <v>123</v>
      </c>
      <c r="AP452" s="53">
        <f>COUNTIF(AN:AN,AN452)</f>
        <v>214</v>
      </c>
      <c r="AQ452" s="54">
        <f>AO452/AP452</f>
        <v>0.574766355140187</v>
      </c>
      <c r="AR452" s="53">
        <f>IF(AQ452&lt;=10%,1.5,(IF(AQ452&lt;=40%,1.25,IF(AQ452&lt;=60%,1,IF(AQ452&lt;90%,0.75,0.5)))))</f>
        <v>1</v>
      </c>
      <c r="AS452" s="55">
        <v>1200</v>
      </c>
      <c r="AT452" s="6">
        <f>VLOOKUP(E452,[6]教育处数据!B:Q,16,0)</f>
        <v>20</v>
      </c>
      <c r="AU452" s="56">
        <f>AS452*AR452*(AT452/AW452)</f>
        <v>1200</v>
      </c>
      <c r="AV452" s="57">
        <f>ROUND(AU452,0)</f>
        <v>1200</v>
      </c>
      <c r="AW452" s="6">
        <v>20</v>
      </c>
    </row>
    <row r="453" spans="1:49">
      <c r="A453" s="6" t="s">
        <v>434</v>
      </c>
      <c r="B453" s="7" t="s">
        <v>408</v>
      </c>
      <c r="C453" s="8">
        <v>431</v>
      </c>
      <c r="D453" s="59" t="s">
        <v>596</v>
      </c>
      <c r="E453" s="8">
        <f>VLOOKUP(D453,'[1]9月学员绩效名单'!$A:$C,3,0)</f>
        <v>623042</v>
      </c>
      <c r="F453" s="8" t="str">
        <f>VLOOKUP(E453,'[3]9月学员绩效名单'!$C:$J,8,0)</f>
        <v>住院医师-社会人</v>
      </c>
      <c r="G453" s="8" t="s">
        <v>567</v>
      </c>
      <c r="H453" s="8" t="s">
        <v>213</v>
      </c>
      <c r="I453" s="8" t="s">
        <v>99</v>
      </c>
      <c r="J453" s="24">
        <v>0</v>
      </c>
      <c r="K453" s="24">
        <v>0</v>
      </c>
      <c r="L453" s="24">
        <v>0</v>
      </c>
      <c r="M453" s="24">
        <v>160</v>
      </c>
      <c r="N453" s="25">
        <v>0</v>
      </c>
      <c r="O453" s="25">
        <v>2</v>
      </c>
      <c r="P453" s="25">
        <v>0</v>
      </c>
      <c r="Q453" s="25">
        <v>0</v>
      </c>
      <c r="R453" s="25">
        <v>0</v>
      </c>
      <c r="S453" s="36">
        <f>N453*50+O453*20+P453*20+Q453*25+R453*25</f>
        <v>40</v>
      </c>
      <c r="T453" s="24">
        <v>100</v>
      </c>
      <c r="U453" s="24">
        <v>0</v>
      </c>
      <c r="V453" s="24">
        <v>40</v>
      </c>
      <c r="W453" s="24">
        <v>60</v>
      </c>
      <c r="X453" s="24">
        <v>30</v>
      </c>
      <c r="Y453" s="48">
        <v>0</v>
      </c>
      <c r="Z453" s="48">
        <v>0</v>
      </c>
      <c r="AA453" s="48">
        <f>VLOOKUP(E453,[6]教育处数据!B:G,6,0)</f>
        <v>0</v>
      </c>
      <c r="AB453" s="43">
        <f>VLOOKUP(E453,[6]教育处数据!B:H,7,0)</f>
        <v>100</v>
      </c>
      <c r="AC453" s="43">
        <f>VLOOKUP(E453,[6]教育处数据!B:J,9,0)</f>
        <v>0</v>
      </c>
      <c r="AD453" s="43">
        <f>VLOOKUP(E453,[6]教育处数据!B:L,11,0)</f>
        <v>0</v>
      </c>
      <c r="AE453" s="43">
        <v>0</v>
      </c>
      <c r="AF453" s="43">
        <v>0</v>
      </c>
      <c r="AG453" s="43">
        <f>VLOOKUP(E453,[6]教育处数据!B:N,13,0)</f>
        <v>0</v>
      </c>
      <c r="AH453" s="43">
        <v>0</v>
      </c>
      <c r="AI453" s="43">
        <v>0</v>
      </c>
      <c r="AJ453" s="43">
        <v>0</v>
      </c>
      <c r="AK453" s="43">
        <v>0</v>
      </c>
      <c r="AL453" s="43">
        <v>0</v>
      </c>
      <c r="AM453" s="26">
        <f>SUM(J453:M453,S453:AJ453)</f>
        <v>530</v>
      </c>
      <c r="AN453" s="7" t="str">
        <f>VLOOKUP(G453,'[4]2.第一轮公示反馈'!$G:$AM,33,0)</f>
        <v>内科</v>
      </c>
      <c r="AO453" s="52">
        <f>SUMPRODUCT(($AN$4:$AN$1113=AN453)*($AM$4:$AM$1113&gt;AM453))+1</f>
        <v>162</v>
      </c>
      <c r="AP453" s="53">
        <f>COUNTIF(AN:AN,AN453)</f>
        <v>214</v>
      </c>
      <c r="AQ453" s="54">
        <f>AO453/AP453</f>
        <v>0.757009345794392</v>
      </c>
      <c r="AR453" s="53">
        <f>IF(AQ453&lt;=10%,1.5,(IF(AQ453&lt;=40%,1.25,IF(AQ453&lt;=60%,1,IF(AQ453&lt;90%,0.75,0.5)))))</f>
        <v>0.75</v>
      </c>
      <c r="AS453" s="55">
        <v>1200</v>
      </c>
      <c r="AT453" s="6">
        <f>VLOOKUP(E453,[6]教育处数据!B:Q,16,0)</f>
        <v>20</v>
      </c>
      <c r="AU453" s="56">
        <f>AS453*AR453*(AT453/AW453)</f>
        <v>900</v>
      </c>
      <c r="AV453" s="57">
        <f>ROUND(AU453,0)</f>
        <v>900</v>
      </c>
      <c r="AW453" s="6">
        <v>20</v>
      </c>
    </row>
    <row r="454" spans="1:49">
      <c r="A454" s="6" t="s">
        <v>434</v>
      </c>
      <c r="B454" s="7" t="s">
        <v>408</v>
      </c>
      <c r="C454" s="8">
        <v>437</v>
      </c>
      <c r="D454" s="59" t="s">
        <v>597</v>
      </c>
      <c r="E454" s="8">
        <f>VLOOKUP(D454,'[1]9月学员绩效名单'!$A:$C,3,0)</f>
        <v>623012</v>
      </c>
      <c r="F454" s="8" t="str">
        <f>VLOOKUP(E454,'[2]住培学员 在培学员排班表（所有人）请假等数据已更新到23.6'!$F$1:$X$65536,19,0)</f>
        <v>住院医师-本院</v>
      </c>
      <c r="G454" s="8" t="str">
        <f>VLOOKUP(E454,'[2]住培学员 在培学员排班表（所有人）请假等数据已更新到23.6'!$F$1:$P$65536,11,0)</f>
        <v>内科</v>
      </c>
      <c r="H454" s="8" t="str">
        <f>VLOOKUP(E454,'[2]住培学员 在培学员排班表（所有人）请假等数据已更新到23.6'!$F$1:$S$65536,14,0)</f>
        <v>2023年</v>
      </c>
      <c r="I454" s="8" t="s">
        <v>99</v>
      </c>
      <c r="J454" s="24">
        <v>0</v>
      </c>
      <c r="K454" s="24">
        <v>0</v>
      </c>
      <c r="L454" s="24">
        <v>0</v>
      </c>
      <c r="M454" s="24">
        <v>160</v>
      </c>
      <c r="N454" s="25">
        <v>0</v>
      </c>
      <c r="O454" s="25">
        <v>2</v>
      </c>
      <c r="P454" s="25">
        <v>0</v>
      </c>
      <c r="Q454" s="25">
        <v>0</v>
      </c>
      <c r="R454" s="25">
        <v>0</v>
      </c>
      <c r="S454" s="36">
        <f>N454*50+O454*20+P454*20+Q454*25+R454*25</f>
        <v>40</v>
      </c>
      <c r="T454" s="24">
        <v>100</v>
      </c>
      <c r="U454" s="24">
        <v>0</v>
      </c>
      <c r="V454" s="24">
        <v>40</v>
      </c>
      <c r="W454" s="24">
        <v>60</v>
      </c>
      <c r="X454" s="24">
        <v>60</v>
      </c>
      <c r="Y454" s="48">
        <v>0</v>
      </c>
      <c r="Z454" s="48">
        <v>0</v>
      </c>
      <c r="AA454" s="48">
        <f>VLOOKUP(E454,[6]教育处数据!B:G,6,0)</f>
        <v>0</v>
      </c>
      <c r="AB454" s="43">
        <f>VLOOKUP(E454,[6]教育处数据!B:H,7,0)</f>
        <v>100</v>
      </c>
      <c r="AC454" s="43">
        <f>VLOOKUP(E454,[6]教育处数据!B:J,9,0)</f>
        <v>0</v>
      </c>
      <c r="AD454" s="43">
        <f>VLOOKUP(E454,[6]教育处数据!B:L,11,0)</f>
        <v>0</v>
      </c>
      <c r="AE454" s="43">
        <v>0</v>
      </c>
      <c r="AF454" s="43">
        <v>0</v>
      </c>
      <c r="AG454" s="43">
        <f>VLOOKUP(E454,[6]教育处数据!B:N,13,0)</f>
        <v>0</v>
      </c>
      <c r="AH454" s="43">
        <v>0</v>
      </c>
      <c r="AI454" s="43">
        <v>0</v>
      </c>
      <c r="AJ454" s="43">
        <v>0</v>
      </c>
      <c r="AK454" s="43">
        <v>0</v>
      </c>
      <c r="AL454" s="43">
        <v>0</v>
      </c>
      <c r="AM454" s="26">
        <f>SUM(J454:M454,S454:AJ454)</f>
        <v>560</v>
      </c>
      <c r="AN454" s="7" t="str">
        <f>VLOOKUP(G454,'[4]2.第一轮公示反馈'!$G:$AM,33,0)</f>
        <v>内科</v>
      </c>
      <c r="AO454" s="52">
        <f>SUMPRODUCT(($AN$4:$AN$1113=AN454)*($AM$4:$AM$1113&gt;AM454))+1</f>
        <v>140</v>
      </c>
      <c r="AP454" s="53">
        <f>COUNTIF(AN:AN,AN454)</f>
        <v>214</v>
      </c>
      <c r="AQ454" s="54">
        <f>AO454/AP454</f>
        <v>0.654205607476635</v>
      </c>
      <c r="AR454" s="53">
        <f>IF(AQ454&lt;=10%,1.5,(IF(AQ454&lt;=40%,1.25,IF(AQ454&lt;=60%,1,IF(AQ454&lt;90%,0.75,0.5)))))</f>
        <v>0.75</v>
      </c>
      <c r="AS454" s="55">
        <v>1200</v>
      </c>
      <c r="AT454" s="6">
        <f>VLOOKUP(E454,[6]教育处数据!B:Q,16,0)</f>
        <v>20</v>
      </c>
      <c r="AU454" s="56">
        <f>AS454*AR454*(AT454/AW454)</f>
        <v>900</v>
      </c>
      <c r="AV454" s="57">
        <f>ROUND(AU454,0)</f>
        <v>900</v>
      </c>
      <c r="AW454" s="6">
        <v>20</v>
      </c>
    </row>
    <row r="455" spans="1:49">
      <c r="A455" s="6"/>
      <c r="B455" s="7" t="s">
        <v>497</v>
      </c>
      <c r="C455" s="8">
        <v>448</v>
      </c>
      <c r="D455" s="9" t="s">
        <v>598</v>
      </c>
      <c r="E455" s="8">
        <f>VLOOKUP(D455,'[1]9月学员绩效名单'!$A:$C,3,0)</f>
        <v>623010</v>
      </c>
      <c r="F455" s="8" t="str">
        <f>VLOOKUP(E455,'[2]住培学员 在培学员排班表（所有人）请假等数据已更新到23.6'!$F$1:$X$65536,19,0)</f>
        <v>住院医师-本院</v>
      </c>
      <c r="G455" s="8" t="str">
        <f>VLOOKUP(E455,'[2]住培学员 在培学员排班表（所有人）请假等数据已更新到23.6'!$F$1:$P$65536,11,0)</f>
        <v>内科</v>
      </c>
      <c r="H455" s="8" t="str">
        <f>VLOOKUP(E455,'[2]住培学员 在培学员排班表（所有人）请假等数据已更新到23.6'!$F$1:$S$65536,14,0)</f>
        <v>2023年</v>
      </c>
      <c r="I455" s="8" t="s">
        <v>99</v>
      </c>
      <c r="J455" s="24">
        <v>0</v>
      </c>
      <c r="K455" s="24">
        <v>0</v>
      </c>
      <c r="L455" s="24">
        <v>0</v>
      </c>
      <c r="M455" s="24">
        <v>160</v>
      </c>
      <c r="N455" s="25">
        <v>0</v>
      </c>
      <c r="O455" s="25">
        <v>4</v>
      </c>
      <c r="P455" s="25">
        <v>0</v>
      </c>
      <c r="Q455" s="25">
        <v>1</v>
      </c>
      <c r="R455" s="25">
        <v>1</v>
      </c>
      <c r="S455" s="36">
        <v>130</v>
      </c>
      <c r="T455" s="24">
        <v>100</v>
      </c>
      <c r="U455" s="24">
        <v>10</v>
      </c>
      <c r="V455" s="24">
        <v>20</v>
      </c>
      <c r="W455" s="24">
        <v>0</v>
      </c>
      <c r="X455" s="24">
        <v>60</v>
      </c>
      <c r="Y455" s="48">
        <v>0</v>
      </c>
      <c r="Z455" s="48">
        <v>0</v>
      </c>
      <c r="AA455" s="48">
        <f>VLOOKUP(E455,[6]教育处数据!B:G,6,0)</f>
        <v>0</v>
      </c>
      <c r="AB455" s="43">
        <f>VLOOKUP(E455,[6]教育处数据!B:H,7,0)</f>
        <v>100</v>
      </c>
      <c r="AC455" s="43">
        <f>VLOOKUP(E455,[6]教育处数据!B:J,9,0)</f>
        <v>0</v>
      </c>
      <c r="AD455" s="43">
        <f>VLOOKUP(E455,[6]教育处数据!B:L,11,0)</f>
        <v>0</v>
      </c>
      <c r="AE455" s="43">
        <v>0</v>
      </c>
      <c r="AF455" s="43">
        <v>0</v>
      </c>
      <c r="AG455" s="43">
        <f>VLOOKUP(E455,[6]教育处数据!B:N,13,0)</f>
        <v>0</v>
      </c>
      <c r="AH455" s="43">
        <v>0</v>
      </c>
      <c r="AI455" s="43">
        <v>0</v>
      </c>
      <c r="AJ455" s="43">
        <v>0</v>
      </c>
      <c r="AK455" s="43">
        <v>0</v>
      </c>
      <c r="AL455" s="43">
        <v>0</v>
      </c>
      <c r="AM455" s="26">
        <f>SUM(J455:M455,S455:AJ455)</f>
        <v>580</v>
      </c>
      <c r="AN455" s="7" t="str">
        <f>VLOOKUP(G455,'[4]2.第一轮公示反馈'!$G:$AM,33,0)</f>
        <v>内科</v>
      </c>
      <c r="AO455" s="52">
        <f>SUMPRODUCT(($AN$4:$AN$1113=AN455)*($AM$4:$AM$1113&gt;AM455))+1</f>
        <v>130</v>
      </c>
      <c r="AP455" s="53">
        <f>COUNTIF(AN:AN,AN455)</f>
        <v>214</v>
      </c>
      <c r="AQ455" s="54">
        <f>AO455/AP455</f>
        <v>0.607476635514019</v>
      </c>
      <c r="AR455" s="53">
        <f>IF(AQ455&lt;=10%,1.5,(IF(AQ455&lt;=40%,1.25,IF(AQ455&lt;=60%,1,IF(AQ455&lt;90%,0.75,0.5)))))</f>
        <v>0.75</v>
      </c>
      <c r="AS455" s="55">
        <v>1200</v>
      </c>
      <c r="AT455" s="6">
        <f>VLOOKUP(E455,[6]教育处数据!B:Q,16,0)</f>
        <v>20</v>
      </c>
      <c r="AU455" s="56">
        <f>AS455*AR455*(AT455/AW455)</f>
        <v>900</v>
      </c>
      <c r="AV455" s="57">
        <f>ROUND(AU455,0)</f>
        <v>900</v>
      </c>
      <c r="AW455" s="6">
        <v>20</v>
      </c>
    </row>
    <row r="456" spans="1:49">
      <c r="A456" s="6"/>
      <c r="B456" s="7" t="s">
        <v>281</v>
      </c>
      <c r="C456" s="8">
        <v>449</v>
      </c>
      <c r="D456" s="9" t="s">
        <v>599</v>
      </c>
      <c r="E456" s="8" t="str">
        <f>VLOOKUP(D456,'[1]9月学员绩效名单'!$A:$C,3,0)</f>
        <v>730L12</v>
      </c>
      <c r="F456" s="8" t="str">
        <f>VLOOKUP(E456,'[2]住培学员 在培学员排班表（所有人）请假等数据已更新到23.6'!$F$1:$X$65536,19,0)</f>
        <v>住院医师-外院</v>
      </c>
      <c r="G456" s="8" t="str">
        <f>VLOOKUP(E456,'[2]住培学员 在培学员排班表（所有人）请假等数据已更新到23.6'!$F$1:$P$65536,11,0)</f>
        <v>内科</v>
      </c>
      <c r="H456" s="8" t="str">
        <f>VLOOKUP(E456,'[2]住培学员 在培学员排班表（所有人）请假等数据已更新到23.6'!$F$1:$S$65536,14,0)</f>
        <v>2022年</v>
      </c>
      <c r="I456" s="8" t="s">
        <v>99</v>
      </c>
      <c r="J456" s="24">
        <v>0</v>
      </c>
      <c r="K456" s="24">
        <v>0</v>
      </c>
      <c r="L456" s="24">
        <v>0</v>
      </c>
      <c r="M456" s="24">
        <v>160</v>
      </c>
      <c r="N456" s="25" t="s">
        <v>283</v>
      </c>
      <c r="O456" s="25" t="s">
        <v>283</v>
      </c>
      <c r="P456" s="25" t="s">
        <v>283</v>
      </c>
      <c r="Q456" s="25" t="s">
        <v>283</v>
      </c>
      <c r="R456" s="25" t="s">
        <v>283</v>
      </c>
      <c r="S456" s="36">
        <v>90</v>
      </c>
      <c r="T456" s="24">
        <v>100</v>
      </c>
      <c r="U456" s="24">
        <v>10</v>
      </c>
      <c r="V456" s="24">
        <v>80</v>
      </c>
      <c r="W456" s="24">
        <v>60</v>
      </c>
      <c r="X456" s="24">
        <v>60</v>
      </c>
      <c r="Y456" s="48">
        <v>20</v>
      </c>
      <c r="Z456" s="48">
        <v>0</v>
      </c>
      <c r="AA456" s="48">
        <f>VLOOKUP(E456,[6]教育处数据!B:G,6,0)</f>
        <v>0</v>
      </c>
      <c r="AB456" s="43">
        <f>VLOOKUP(E456,[6]教育处数据!B:H,7,0)</f>
        <v>0</v>
      </c>
      <c r="AC456" s="43">
        <f>VLOOKUP(E456,[6]教育处数据!B:J,9,0)</f>
        <v>0</v>
      </c>
      <c r="AD456" s="43">
        <f>VLOOKUP(E456,[6]教育处数据!B:L,11,0)</f>
        <v>0</v>
      </c>
      <c r="AE456" s="43">
        <v>0</v>
      </c>
      <c r="AF456" s="43">
        <v>0</v>
      </c>
      <c r="AG456" s="43">
        <f>VLOOKUP(E456,[6]教育处数据!B:N,13,0)</f>
        <v>0</v>
      </c>
      <c r="AH456" s="43">
        <v>0</v>
      </c>
      <c r="AI456" s="43">
        <v>0</v>
      </c>
      <c r="AJ456" s="43">
        <v>0</v>
      </c>
      <c r="AK456" s="43">
        <v>0</v>
      </c>
      <c r="AL456" s="43">
        <v>0</v>
      </c>
      <c r="AM456" s="26">
        <f>SUM(J456:M456,S456:AJ456)</f>
        <v>580</v>
      </c>
      <c r="AN456" s="7" t="str">
        <f>VLOOKUP(G456,'[4]2.第一轮公示反馈'!$G:$AM,33,0)</f>
        <v>内科</v>
      </c>
      <c r="AO456" s="52">
        <f>SUMPRODUCT(($AN$4:$AN$1113=AN456)*($AM$4:$AM$1113&gt;AM456))+1</f>
        <v>130</v>
      </c>
      <c r="AP456" s="53">
        <f>COUNTIF(AN:AN,AN456)</f>
        <v>214</v>
      </c>
      <c r="AQ456" s="54">
        <f>AO456/AP456</f>
        <v>0.607476635514019</v>
      </c>
      <c r="AR456" s="53">
        <f>IF(AQ456&lt;=10%,1.5,(IF(AQ456&lt;=40%,1.25,IF(AQ456&lt;=60%,1,IF(AQ456&lt;90%,0.75,0.5)))))</f>
        <v>0.75</v>
      </c>
      <c r="AS456" s="55">
        <v>1200</v>
      </c>
      <c r="AT456" s="6">
        <f>VLOOKUP(E456,[6]教育处数据!B:Q,16,0)</f>
        <v>20</v>
      </c>
      <c r="AU456" s="56">
        <f>AS456*AR456*(AT456/AW456)</f>
        <v>900</v>
      </c>
      <c r="AV456" s="57">
        <f>ROUND(AU456,0)</f>
        <v>900</v>
      </c>
      <c r="AW456" s="6">
        <v>20</v>
      </c>
    </row>
    <row r="457" spans="1:49">
      <c r="A457" s="6"/>
      <c r="B457" s="7" t="s">
        <v>136</v>
      </c>
      <c r="C457" s="8">
        <v>450</v>
      </c>
      <c r="D457" s="8" t="s">
        <v>600</v>
      </c>
      <c r="E457" s="8" t="str">
        <f>VLOOKUP(D457,'[1]9月学员绩效名单'!$A:$C,3,0)</f>
        <v>7AO023</v>
      </c>
      <c r="F457" s="8" t="str">
        <f>VLOOKUP(E457,'[2]住培学员 在培学员排班表（所有人）请假等数据已更新到23.6'!$F$1:$X$65536,19,0)</f>
        <v>规培研究生</v>
      </c>
      <c r="G457" s="8" t="str">
        <f>VLOOKUP(E457,'[2]住培学员 在培学员排班表（所有人）请假等数据已更新到23.6'!$F$1:$P$65536,11,0)</f>
        <v>内科</v>
      </c>
      <c r="H457" s="8" t="str">
        <f>VLOOKUP(E457,'[2]住培学员 在培学员排班表（所有人）请假等数据已更新到23.6'!$F$1:$S$65536,14,0)</f>
        <v>2022年</v>
      </c>
      <c r="I457" s="8" t="s">
        <v>99</v>
      </c>
      <c r="J457" s="24">
        <v>0</v>
      </c>
      <c r="K457" s="24">
        <v>0</v>
      </c>
      <c r="L457" s="24">
        <v>0</v>
      </c>
      <c r="M457" s="24">
        <v>160</v>
      </c>
      <c r="N457" s="25">
        <v>0</v>
      </c>
      <c r="O457" s="25">
        <v>3</v>
      </c>
      <c r="P457" s="25">
        <v>2</v>
      </c>
      <c r="Q457" s="25">
        <v>0</v>
      </c>
      <c r="R457" s="25">
        <v>2</v>
      </c>
      <c r="S457" s="36">
        <v>150</v>
      </c>
      <c r="T457" s="24">
        <v>100</v>
      </c>
      <c r="U457" s="24">
        <v>10</v>
      </c>
      <c r="V457" s="24">
        <v>40</v>
      </c>
      <c r="W457" s="24">
        <v>60</v>
      </c>
      <c r="X457" s="24">
        <v>60</v>
      </c>
      <c r="Y457" s="48">
        <v>0</v>
      </c>
      <c r="Z457" s="48">
        <v>0</v>
      </c>
      <c r="AA457" s="48">
        <f>VLOOKUP(E457,[6]教育处数据!B:G,6,0)</f>
        <v>0</v>
      </c>
      <c r="AB457" s="43">
        <f>VLOOKUP(E457,[6]教育处数据!B:H,7,0)</f>
        <v>0</v>
      </c>
      <c r="AC457" s="43">
        <f>VLOOKUP(E457,[6]教育处数据!B:J,9,0)</f>
        <v>0</v>
      </c>
      <c r="AD457" s="43">
        <f>VLOOKUP(E457,[6]教育处数据!B:L,11,0)</f>
        <v>0</v>
      </c>
      <c r="AE457" s="43">
        <v>0</v>
      </c>
      <c r="AF457" s="43">
        <v>0</v>
      </c>
      <c r="AG457" s="43">
        <f>VLOOKUP(E457,[6]教育处数据!B:N,13,0)</f>
        <v>0</v>
      </c>
      <c r="AH457" s="43">
        <v>0</v>
      </c>
      <c r="AI457" s="43">
        <v>0</v>
      </c>
      <c r="AJ457" s="43">
        <v>0</v>
      </c>
      <c r="AK457" s="43">
        <v>0</v>
      </c>
      <c r="AL457" s="43">
        <v>0</v>
      </c>
      <c r="AM457" s="26">
        <f>SUM(J457:M457,S457:AJ457)</f>
        <v>580</v>
      </c>
      <c r="AN457" s="7" t="str">
        <f>VLOOKUP(G457,'[4]2.第一轮公示反馈'!$G:$AM,33,0)</f>
        <v>内科</v>
      </c>
      <c r="AO457" s="52">
        <f>SUMPRODUCT(($AN$4:$AN$1113=AN457)*($AM$4:$AM$1113&gt;AM457))+1</f>
        <v>130</v>
      </c>
      <c r="AP457" s="53">
        <f>COUNTIF(AN:AN,AN457)</f>
        <v>214</v>
      </c>
      <c r="AQ457" s="54">
        <f>AO457/AP457</f>
        <v>0.607476635514019</v>
      </c>
      <c r="AR457" s="53">
        <f>IF(AQ457&lt;=10%,1.5,(IF(AQ457&lt;=40%,1.25,IF(AQ457&lt;=60%,1,IF(AQ457&lt;90%,0.75,0.5)))))</f>
        <v>0.75</v>
      </c>
      <c r="AS457" s="55">
        <v>1200</v>
      </c>
      <c r="AT457" s="6">
        <f>VLOOKUP(E457,[6]教育处数据!B:Q,16,0)</f>
        <v>20</v>
      </c>
      <c r="AU457" s="56">
        <f>AS457*AR457*(AT457/AW457)</f>
        <v>900</v>
      </c>
      <c r="AV457" s="57">
        <f>ROUND(AU457,0)</f>
        <v>900</v>
      </c>
      <c r="AW457" s="6">
        <v>20</v>
      </c>
    </row>
    <row r="458" spans="1:49">
      <c r="A458" s="6"/>
      <c r="B458" s="7" t="s">
        <v>484</v>
      </c>
      <c r="C458" s="8">
        <v>451</v>
      </c>
      <c r="D458" s="13" t="s">
        <v>601</v>
      </c>
      <c r="E458" s="8" t="str">
        <f>VLOOKUP(D458,'[1]9月学员绩效名单'!$A:$C,3,0)</f>
        <v>7AO227</v>
      </c>
      <c r="F458" s="8" t="str">
        <f>VLOOKUP(E458,'[2]住培学员 在培学员排班表（所有人）请假等数据已更新到23.6'!$F$1:$X$65536,19,0)</f>
        <v>规培研究生</v>
      </c>
      <c r="G458" s="8" t="str">
        <f>VLOOKUP(E458,'[2]住培学员 在培学员排班表（所有人）请假等数据已更新到23.6'!$F$1:$P$65536,11,0)</f>
        <v>内科</v>
      </c>
      <c r="H458" s="8" t="str">
        <f>VLOOKUP(E458,'[2]住培学员 在培学员排班表（所有人）请假等数据已更新到23.6'!$F$1:$S$65536,14,0)</f>
        <v>2022年</v>
      </c>
      <c r="I458" s="73" t="s">
        <v>99</v>
      </c>
      <c r="J458" s="74">
        <v>0</v>
      </c>
      <c r="K458" s="74">
        <v>0</v>
      </c>
      <c r="L458" s="74">
        <v>0</v>
      </c>
      <c r="M458" s="74">
        <v>160</v>
      </c>
      <c r="N458" s="75">
        <v>0</v>
      </c>
      <c r="O458" s="25">
        <v>3</v>
      </c>
      <c r="P458" s="75">
        <v>0</v>
      </c>
      <c r="Q458" s="75">
        <v>1</v>
      </c>
      <c r="R458" s="75">
        <v>1</v>
      </c>
      <c r="S458" s="76">
        <v>110</v>
      </c>
      <c r="T458" s="77">
        <v>100</v>
      </c>
      <c r="U458" s="77">
        <v>10</v>
      </c>
      <c r="V458" s="74">
        <v>80</v>
      </c>
      <c r="W458" s="74">
        <v>90</v>
      </c>
      <c r="X458" s="74">
        <v>30</v>
      </c>
      <c r="Y458" s="60">
        <v>0</v>
      </c>
      <c r="Z458" s="48">
        <v>0</v>
      </c>
      <c r="AA458" s="48">
        <f>VLOOKUP(E458,[6]教育处数据!B:G,6,0)</f>
        <v>0</v>
      </c>
      <c r="AB458" s="43">
        <f>VLOOKUP(E458,[6]教育处数据!B:H,7,0)</f>
        <v>0</v>
      </c>
      <c r="AC458" s="43">
        <f>VLOOKUP(E458,[6]教育处数据!B:J,9,0)</f>
        <v>0</v>
      </c>
      <c r="AD458" s="43">
        <f>VLOOKUP(E458,[6]教育处数据!B:L,11,0)</f>
        <v>0</v>
      </c>
      <c r="AE458" s="43">
        <v>0</v>
      </c>
      <c r="AF458" s="43">
        <v>0</v>
      </c>
      <c r="AG458" s="43">
        <f>VLOOKUP(E458,[6]教育处数据!B:N,13,0)</f>
        <v>0</v>
      </c>
      <c r="AH458" s="43">
        <v>0</v>
      </c>
      <c r="AI458" s="43">
        <v>0</v>
      </c>
      <c r="AJ458" s="43">
        <v>0</v>
      </c>
      <c r="AK458" s="43">
        <v>0</v>
      </c>
      <c r="AL458" s="43">
        <v>0</v>
      </c>
      <c r="AM458" s="26">
        <f>SUM(J458:M458,S458:AJ458)</f>
        <v>580</v>
      </c>
      <c r="AN458" s="7" t="str">
        <f>VLOOKUP(G458,'[4]2.第一轮公示反馈'!$G:$AM,33,0)</f>
        <v>内科</v>
      </c>
      <c r="AO458" s="52">
        <f>SUMPRODUCT(($AN$4:$AN$1113=AN458)*($AM$4:$AM$1113&gt;AM458))+1</f>
        <v>130</v>
      </c>
      <c r="AP458" s="53">
        <f>COUNTIF(AN:AN,AN458)</f>
        <v>214</v>
      </c>
      <c r="AQ458" s="54">
        <f>AO458/AP458</f>
        <v>0.607476635514019</v>
      </c>
      <c r="AR458" s="53">
        <f>IF(AQ458&lt;=10%,1.5,(IF(AQ458&lt;=40%,1.25,IF(AQ458&lt;=60%,1,IF(AQ458&lt;90%,0.75,0.5)))))</f>
        <v>0.75</v>
      </c>
      <c r="AS458" s="55">
        <v>1200</v>
      </c>
      <c r="AT458" s="6">
        <f>VLOOKUP(E458,[6]教育处数据!B:Q,16,0)</f>
        <v>20</v>
      </c>
      <c r="AU458" s="56">
        <f>AS458*AR458*(AT458/AW458)</f>
        <v>900</v>
      </c>
      <c r="AV458" s="57">
        <f>ROUND(AU458,0)</f>
        <v>900</v>
      </c>
      <c r="AW458" s="6">
        <v>20</v>
      </c>
    </row>
    <row r="459" spans="1:49">
      <c r="A459" s="6"/>
      <c r="B459" s="7" t="s">
        <v>462</v>
      </c>
      <c r="C459" s="8">
        <v>452</v>
      </c>
      <c r="D459" s="13" t="s">
        <v>602</v>
      </c>
      <c r="E459" s="8" t="str">
        <f>VLOOKUP(D459,'[1]9月学员绩效名单'!$A:$C,3,0)</f>
        <v>7AO246</v>
      </c>
      <c r="F459" s="8" t="str">
        <f>VLOOKUP(E459,'[2]住培学员 在培学员排班表（所有人）请假等数据已更新到23.6'!$F$1:$X$65536,19,0)</f>
        <v>规培研究生</v>
      </c>
      <c r="G459" s="8" t="str">
        <f>VLOOKUP(E459,'[2]住培学员 在培学员排班表（所有人）请假等数据已更新到23.6'!$F$1:$P$65536,11,0)</f>
        <v>内科</v>
      </c>
      <c r="H459" s="8" t="str">
        <f>VLOOKUP(E459,'[2]住培学员 在培学员排班表（所有人）请假等数据已更新到23.6'!$F$1:$S$65536,14,0)</f>
        <v>2022年</v>
      </c>
      <c r="I459" s="8" t="s">
        <v>99</v>
      </c>
      <c r="J459" s="24">
        <v>0</v>
      </c>
      <c r="K459" s="24">
        <v>0</v>
      </c>
      <c r="L459" s="24">
        <v>0</v>
      </c>
      <c r="M459" s="24">
        <v>160</v>
      </c>
      <c r="N459" s="25">
        <v>0</v>
      </c>
      <c r="O459" s="25">
        <v>2</v>
      </c>
      <c r="P459" s="25">
        <v>2</v>
      </c>
      <c r="Q459" s="25">
        <v>0</v>
      </c>
      <c r="R459" s="25">
        <v>0</v>
      </c>
      <c r="S459" s="36">
        <v>80</v>
      </c>
      <c r="T459" s="24">
        <v>100</v>
      </c>
      <c r="U459" s="24">
        <v>10</v>
      </c>
      <c r="V459" s="24">
        <v>80</v>
      </c>
      <c r="W459" s="24">
        <v>60</v>
      </c>
      <c r="X459" s="24">
        <v>90</v>
      </c>
      <c r="Y459" s="48">
        <v>0</v>
      </c>
      <c r="Z459" s="48">
        <v>0</v>
      </c>
      <c r="AA459" s="48">
        <f>VLOOKUP(E459,[6]教育处数据!B:G,6,0)</f>
        <v>0</v>
      </c>
      <c r="AB459" s="43">
        <f>VLOOKUP(E459,[6]教育处数据!B:H,7,0)</f>
        <v>0</v>
      </c>
      <c r="AC459" s="43">
        <f>VLOOKUP(E459,[6]教育处数据!B:J,9,0)</f>
        <v>0</v>
      </c>
      <c r="AD459" s="43">
        <f>VLOOKUP(E459,[6]教育处数据!B:L,11,0)</f>
        <v>0</v>
      </c>
      <c r="AE459" s="43">
        <v>0</v>
      </c>
      <c r="AF459" s="43">
        <v>0</v>
      </c>
      <c r="AG459" s="43">
        <f>VLOOKUP(E459,[6]教育处数据!B:N,13,0)</f>
        <v>0</v>
      </c>
      <c r="AH459" s="43">
        <v>0</v>
      </c>
      <c r="AI459" s="43">
        <v>0</v>
      </c>
      <c r="AJ459" s="43">
        <v>0</v>
      </c>
      <c r="AK459" s="43">
        <v>0</v>
      </c>
      <c r="AL459" s="43">
        <v>0</v>
      </c>
      <c r="AM459" s="26">
        <f>SUM(J459:M459,S459:AJ459)</f>
        <v>580</v>
      </c>
      <c r="AN459" s="7" t="str">
        <f>VLOOKUP(G459,'[4]2.第一轮公示反馈'!$G:$AM,33,0)</f>
        <v>内科</v>
      </c>
      <c r="AO459" s="52">
        <f>SUMPRODUCT(($AN$4:$AN$1113=AN459)*($AM$4:$AM$1113&gt;AM459))+1</f>
        <v>130</v>
      </c>
      <c r="AP459" s="53">
        <f>COUNTIF(AN:AN,AN459)</f>
        <v>214</v>
      </c>
      <c r="AQ459" s="54">
        <f>AO459/AP459</f>
        <v>0.607476635514019</v>
      </c>
      <c r="AR459" s="53">
        <f>IF(AQ459&lt;=10%,1.5,(IF(AQ459&lt;=40%,1.25,IF(AQ459&lt;=60%,1,IF(AQ459&lt;90%,0.75,0.5)))))</f>
        <v>0.75</v>
      </c>
      <c r="AS459" s="55">
        <v>1200</v>
      </c>
      <c r="AT459" s="6">
        <f>VLOOKUP(E459,[6]教育处数据!B:Q,16,0)</f>
        <v>20</v>
      </c>
      <c r="AU459" s="56">
        <f>AS459*AR459*(AT459/AW459)</f>
        <v>900</v>
      </c>
      <c r="AV459" s="57">
        <f>ROUND(AU459,0)</f>
        <v>900</v>
      </c>
      <c r="AW459" s="6">
        <v>20</v>
      </c>
    </row>
    <row r="460" spans="1:49">
      <c r="A460" s="6"/>
      <c r="B460" s="7" t="s">
        <v>136</v>
      </c>
      <c r="C460" s="8">
        <v>453</v>
      </c>
      <c r="D460" s="8" t="s">
        <v>603</v>
      </c>
      <c r="E460" s="8" t="str">
        <f>VLOOKUP(D460,'[1]9月学员绩效名单'!$A:$C,3,0)</f>
        <v>7AO026</v>
      </c>
      <c r="F460" s="8" t="str">
        <f>VLOOKUP(E460,'[2]住培学员 在培学员排班表（所有人）请假等数据已更新到23.6'!$F$1:$X$65536,19,0)</f>
        <v>规培研究生</v>
      </c>
      <c r="G460" s="8" t="str">
        <f>VLOOKUP(E460,'[2]住培学员 在培学员排班表（所有人）请假等数据已更新到23.6'!$F$1:$P$65536,11,0)</f>
        <v>内科</v>
      </c>
      <c r="H460" s="8" t="str">
        <f>VLOOKUP(E460,'[2]住培学员 在培学员排班表（所有人）请假等数据已更新到23.6'!$F$1:$S$65536,14,0)</f>
        <v>2022年</v>
      </c>
      <c r="I460" s="8" t="s">
        <v>99</v>
      </c>
      <c r="J460" s="24">
        <v>0</v>
      </c>
      <c r="K460" s="24">
        <v>0</v>
      </c>
      <c r="L460" s="24">
        <v>0</v>
      </c>
      <c r="M460" s="24">
        <v>160</v>
      </c>
      <c r="N460" s="25">
        <v>0</v>
      </c>
      <c r="O460" s="25">
        <v>3</v>
      </c>
      <c r="P460" s="25">
        <v>3</v>
      </c>
      <c r="Q460" s="25">
        <v>0</v>
      </c>
      <c r="R460" s="25">
        <v>1</v>
      </c>
      <c r="S460" s="36">
        <v>145</v>
      </c>
      <c r="T460" s="24">
        <v>100</v>
      </c>
      <c r="U460" s="24">
        <v>10</v>
      </c>
      <c r="V460" s="24">
        <v>40</v>
      </c>
      <c r="W460" s="24">
        <v>60</v>
      </c>
      <c r="X460" s="24">
        <v>60</v>
      </c>
      <c r="Y460" s="48">
        <v>0</v>
      </c>
      <c r="Z460" s="48">
        <v>0</v>
      </c>
      <c r="AA460" s="48">
        <f>VLOOKUP(E460,[6]教育处数据!B:G,6,0)</f>
        <v>0</v>
      </c>
      <c r="AB460" s="43">
        <f>VLOOKUP(E460,[6]教育处数据!B:H,7,0)</f>
        <v>0</v>
      </c>
      <c r="AC460" s="43">
        <f>VLOOKUP(E460,[6]教育处数据!B:J,9,0)</f>
        <v>0</v>
      </c>
      <c r="AD460" s="43">
        <f>VLOOKUP(E460,[6]教育处数据!B:L,11,0)</f>
        <v>0</v>
      </c>
      <c r="AE460" s="43">
        <v>0</v>
      </c>
      <c r="AF460" s="43">
        <v>0</v>
      </c>
      <c r="AG460" s="43">
        <f>VLOOKUP(E460,[6]教育处数据!B:N,13,0)</f>
        <v>0</v>
      </c>
      <c r="AH460" s="43">
        <v>0</v>
      </c>
      <c r="AI460" s="43">
        <v>0</v>
      </c>
      <c r="AJ460" s="43">
        <v>0</v>
      </c>
      <c r="AK460" s="43">
        <v>0</v>
      </c>
      <c r="AL460" s="43">
        <v>0</v>
      </c>
      <c r="AM460" s="26">
        <f>SUM(J460:M460,S460:AJ460)</f>
        <v>575</v>
      </c>
      <c r="AN460" s="7" t="str">
        <f>VLOOKUP(G460,'[4]2.第一轮公示反馈'!$G:$AM,33,0)</f>
        <v>内科</v>
      </c>
      <c r="AO460" s="52">
        <f>SUMPRODUCT(($AN$4:$AN$1113=AN460)*($AM$4:$AM$1113&gt;AM460))+1</f>
        <v>135</v>
      </c>
      <c r="AP460" s="53">
        <f>COUNTIF(AN:AN,AN460)</f>
        <v>214</v>
      </c>
      <c r="AQ460" s="54">
        <f>AO460/AP460</f>
        <v>0.630841121495327</v>
      </c>
      <c r="AR460" s="53">
        <f>IF(AQ460&lt;=10%,1.5,(IF(AQ460&lt;=40%,1.25,IF(AQ460&lt;=60%,1,IF(AQ460&lt;90%,0.75,0.5)))))</f>
        <v>0.75</v>
      </c>
      <c r="AS460" s="55">
        <v>1200</v>
      </c>
      <c r="AT460" s="6">
        <f>VLOOKUP(E460,[6]教育处数据!B:Q,16,0)</f>
        <v>20</v>
      </c>
      <c r="AU460" s="56">
        <f>AS460*AR460*(AT460/AW460)</f>
        <v>900</v>
      </c>
      <c r="AV460" s="57">
        <f>ROUND(AU460,0)</f>
        <v>900</v>
      </c>
      <c r="AW460" s="6">
        <v>20</v>
      </c>
    </row>
    <row r="461" spans="1:49">
      <c r="A461" s="6"/>
      <c r="B461" s="7" t="s">
        <v>136</v>
      </c>
      <c r="C461" s="8">
        <v>454</v>
      </c>
      <c r="D461" s="8" t="s">
        <v>604</v>
      </c>
      <c r="E461" s="8" t="str">
        <f>VLOOKUP(D461,'[1]9月学员绩效名单'!$A:$C,3,0)</f>
        <v>7AO215</v>
      </c>
      <c r="F461" s="8" t="str">
        <f>VLOOKUP(E461,'[2]住培学员 在培学员排班表（所有人）请假等数据已更新到23.6'!$F$1:$X$65536,19,0)</f>
        <v>规培研究生</v>
      </c>
      <c r="G461" s="8" t="str">
        <f>VLOOKUP(E461,'[2]住培学员 在培学员排班表（所有人）请假等数据已更新到23.6'!$F$1:$P$65536,11,0)</f>
        <v>内科</v>
      </c>
      <c r="H461" s="8" t="str">
        <f>VLOOKUP(E461,'[2]住培学员 在培学员排班表（所有人）请假等数据已更新到23.6'!$F$1:$S$65536,14,0)</f>
        <v>2022年</v>
      </c>
      <c r="I461" s="8" t="s">
        <v>99</v>
      </c>
      <c r="J461" s="24">
        <v>0</v>
      </c>
      <c r="K461" s="24">
        <v>0</v>
      </c>
      <c r="L461" s="24">
        <v>0</v>
      </c>
      <c r="M461" s="24">
        <v>160</v>
      </c>
      <c r="N461" s="25">
        <v>0</v>
      </c>
      <c r="O461" s="25">
        <v>5</v>
      </c>
      <c r="P461" s="25">
        <v>2</v>
      </c>
      <c r="Q461" s="25">
        <v>0</v>
      </c>
      <c r="R461" s="25">
        <v>0</v>
      </c>
      <c r="S461" s="36">
        <v>140</v>
      </c>
      <c r="T461" s="24">
        <v>100</v>
      </c>
      <c r="U461" s="24">
        <v>10</v>
      </c>
      <c r="V461" s="24">
        <v>40</v>
      </c>
      <c r="W461" s="24">
        <v>60</v>
      </c>
      <c r="X461" s="24">
        <v>60</v>
      </c>
      <c r="Y461" s="48">
        <v>0</v>
      </c>
      <c r="Z461" s="48">
        <v>0</v>
      </c>
      <c r="AA461" s="48">
        <f>VLOOKUP(E461,[6]教育处数据!B:G,6,0)</f>
        <v>0</v>
      </c>
      <c r="AB461" s="43">
        <f>VLOOKUP(E461,[6]教育处数据!B:H,7,0)</f>
        <v>0</v>
      </c>
      <c r="AC461" s="43">
        <f>VLOOKUP(E461,[6]教育处数据!B:J,9,0)</f>
        <v>0</v>
      </c>
      <c r="AD461" s="43">
        <f>VLOOKUP(E461,[6]教育处数据!B:L,11,0)</f>
        <v>0</v>
      </c>
      <c r="AE461" s="43">
        <v>0</v>
      </c>
      <c r="AF461" s="43">
        <v>0</v>
      </c>
      <c r="AG461" s="43">
        <f>VLOOKUP(E461,[6]教育处数据!B:N,13,0)</f>
        <v>0</v>
      </c>
      <c r="AH461" s="43">
        <v>0</v>
      </c>
      <c r="AI461" s="43">
        <v>0</v>
      </c>
      <c r="AJ461" s="43">
        <v>0</v>
      </c>
      <c r="AK461" s="43">
        <v>0</v>
      </c>
      <c r="AL461" s="43">
        <v>0</v>
      </c>
      <c r="AM461" s="26">
        <f>SUM(J461:M461,S461:AJ461)</f>
        <v>570</v>
      </c>
      <c r="AN461" s="7" t="str">
        <f>VLOOKUP(G461,'[4]2.第一轮公示反馈'!$G:$AM,33,0)</f>
        <v>内科</v>
      </c>
      <c r="AO461" s="52">
        <f>SUMPRODUCT(($AN$4:$AN$1113=AN461)*($AM$4:$AM$1113&gt;AM461))+1</f>
        <v>136</v>
      </c>
      <c r="AP461" s="53">
        <f>COUNTIF(AN:AN,AN461)</f>
        <v>214</v>
      </c>
      <c r="AQ461" s="54">
        <f>AO461/AP461</f>
        <v>0.635514018691589</v>
      </c>
      <c r="AR461" s="53">
        <f>IF(AQ461&lt;=10%,1.5,(IF(AQ461&lt;=40%,1.25,IF(AQ461&lt;=60%,1,IF(AQ461&lt;90%,0.75,0.5)))))</f>
        <v>0.75</v>
      </c>
      <c r="AS461" s="55">
        <v>1200</v>
      </c>
      <c r="AT461" s="6">
        <f>VLOOKUP(E461,[6]教育处数据!B:Q,16,0)</f>
        <v>20</v>
      </c>
      <c r="AU461" s="56">
        <f>AS461*AR461*(AT461/AW461)</f>
        <v>900</v>
      </c>
      <c r="AV461" s="57">
        <f>ROUND(AU461,0)</f>
        <v>900</v>
      </c>
      <c r="AW461" s="6">
        <v>20</v>
      </c>
    </row>
    <row r="462" spans="1:49">
      <c r="A462" s="6"/>
      <c r="B462" s="7" t="s">
        <v>136</v>
      </c>
      <c r="C462" s="8">
        <v>455</v>
      </c>
      <c r="D462" s="8" t="s">
        <v>605</v>
      </c>
      <c r="E462" s="8" t="str">
        <f>VLOOKUP(D462,'[1]9月学员绩效名单'!$A:$C,3,0)</f>
        <v>7AM157</v>
      </c>
      <c r="F462" s="8" t="str">
        <f>VLOOKUP(E462,'[2]住培学员 在培学员排班表（所有人）请假等数据已更新到23.6'!$F$1:$X$65536,19,0)</f>
        <v>规培研究生</v>
      </c>
      <c r="G462" s="8" t="str">
        <f>VLOOKUP(E462,'[2]住培学员 在培学员排班表（所有人）请假等数据已更新到23.6'!$F$1:$P$65536,11,0)</f>
        <v>内科</v>
      </c>
      <c r="H462" s="8" t="str">
        <f>VLOOKUP(E462,'[2]住培学员 在培学员排班表（所有人）请假等数据已更新到23.6'!$F$1:$S$65536,14,0)</f>
        <v>2021年</v>
      </c>
      <c r="I462" s="8" t="s">
        <v>99</v>
      </c>
      <c r="J462" s="24">
        <v>0</v>
      </c>
      <c r="K462" s="24">
        <v>0</v>
      </c>
      <c r="L462" s="24">
        <v>0</v>
      </c>
      <c r="M462" s="24">
        <v>160</v>
      </c>
      <c r="N462" s="25">
        <v>0</v>
      </c>
      <c r="O462" s="25">
        <v>4</v>
      </c>
      <c r="P462" s="25">
        <v>2</v>
      </c>
      <c r="Q462" s="25">
        <v>0</v>
      </c>
      <c r="R462" s="25">
        <v>0</v>
      </c>
      <c r="S462" s="36">
        <v>120</v>
      </c>
      <c r="T462" s="24">
        <v>100</v>
      </c>
      <c r="U462" s="24">
        <v>10</v>
      </c>
      <c r="V462" s="24">
        <v>20</v>
      </c>
      <c r="W462" s="24">
        <v>0</v>
      </c>
      <c r="X462" s="24">
        <v>60</v>
      </c>
      <c r="Y462" s="48">
        <v>0</v>
      </c>
      <c r="Z462" s="48">
        <v>0</v>
      </c>
      <c r="AA462" s="48">
        <f>VLOOKUP(E462,[6]教育处数据!B:G,6,0)</f>
        <v>0</v>
      </c>
      <c r="AB462" s="43">
        <f>VLOOKUP(E462,[6]教育处数据!B:H,7,0)</f>
        <v>100</v>
      </c>
      <c r="AC462" s="43">
        <f>VLOOKUP(E462,[6]教育处数据!B:J,9,0)</f>
        <v>0</v>
      </c>
      <c r="AD462" s="43">
        <f>VLOOKUP(E462,[6]教育处数据!B:L,11,0)</f>
        <v>0</v>
      </c>
      <c r="AE462" s="43">
        <v>0</v>
      </c>
      <c r="AF462" s="43">
        <v>0</v>
      </c>
      <c r="AG462" s="43">
        <f>VLOOKUP(E462,[6]教育处数据!B:N,13,0)</f>
        <v>0</v>
      </c>
      <c r="AH462" s="43">
        <v>0</v>
      </c>
      <c r="AI462" s="43">
        <v>0</v>
      </c>
      <c r="AJ462" s="43">
        <v>0</v>
      </c>
      <c r="AK462" s="43">
        <v>0</v>
      </c>
      <c r="AL462" s="43">
        <v>0</v>
      </c>
      <c r="AM462" s="26">
        <f>SUM(J462:M462,S462:AJ462)</f>
        <v>570</v>
      </c>
      <c r="AN462" s="7" t="str">
        <f>VLOOKUP(G462,'[4]2.第一轮公示反馈'!$G:$AM,33,0)</f>
        <v>内科</v>
      </c>
      <c r="AO462" s="52">
        <f>SUMPRODUCT(($AN$4:$AN$1113=AN462)*($AM$4:$AM$1113&gt;AM462))+1</f>
        <v>136</v>
      </c>
      <c r="AP462" s="53">
        <f>COUNTIF(AN:AN,AN462)</f>
        <v>214</v>
      </c>
      <c r="AQ462" s="54">
        <f>AO462/AP462</f>
        <v>0.635514018691589</v>
      </c>
      <c r="AR462" s="53">
        <f>IF(AQ462&lt;=10%,1.5,(IF(AQ462&lt;=40%,1.25,IF(AQ462&lt;=60%,1,IF(AQ462&lt;90%,0.75,0.5)))))</f>
        <v>0.75</v>
      </c>
      <c r="AS462" s="55">
        <v>1200</v>
      </c>
      <c r="AT462" s="6">
        <f>VLOOKUP(E462,[6]教育处数据!B:Q,16,0)</f>
        <v>20</v>
      </c>
      <c r="AU462" s="56">
        <f>AS462*AR462*(AT462/AW462)</f>
        <v>900</v>
      </c>
      <c r="AV462" s="57">
        <f>ROUND(AU462,0)</f>
        <v>900</v>
      </c>
      <c r="AW462" s="6">
        <v>20</v>
      </c>
    </row>
    <row r="463" spans="1:49">
      <c r="A463" s="6"/>
      <c r="B463" s="7" t="s">
        <v>484</v>
      </c>
      <c r="C463" s="8">
        <v>456</v>
      </c>
      <c r="D463" s="13" t="s">
        <v>606</v>
      </c>
      <c r="E463" s="8" t="str">
        <f>VLOOKUP(D463,'[1]9月学员绩效名单'!$A:$C,3,0)</f>
        <v>7AO248</v>
      </c>
      <c r="F463" s="8" t="str">
        <f>VLOOKUP(E463,'[2]住培学员 在培学员排班表（所有人）请假等数据已更新到23.6'!$F$1:$X$65536,19,0)</f>
        <v>规培研究生</v>
      </c>
      <c r="G463" s="8" t="str">
        <f>VLOOKUP(E463,'[2]住培学员 在培学员排班表（所有人）请假等数据已更新到23.6'!$F$1:$P$65536,11,0)</f>
        <v>内科</v>
      </c>
      <c r="H463" s="8" t="str">
        <f>VLOOKUP(E463,'[2]住培学员 在培学员排班表（所有人）请假等数据已更新到23.6'!$F$1:$S$65536,14,0)</f>
        <v>2022年</v>
      </c>
      <c r="I463" s="73" t="s">
        <v>99</v>
      </c>
      <c r="J463" s="74">
        <v>0</v>
      </c>
      <c r="K463" s="74">
        <v>0</v>
      </c>
      <c r="L463" s="74">
        <v>0</v>
      </c>
      <c r="M463" s="74">
        <v>160</v>
      </c>
      <c r="N463" s="75">
        <v>0</v>
      </c>
      <c r="O463" s="25">
        <v>3</v>
      </c>
      <c r="P463" s="75">
        <v>1</v>
      </c>
      <c r="Q463" s="75">
        <v>1</v>
      </c>
      <c r="R463" s="75">
        <v>1</v>
      </c>
      <c r="S463" s="76">
        <v>130</v>
      </c>
      <c r="T463" s="77">
        <v>100</v>
      </c>
      <c r="U463" s="77">
        <v>10</v>
      </c>
      <c r="V463" s="74">
        <v>80</v>
      </c>
      <c r="W463" s="74">
        <v>30</v>
      </c>
      <c r="X463" s="74">
        <v>60</v>
      </c>
      <c r="Y463" s="60">
        <v>0</v>
      </c>
      <c r="Z463" s="48">
        <v>0</v>
      </c>
      <c r="AA463" s="48">
        <f>VLOOKUP(E463,[6]教育处数据!B:G,6,0)</f>
        <v>0</v>
      </c>
      <c r="AB463" s="43">
        <f>VLOOKUP(E463,[6]教育处数据!B:H,7,0)</f>
        <v>0</v>
      </c>
      <c r="AC463" s="43">
        <f>VLOOKUP(E463,[6]教育处数据!B:J,9,0)</f>
        <v>0</v>
      </c>
      <c r="AD463" s="43">
        <f>VLOOKUP(E463,[6]教育处数据!B:L,11,0)</f>
        <v>0</v>
      </c>
      <c r="AE463" s="43">
        <v>0</v>
      </c>
      <c r="AF463" s="43">
        <v>0</v>
      </c>
      <c r="AG463" s="43">
        <f>VLOOKUP(E463,[6]教育处数据!B:N,13,0)</f>
        <v>0</v>
      </c>
      <c r="AH463" s="43">
        <v>0</v>
      </c>
      <c r="AI463" s="43">
        <v>0</v>
      </c>
      <c r="AJ463" s="43">
        <v>0</v>
      </c>
      <c r="AK463" s="43">
        <v>0</v>
      </c>
      <c r="AL463" s="43">
        <v>0</v>
      </c>
      <c r="AM463" s="26">
        <f>SUM(J463:M463,S463:AJ463)</f>
        <v>570</v>
      </c>
      <c r="AN463" s="7" t="str">
        <f>VLOOKUP(G463,'[4]2.第一轮公示反馈'!$G:$AM,33,0)</f>
        <v>内科</v>
      </c>
      <c r="AO463" s="52">
        <f>SUMPRODUCT(($AN$4:$AN$1113=AN463)*($AM$4:$AM$1113&gt;AM463))+1</f>
        <v>136</v>
      </c>
      <c r="AP463" s="53">
        <f>COUNTIF(AN:AN,AN463)</f>
        <v>214</v>
      </c>
      <c r="AQ463" s="54">
        <f>AO463/AP463</f>
        <v>0.635514018691589</v>
      </c>
      <c r="AR463" s="53">
        <f>IF(AQ463&lt;=10%,1.5,(IF(AQ463&lt;=40%,1.25,IF(AQ463&lt;=60%,1,IF(AQ463&lt;90%,0.75,0.5)))))</f>
        <v>0.75</v>
      </c>
      <c r="AS463" s="55">
        <v>1200</v>
      </c>
      <c r="AT463" s="6">
        <f>VLOOKUP(E463,[6]教育处数据!B:Q,16,0)</f>
        <v>20</v>
      </c>
      <c r="AU463" s="56">
        <f>AS463*AR463*(AT463/AW463)</f>
        <v>900</v>
      </c>
      <c r="AV463" s="57">
        <f>ROUND(AU463,0)</f>
        <v>900</v>
      </c>
      <c r="AW463" s="6">
        <v>20</v>
      </c>
    </row>
    <row r="464" spans="1:49">
      <c r="A464" s="6"/>
      <c r="B464" s="7" t="s">
        <v>134</v>
      </c>
      <c r="C464" s="8">
        <v>457</v>
      </c>
      <c r="D464" s="13" t="s">
        <v>607</v>
      </c>
      <c r="E464" s="8" t="str">
        <f>VLOOKUP(D464,'[1]9月学员绩效名单'!$A:$C,3,0)</f>
        <v>7AO034</v>
      </c>
      <c r="F464" s="8" t="str">
        <f>VLOOKUP(E464,'[2]住培学员 在培学员排班表（所有人）请假等数据已更新到23.6'!$F$1:$X$65536,19,0)</f>
        <v>规培研究生</v>
      </c>
      <c r="G464" s="8" t="str">
        <f>VLOOKUP(E464,'[2]住培学员 在培学员排班表（所有人）请假等数据已更新到23.6'!$F$1:$P$65536,11,0)</f>
        <v>内科</v>
      </c>
      <c r="H464" s="8" t="str">
        <f>VLOOKUP(E464,'[2]住培学员 在培学员排班表（所有人）请假等数据已更新到23.6'!$F$1:$S$65536,14,0)</f>
        <v>2022年</v>
      </c>
      <c r="I464" s="8" t="s">
        <v>99</v>
      </c>
      <c r="J464" s="24">
        <v>0</v>
      </c>
      <c r="K464" s="24">
        <v>0</v>
      </c>
      <c r="L464" s="24">
        <v>0</v>
      </c>
      <c r="M464" s="24">
        <v>160</v>
      </c>
      <c r="N464" s="25">
        <v>0</v>
      </c>
      <c r="O464" s="25">
        <v>5</v>
      </c>
      <c r="P464" s="25">
        <v>1</v>
      </c>
      <c r="Q464" s="25">
        <v>1</v>
      </c>
      <c r="R464" s="25">
        <v>1</v>
      </c>
      <c r="S464" s="36">
        <v>170</v>
      </c>
      <c r="T464" s="24">
        <v>100</v>
      </c>
      <c r="U464" s="24">
        <v>10</v>
      </c>
      <c r="V464" s="24">
        <v>20</v>
      </c>
      <c r="W464" s="24">
        <v>60</v>
      </c>
      <c r="X464" s="24">
        <v>60</v>
      </c>
      <c r="Y464" s="48">
        <v>0</v>
      </c>
      <c r="Z464" s="48">
        <v>0</v>
      </c>
      <c r="AA464" s="48">
        <f>VLOOKUP(E464,[6]教育处数据!B:G,6,0)</f>
        <v>0</v>
      </c>
      <c r="AB464" s="43">
        <f>VLOOKUP(E464,[6]教育处数据!B:H,7,0)</f>
        <v>0</v>
      </c>
      <c r="AC464" s="43">
        <f>VLOOKUP(E464,[6]教育处数据!B:J,9,0)</f>
        <v>0</v>
      </c>
      <c r="AD464" s="43">
        <f>VLOOKUP(E464,[6]教育处数据!B:L,11,0)</f>
        <v>0</v>
      </c>
      <c r="AE464" s="43">
        <v>0</v>
      </c>
      <c r="AF464" s="43">
        <v>0</v>
      </c>
      <c r="AG464" s="43">
        <v>-20</v>
      </c>
      <c r="AH464" s="43">
        <v>0</v>
      </c>
      <c r="AI464" s="43">
        <v>0</v>
      </c>
      <c r="AJ464" s="43">
        <v>0</v>
      </c>
      <c r="AK464" s="43">
        <v>0</v>
      </c>
      <c r="AL464" s="43">
        <v>0</v>
      </c>
      <c r="AM464" s="26">
        <f>SUM(J464:M464,S464:AJ464)</f>
        <v>560</v>
      </c>
      <c r="AN464" s="7" t="str">
        <f>VLOOKUP(G464,'[4]2.第一轮公示反馈'!$G:$AM,33,0)</f>
        <v>内科</v>
      </c>
      <c r="AO464" s="52">
        <f>SUMPRODUCT(($AN$4:$AN$1113=AN464)*($AM$4:$AM$1113&gt;AM464))+1</f>
        <v>140</v>
      </c>
      <c r="AP464" s="53">
        <f>COUNTIF(AN:AN,AN464)</f>
        <v>214</v>
      </c>
      <c r="AQ464" s="54">
        <f>AO464/AP464</f>
        <v>0.654205607476635</v>
      </c>
      <c r="AR464" s="53">
        <f>IF(AQ464&lt;=10%,1.5,(IF(AQ464&lt;=40%,1.25,IF(AQ464&lt;=60%,1,IF(AQ464&lt;90%,0.75,0.5)))))</f>
        <v>0.75</v>
      </c>
      <c r="AS464" s="55">
        <v>1200</v>
      </c>
      <c r="AT464" s="6">
        <f>VLOOKUP(E464,[6]教育处数据!B:Q,16,0)</f>
        <v>20</v>
      </c>
      <c r="AU464" s="56">
        <f>AS464*AR464*(AT464/AW464)</f>
        <v>900</v>
      </c>
      <c r="AV464" s="57">
        <f>ROUND(AU464,0)</f>
        <v>900</v>
      </c>
      <c r="AW464" s="6">
        <v>20</v>
      </c>
    </row>
    <row r="465" spans="1:49">
      <c r="A465" s="6"/>
      <c r="B465" s="7" t="s">
        <v>136</v>
      </c>
      <c r="C465" s="8">
        <v>458</v>
      </c>
      <c r="D465" s="8" t="s">
        <v>608</v>
      </c>
      <c r="E465" s="8" t="str">
        <f>VLOOKUP(D465,'[1]9月学员绩效名单'!$A:$C,3,0)</f>
        <v>7AO217</v>
      </c>
      <c r="F465" s="8" t="str">
        <f>VLOOKUP(E465,'[2]住培学员 在培学员排班表（所有人）请假等数据已更新到23.6'!$F$1:$X$65536,19,0)</f>
        <v>规培研究生</v>
      </c>
      <c r="G465" s="8" t="str">
        <f>VLOOKUP(E465,'[2]住培学员 在培学员排班表（所有人）请假等数据已更新到23.6'!$F$1:$P$65536,11,0)</f>
        <v>内科</v>
      </c>
      <c r="H465" s="8" t="str">
        <f>VLOOKUP(E465,'[2]住培学员 在培学员排班表（所有人）请假等数据已更新到23.6'!$F$1:$S$65536,14,0)</f>
        <v>2022年</v>
      </c>
      <c r="I465" s="8" t="s">
        <v>99</v>
      </c>
      <c r="J465" s="24">
        <v>0</v>
      </c>
      <c r="K465" s="24">
        <v>0</v>
      </c>
      <c r="L465" s="24">
        <v>0</v>
      </c>
      <c r="M465" s="24">
        <v>160</v>
      </c>
      <c r="N465" s="25">
        <v>0</v>
      </c>
      <c r="O465" s="25">
        <v>3</v>
      </c>
      <c r="P465" s="25">
        <v>1</v>
      </c>
      <c r="Q465" s="25">
        <v>1</v>
      </c>
      <c r="R465" s="25">
        <v>1</v>
      </c>
      <c r="S465" s="36">
        <v>130</v>
      </c>
      <c r="T465" s="24">
        <v>100</v>
      </c>
      <c r="U465" s="24">
        <v>10</v>
      </c>
      <c r="V465" s="24">
        <v>40</v>
      </c>
      <c r="W465" s="24">
        <v>60</v>
      </c>
      <c r="X465" s="24">
        <v>60</v>
      </c>
      <c r="Y465" s="48">
        <v>0</v>
      </c>
      <c r="Z465" s="48">
        <v>0</v>
      </c>
      <c r="AA465" s="48">
        <f>VLOOKUP(E465,[6]教育处数据!B:G,6,0)</f>
        <v>0</v>
      </c>
      <c r="AB465" s="43">
        <f>VLOOKUP(E465,[6]教育处数据!B:H,7,0)</f>
        <v>0</v>
      </c>
      <c r="AC465" s="43">
        <f>VLOOKUP(E465,[6]教育处数据!B:J,9,0)</f>
        <v>0</v>
      </c>
      <c r="AD465" s="43">
        <f>VLOOKUP(E465,[6]教育处数据!B:L,11,0)</f>
        <v>0</v>
      </c>
      <c r="AE465" s="43">
        <v>0</v>
      </c>
      <c r="AF465" s="43">
        <v>0</v>
      </c>
      <c r="AG465" s="43">
        <f>VLOOKUP(E465,[6]教育处数据!B:N,13,0)</f>
        <v>0</v>
      </c>
      <c r="AH465" s="43">
        <v>0</v>
      </c>
      <c r="AI465" s="43">
        <v>0</v>
      </c>
      <c r="AJ465" s="43">
        <v>0</v>
      </c>
      <c r="AK465" s="43">
        <v>0</v>
      </c>
      <c r="AL465" s="43">
        <v>0</v>
      </c>
      <c r="AM465" s="26">
        <f>SUM(J465:M465,S465:AJ465)</f>
        <v>560</v>
      </c>
      <c r="AN465" s="7" t="str">
        <f>VLOOKUP(G465,'[4]2.第一轮公示反馈'!$G:$AM,33,0)</f>
        <v>内科</v>
      </c>
      <c r="AO465" s="52">
        <f>SUMPRODUCT(($AN$4:$AN$1113=AN465)*($AM$4:$AM$1113&gt;AM465))+1</f>
        <v>140</v>
      </c>
      <c r="AP465" s="53">
        <f>COUNTIF(AN:AN,AN465)</f>
        <v>214</v>
      </c>
      <c r="AQ465" s="54">
        <f>AO465/AP465</f>
        <v>0.654205607476635</v>
      </c>
      <c r="AR465" s="53">
        <f>IF(AQ465&lt;=10%,1.5,(IF(AQ465&lt;=40%,1.25,IF(AQ465&lt;=60%,1,IF(AQ465&lt;90%,0.75,0.5)))))</f>
        <v>0.75</v>
      </c>
      <c r="AS465" s="55">
        <v>1200</v>
      </c>
      <c r="AT465" s="6">
        <f>VLOOKUP(E465,[6]教育处数据!B:Q,16,0)</f>
        <v>20</v>
      </c>
      <c r="AU465" s="56">
        <f>AS465*AR465*(AT465/AW465)</f>
        <v>900</v>
      </c>
      <c r="AV465" s="57">
        <f>ROUND(AU465,0)</f>
        <v>900</v>
      </c>
      <c r="AW465" s="6">
        <v>20</v>
      </c>
    </row>
    <row r="466" spans="1:49">
      <c r="A466" s="6"/>
      <c r="B466" s="7" t="s">
        <v>484</v>
      </c>
      <c r="C466" s="8">
        <v>459</v>
      </c>
      <c r="D466" s="9" t="s">
        <v>609</v>
      </c>
      <c r="E466" s="8" t="str">
        <f>VLOOKUP(D466,'[1]9月学员绩效名单'!$A:$C,3,0)</f>
        <v>732L83</v>
      </c>
      <c r="F466" s="8" t="str">
        <f>VLOOKUP(E466,'[2]住培学员 在培学员排班表（所有人）请假等数据已更新到23.6'!$F$1:$X$65536,19,0)</f>
        <v>住院医师-外院</v>
      </c>
      <c r="G466" s="8" t="str">
        <f>VLOOKUP(E466,'[2]住培学员 在培学员排班表（所有人）请假等数据已更新到23.6'!$F$1:$P$65536,11,0)</f>
        <v>内科</v>
      </c>
      <c r="H466" s="8" t="str">
        <f>VLOOKUP(E466,'[2]住培学员 在培学员排班表（所有人）请假等数据已更新到23.6'!$F$1:$S$65536,14,0)</f>
        <v>2023年</v>
      </c>
      <c r="I466" s="73" t="s">
        <v>99</v>
      </c>
      <c r="J466" s="74">
        <v>0</v>
      </c>
      <c r="K466" s="74">
        <v>0</v>
      </c>
      <c r="L466" s="74">
        <v>0</v>
      </c>
      <c r="M466" s="74">
        <v>160</v>
      </c>
      <c r="N466" s="75">
        <v>0</v>
      </c>
      <c r="O466" s="25">
        <v>4</v>
      </c>
      <c r="P466" s="75">
        <v>2</v>
      </c>
      <c r="Q466" s="75">
        <v>0</v>
      </c>
      <c r="R466" s="75">
        <v>0</v>
      </c>
      <c r="S466" s="76">
        <v>120</v>
      </c>
      <c r="T466" s="77">
        <v>100</v>
      </c>
      <c r="U466" s="77">
        <v>10</v>
      </c>
      <c r="V466" s="74">
        <v>80</v>
      </c>
      <c r="W466" s="74">
        <v>30</v>
      </c>
      <c r="X466" s="74">
        <v>60</v>
      </c>
      <c r="Y466" s="60">
        <v>0</v>
      </c>
      <c r="Z466" s="48">
        <v>0</v>
      </c>
      <c r="AA466" s="48">
        <f>VLOOKUP(E466,[6]教育处数据!B:G,6,0)</f>
        <v>0</v>
      </c>
      <c r="AB466" s="43">
        <f>VLOOKUP(E466,[6]教育处数据!B:H,7,0)</f>
        <v>0</v>
      </c>
      <c r="AC466" s="43">
        <f>VLOOKUP(E466,[6]教育处数据!B:J,9,0)</f>
        <v>0</v>
      </c>
      <c r="AD466" s="43">
        <f>VLOOKUP(E466,[6]教育处数据!B:L,11,0)</f>
        <v>0</v>
      </c>
      <c r="AE466" s="43">
        <v>0</v>
      </c>
      <c r="AF466" s="43">
        <v>0</v>
      </c>
      <c r="AG466" s="43">
        <f>VLOOKUP(E466,[6]教育处数据!B:N,13,0)</f>
        <v>0</v>
      </c>
      <c r="AH466" s="43">
        <v>0</v>
      </c>
      <c r="AI466" s="43">
        <v>0</v>
      </c>
      <c r="AJ466" s="43">
        <v>0</v>
      </c>
      <c r="AK466" s="43">
        <v>0</v>
      </c>
      <c r="AL466" s="43">
        <v>0</v>
      </c>
      <c r="AM466" s="26">
        <f>SUM(J466:M466,S466:AJ466)</f>
        <v>560</v>
      </c>
      <c r="AN466" s="7" t="str">
        <f>VLOOKUP(G466,'[4]2.第一轮公示反馈'!$G:$AM,33,0)</f>
        <v>内科</v>
      </c>
      <c r="AO466" s="52">
        <f>SUMPRODUCT(($AN$4:$AN$1113=AN466)*($AM$4:$AM$1113&gt;AM466))+1</f>
        <v>140</v>
      </c>
      <c r="AP466" s="53">
        <f>COUNTIF(AN:AN,AN466)</f>
        <v>214</v>
      </c>
      <c r="AQ466" s="54">
        <f>AO466/AP466</f>
        <v>0.654205607476635</v>
      </c>
      <c r="AR466" s="53">
        <f>IF(AQ466&lt;=10%,1.5,(IF(AQ466&lt;=40%,1.25,IF(AQ466&lt;=60%,1,IF(AQ466&lt;90%,0.75,0.5)))))</f>
        <v>0.75</v>
      </c>
      <c r="AS466" s="55">
        <v>1200</v>
      </c>
      <c r="AT466" s="6">
        <f>VLOOKUP(E466,[6]教育处数据!B:Q,16,0)</f>
        <v>20</v>
      </c>
      <c r="AU466" s="56">
        <f>AS466*AR466*(AT466/AW466)</f>
        <v>900</v>
      </c>
      <c r="AV466" s="57">
        <f>ROUND(AU466,0)</f>
        <v>900</v>
      </c>
      <c r="AW466" s="6">
        <v>20</v>
      </c>
    </row>
    <row r="467" spans="1:49">
      <c r="A467" s="6"/>
      <c r="B467" s="7" t="s">
        <v>462</v>
      </c>
      <c r="C467" s="8">
        <v>460</v>
      </c>
      <c r="D467" s="13" t="s">
        <v>610</v>
      </c>
      <c r="E467" s="8" t="str">
        <f>VLOOKUP(D467,'[1]9月学员绩效名单'!$A:$C,3,0)</f>
        <v>7AO247</v>
      </c>
      <c r="F467" s="8" t="str">
        <f>VLOOKUP(E467,'[2]住培学员 在培学员排班表（所有人）请假等数据已更新到23.6'!$F$1:$X$65536,19,0)</f>
        <v>规培研究生</v>
      </c>
      <c r="G467" s="8" t="str">
        <f>VLOOKUP(E467,'[2]住培学员 在培学员排班表（所有人）请假等数据已更新到23.6'!$F$1:$P$65536,11,0)</f>
        <v>内科</v>
      </c>
      <c r="H467" s="8" t="str">
        <f>VLOOKUP(E467,'[2]住培学员 在培学员排班表（所有人）请假等数据已更新到23.6'!$F$1:$S$65536,14,0)</f>
        <v>2022年</v>
      </c>
      <c r="I467" s="8" t="s">
        <v>99</v>
      </c>
      <c r="J467" s="24">
        <v>0</v>
      </c>
      <c r="K467" s="24">
        <v>0</v>
      </c>
      <c r="L467" s="24">
        <v>0</v>
      </c>
      <c r="M467" s="24">
        <v>160</v>
      </c>
      <c r="N467" s="25">
        <v>0</v>
      </c>
      <c r="O467" s="25">
        <v>2</v>
      </c>
      <c r="P467" s="25">
        <v>2</v>
      </c>
      <c r="Q467" s="25">
        <v>0</v>
      </c>
      <c r="R467" s="25">
        <v>0</v>
      </c>
      <c r="S467" s="36">
        <v>80</v>
      </c>
      <c r="T467" s="24">
        <v>100</v>
      </c>
      <c r="U467" s="24">
        <v>10</v>
      </c>
      <c r="V467" s="24">
        <v>60</v>
      </c>
      <c r="W467" s="24">
        <v>60</v>
      </c>
      <c r="X467" s="24">
        <v>90</v>
      </c>
      <c r="Y467" s="48">
        <v>0</v>
      </c>
      <c r="Z467" s="48">
        <v>0</v>
      </c>
      <c r="AA467" s="48">
        <f>VLOOKUP(E467,[6]教育处数据!B:G,6,0)</f>
        <v>0</v>
      </c>
      <c r="AB467" s="43">
        <f>VLOOKUP(E467,[6]教育处数据!B:H,7,0)</f>
        <v>0</v>
      </c>
      <c r="AC467" s="43">
        <f>VLOOKUP(E467,[6]教育处数据!B:J,9,0)</f>
        <v>0</v>
      </c>
      <c r="AD467" s="43">
        <f>VLOOKUP(E467,[6]教育处数据!B:L,11,0)</f>
        <v>0</v>
      </c>
      <c r="AE467" s="43">
        <v>0</v>
      </c>
      <c r="AF467" s="43">
        <v>0</v>
      </c>
      <c r="AG467" s="43">
        <f>VLOOKUP(E467,[6]教育处数据!B:N,13,0)</f>
        <v>0</v>
      </c>
      <c r="AH467" s="43">
        <v>0</v>
      </c>
      <c r="AI467" s="43">
        <v>0</v>
      </c>
      <c r="AJ467" s="43">
        <v>0</v>
      </c>
      <c r="AK467" s="43">
        <v>0</v>
      </c>
      <c r="AL467" s="43">
        <v>0</v>
      </c>
      <c r="AM467" s="26">
        <f>SUM(J467:M467,S467:AJ467)</f>
        <v>560</v>
      </c>
      <c r="AN467" s="7" t="str">
        <f>VLOOKUP(G467,'[4]2.第一轮公示反馈'!$G:$AM,33,0)</f>
        <v>内科</v>
      </c>
      <c r="AO467" s="52">
        <f>SUMPRODUCT(($AN$4:$AN$1113=AN467)*($AM$4:$AM$1113&gt;AM467))+1</f>
        <v>140</v>
      </c>
      <c r="AP467" s="53">
        <f>COUNTIF(AN:AN,AN467)</f>
        <v>214</v>
      </c>
      <c r="AQ467" s="54">
        <f>AO467/AP467</f>
        <v>0.654205607476635</v>
      </c>
      <c r="AR467" s="53">
        <f>IF(AQ467&lt;=10%,1.5,(IF(AQ467&lt;=40%,1.25,IF(AQ467&lt;=60%,1,IF(AQ467&lt;90%,0.75,0.5)))))</f>
        <v>0.75</v>
      </c>
      <c r="AS467" s="55">
        <v>1200</v>
      </c>
      <c r="AT467" s="6">
        <f>VLOOKUP(E467,[6]教育处数据!B:Q,16,0)</f>
        <v>20</v>
      </c>
      <c r="AU467" s="56">
        <f>AS467*AR467*(AT467/AW467)</f>
        <v>900</v>
      </c>
      <c r="AV467" s="57">
        <f>ROUND(AU467,0)</f>
        <v>900</v>
      </c>
      <c r="AW467" s="6">
        <v>20</v>
      </c>
    </row>
    <row r="468" spans="1:49">
      <c r="A468" s="6"/>
      <c r="B468" s="7" t="s">
        <v>481</v>
      </c>
      <c r="C468" s="8">
        <v>461</v>
      </c>
      <c r="D468" s="9" t="s">
        <v>611</v>
      </c>
      <c r="E468" s="8" t="str">
        <f>VLOOKUP(D468,'[1]9月学员绩效名单'!$A:$C,3,0)</f>
        <v>729L66</v>
      </c>
      <c r="F468" s="8" t="str">
        <f>VLOOKUP(E468,'[2]住培学员 在培学员排班表（所有人）请假等数据已更新到23.6'!$F$1:$X$65536,19,0)</f>
        <v>住院医师-外院</v>
      </c>
      <c r="G468" s="8" t="str">
        <f>VLOOKUP(E468,'[2]住培学员 在培学员排班表（所有人）请假等数据已更新到23.6'!$F$1:$P$65536,11,0)</f>
        <v>内科</v>
      </c>
      <c r="H468" s="8" t="str">
        <f>VLOOKUP(E468,'[2]住培学员 在培学员排班表（所有人）请假等数据已更新到23.6'!$F$1:$S$65536,14,0)</f>
        <v>2022年</v>
      </c>
      <c r="I468" s="8" t="s">
        <v>99</v>
      </c>
      <c r="J468" s="24">
        <v>0</v>
      </c>
      <c r="K468" s="24">
        <v>0</v>
      </c>
      <c r="L468" s="24">
        <v>0</v>
      </c>
      <c r="M468" s="24">
        <v>160</v>
      </c>
      <c r="N468" s="25">
        <v>0</v>
      </c>
      <c r="O468" s="25">
        <v>2</v>
      </c>
      <c r="P468" s="25">
        <v>1</v>
      </c>
      <c r="Q468" s="25">
        <v>0</v>
      </c>
      <c r="R468" s="25">
        <v>1</v>
      </c>
      <c r="S468" s="36">
        <v>85</v>
      </c>
      <c r="T468" s="62">
        <v>100</v>
      </c>
      <c r="U468" s="24">
        <v>10</v>
      </c>
      <c r="V468" s="24">
        <v>60</v>
      </c>
      <c r="W468" s="24">
        <v>60</v>
      </c>
      <c r="X468" s="24">
        <v>60</v>
      </c>
      <c r="Y468" s="48">
        <v>20</v>
      </c>
      <c r="Z468" s="48">
        <v>0</v>
      </c>
      <c r="AA468" s="48">
        <f>VLOOKUP(E468,[6]教育处数据!B:G,6,0)</f>
        <v>0</v>
      </c>
      <c r="AB468" s="43">
        <f>VLOOKUP(E468,[6]教育处数据!B:H,7,0)</f>
        <v>0</v>
      </c>
      <c r="AC468" s="43">
        <f>VLOOKUP(E468,[6]教育处数据!B:J,9,0)</f>
        <v>0</v>
      </c>
      <c r="AD468" s="43">
        <f>VLOOKUP(E468,[6]教育处数据!B:L,11,0)</f>
        <v>0</v>
      </c>
      <c r="AE468" s="43">
        <v>0</v>
      </c>
      <c r="AF468" s="43">
        <v>0</v>
      </c>
      <c r="AG468" s="43">
        <f>VLOOKUP(E468,[6]教育处数据!B:N,13,0)</f>
        <v>0</v>
      </c>
      <c r="AH468" s="43">
        <v>0</v>
      </c>
      <c r="AI468" s="43">
        <v>0</v>
      </c>
      <c r="AJ468" s="43">
        <v>0</v>
      </c>
      <c r="AK468" s="43">
        <v>0</v>
      </c>
      <c r="AL468" s="43">
        <v>0</v>
      </c>
      <c r="AM468" s="26">
        <f>SUM(J468:M468,S468:AJ468)</f>
        <v>555</v>
      </c>
      <c r="AN468" s="7" t="str">
        <f>VLOOKUP(G468,'[4]2.第一轮公示反馈'!$G:$AM,33,0)</f>
        <v>内科</v>
      </c>
      <c r="AO468" s="52">
        <f>SUMPRODUCT(($AN$4:$AN$1113=AN468)*($AM$4:$AM$1113&gt;AM468))+1</f>
        <v>145</v>
      </c>
      <c r="AP468" s="53">
        <f>COUNTIF(AN:AN,AN468)</f>
        <v>214</v>
      </c>
      <c r="AQ468" s="54">
        <f>AO468/AP468</f>
        <v>0.677570093457944</v>
      </c>
      <c r="AR468" s="53">
        <f>IF(AQ468&lt;=10%,1.5,(IF(AQ468&lt;=40%,1.25,IF(AQ468&lt;=60%,1,IF(AQ468&lt;90%,0.75,0.5)))))</f>
        <v>0.75</v>
      </c>
      <c r="AS468" s="55">
        <v>1200</v>
      </c>
      <c r="AT468" s="6">
        <f>VLOOKUP(E468,[6]教育处数据!B:Q,16,0)</f>
        <v>20</v>
      </c>
      <c r="AU468" s="56">
        <f>AS468*AR468*(AT468/AW468)</f>
        <v>900</v>
      </c>
      <c r="AV468" s="57">
        <f>ROUND(AU468,0)</f>
        <v>900</v>
      </c>
      <c r="AW468" s="6">
        <v>20</v>
      </c>
    </row>
    <row r="469" spans="1:49">
      <c r="A469" s="6"/>
      <c r="B469" s="7" t="s">
        <v>481</v>
      </c>
      <c r="C469" s="8">
        <v>462</v>
      </c>
      <c r="D469" s="13" t="s">
        <v>612</v>
      </c>
      <c r="E469" s="8" t="str">
        <f>VLOOKUP(D469,'[1]9月学员绩效名单'!$A:$C,3,0)</f>
        <v>7AO244</v>
      </c>
      <c r="F469" s="8" t="str">
        <f>VLOOKUP(E469,'[2]住培学员 在培学员排班表（所有人）请假等数据已更新到23.6'!$F$1:$X$65536,19,0)</f>
        <v>规培研究生</v>
      </c>
      <c r="G469" s="8" t="str">
        <f>VLOOKUP(E469,'[2]住培学员 在培学员排班表（所有人）请假等数据已更新到23.6'!$F$1:$P$65536,11,0)</f>
        <v>内科</v>
      </c>
      <c r="H469" s="8" t="str">
        <f>VLOOKUP(E469,'[2]住培学员 在培学员排班表（所有人）请假等数据已更新到23.6'!$F$1:$S$65536,14,0)</f>
        <v>2022年</v>
      </c>
      <c r="I469" s="8" t="s">
        <v>99</v>
      </c>
      <c r="J469" s="24">
        <v>0</v>
      </c>
      <c r="K469" s="24">
        <v>0</v>
      </c>
      <c r="L469" s="24">
        <v>0</v>
      </c>
      <c r="M469" s="24">
        <v>160</v>
      </c>
      <c r="N469" s="25">
        <v>0</v>
      </c>
      <c r="O469" s="25">
        <v>2</v>
      </c>
      <c r="P469" s="25">
        <v>1</v>
      </c>
      <c r="Q469" s="25">
        <v>1</v>
      </c>
      <c r="R469" s="25">
        <v>0</v>
      </c>
      <c r="S469" s="36">
        <v>85</v>
      </c>
      <c r="T469" s="62">
        <v>100</v>
      </c>
      <c r="U469" s="24">
        <v>10</v>
      </c>
      <c r="V469" s="24">
        <v>60</v>
      </c>
      <c r="W469" s="24">
        <v>60</v>
      </c>
      <c r="X469" s="24">
        <v>60</v>
      </c>
      <c r="Y469" s="48">
        <v>20</v>
      </c>
      <c r="Z469" s="48">
        <v>0</v>
      </c>
      <c r="AA469" s="48">
        <f>VLOOKUP(E469,[6]教育处数据!B:G,6,0)</f>
        <v>0</v>
      </c>
      <c r="AB469" s="43">
        <f>VLOOKUP(E469,[6]教育处数据!B:H,7,0)</f>
        <v>0</v>
      </c>
      <c r="AC469" s="43">
        <f>VLOOKUP(E469,[6]教育处数据!B:J,9,0)</f>
        <v>0</v>
      </c>
      <c r="AD469" s="43">
        <f>VLOOKUP(E469,[6]教育处数据!B:L,11,0)</f>
        <v>0</v>
      </c>
      <c r="AE469" s="43">
        <v>0</v>
      </c>
      <c r="AF469" s="43">
        <v>0</v>
      </c>
      <c r="AG469" s="43">
        <f>VLOOKUP(E469,[6]教育处数据!B:N,13,0)</f>
        <v>0</v>
      </c>
      <c r="AH469" s="43">
        <v>0</v>
      </c>
      <c r="AI469" s="43">
        <v>0</v>
      </c>
      <c r="AJ469" s="43">
        <v>0</v>
      </c>
      <c r="AK469" s="43">
        <v>0</v>
      </c>
      <c r="AL469" s="43">
        <v>0</v>
      </c>
      <c r="AM469" s="26">
        <f>SUM(J469:M469,S469:AJ469)</f>
        <v>555</v>
      </c>
      <c r="AN469" s="7" t="str">
        <f>VLOOKUP(G469,'[4]2.第一轮公示反馈'!$G:$AM,33,0)</f>
        <v>内科</v>
      </c>
      <c r="AO469" s="52">
        <f>SUMPRODUCT(($AN$4:$AN$1113=AN469)*($AM$4:$AM$1113&gt;AM469))+1</f>
        <v>145</v>
      </c>
      <c r="AP469" s="53">
        <f>COUNTIF(AN:AN,AN469)</f>
        <v>214</v>
      </c>
      <c r="AQ469" s="54">
        <f>AO469/AP469</f>
        <v>0.677570093457944</v>
      </c>
      <c r="AR469" s="53">
        <f>IF(AQ469&lt;=10%,1.5,(IF(AQ469&lt;=40%,1.25,IF(AQ469&lt;=60%,1,IF(AQ469&lt;90%,0.75,0.5)))))</f>
        <v>0.75</v>
      </c>
      <c r="AS469" s="55">
        <v>1200</v>
      </c>
      <c r="AT469" s="6">
        <f>VLOOKUP(E469,[6]教育处数据!B:Q,16,0)</f>
        <v>20</v>
      </c>
      <c r="AU469" s="56">
        <f>AS469*AR469*(AT469/AW469)</f>
        <v>900</v>
      </c>
      <c r="AV469" s="57">
        <f>ROUND(AU469,0)</f>
        <v>900</v>
      </c>
      <c r="AW469" s="6">
        <v>20</v>
      </c>
    </row>
    <row r="470" spans="1:49">
      <c r="A470" s="6"/>
      <c r="B470" s="7" t="s">
        <v>185</v>
      </c>
      <c r="C470" s="8">
        <v>463</v>
      </c>
      <c r="D470" s="60" t="s">
        <v>613</v>
      </c>
      <c r="E470" s="8" t="str">
        <f>VLOOKUP(D470,'[1]9月学员绩效名单'!$A:$C,3,0)</f>
        <v>729L98</v>
      </c>
      <c r="F470" s="8" t="str">
        <f>VLOOKUP(E470,'[2]住培学员 在培学员排班表（所有人）请假等数据已更新到23.6'!$F$1:$X$65536,19,0)</f>
        <v>住院医师-外院</v>
      </c>
      <c r="G470" s="8" t="str">
        <f>VLOOKUP(E470,'[2]住培学员 在培学员排班表（所有人）请假等数据已更新到23.6'!$F$1:$P$65536,11,0)</f>
        <v>内科</v>
      </c>
      <c r="H470" s="8" t="str">
        <f>VLOOKUP(E470,'[2]住培学员 在培学员排班表（所有人）请假等数据已更新到23.6'!$F$1:$S$65536,14,0)</f>
        <v>2022年</v>
      </c>
      <c r="I470" s="8" t="s">
        <v>99</v>
      </c>
      <c r="J470" s="24">
        <v>0</v>
      </c>
      <c r="K470" s="24">
        <v>0</v>
      </c>
      <c r="L470" s="24">
        <v>0</v>
      </c>
      <c r="M470" s="24">
        <v>160</v>
      </c>
      <c r="N470" s="25">
        <v>0</v>
      </c>
      <c r="O470" s="25">
        <v>4</v>
      </c>
      <c r="P470" s="25">
        <v>0</v>
      </c>
      <c r="Q470" s="25">
        <v>1</v>
      </c>
      <c r="R470" s="25">
        <v>0</v>
      </c>
      <c r="S470" s="36">
        <v>105</v>
      </c>
      <c r="T470" s="24">
        <v>100</v>
      </c>
      <c r="U470" s="41">
        <v>10</v>
      </c>
      <c r="V470" s="41">
        <v>40</v>
      </c>
      <c r="W470" s="41">
        <v>60</v>
      </c>
      <c r="X470" s="41">
        <v>60</v>
      </c>
      <c r="Y470" s="41">
        <v>20</v>
      </c>
      <c r="Z470" s="48">
        <v>0</v>
      </c>
      <c r="AA470" s="48">
        <f>VLOOKUP(E470,[6]教育处数据!B:G,6,0)</f>
        <v>0</v>
      </c>
      <c r="AB470" s="43">
        <f>VLOOKUP(E470,[6]教育处数据!B:H,7,0)</f>
        <v>0</v>
      </c>
      <c r="AC470" s="43">
        <f>VLOOKUP(E470,[6]教育处数据!B:J,9,0)</f>
        <v>0</v>
      </c>
      <c r="AD470" s="43">
        <f>VLOOKUP(E470,[6]教育处数据!B:L,11,0)</f>
        <v>0</v>
      </c>
      <c r="AE470" s="43">
        <v>0</v>
      </c>
      <c r="AF470" s="43">
        <v>0</v>
      </c>
      <c r="AG470" s="43">
        <f>VLOOKUP(E470,[6]教育处数据!B:N,13,0)</f>
        <v>0</v>
      </c>
      <c r="AH470" s="43">
        <v>0</v>
      </c>
      <c r="AI470" s="43">
        <v>0</v>
      </c>
      <c r="AJ470" s="43">
        <v>0</v>
      </c>
      <c r="AK470" s="43">
        <v>0</v>
      </c>
      <c r="AL470" s="43">
        <v>0</v>
      </c>
      <c r="AM470" s="26">
        <f>SUM(J470:M470,S470:AJ470)</f>
        <v>555</v>
      </c>
      <c r="AN470" s="7" t="str">
        <f>VLOOKUP(G470,'[4]2.第一轮公示反馈'!$G:$AM,33,0)</f>
        <v>内科</v>
      </c>
      <c r="AO470" s="52">
        <f>SUMPRODUCT(($AN$4:$AN$1113=AN470)*($AM$4:$AM$1113&gt;AM470))+1</f>
        <v>145</v>
      </c>
      <c r="AP470" s="53">
        <f>COUNTIF(AN:AN,AN470)</f>
        <v>214</v>
      </c>
      <c r="AQ470" s="54">
        <f>AO470/AP470</f>
        <v>0.677570093457944</v>
      </c>
      <c r="AR470" s="53">
        <f>IF(AQ470&lt;=10%,1.5,(IF(AQ470&lt;=40%,1.25,IF(AQ470&lt;=60%,1,IF(AQ470&lt;90%,0.75,0.5)))))</f>
        <v>0.75</v>
      </c>
      <c r="AS470" s="55">
        <v>1200</v>
      </c>
      <c r="AT470" s="6">
        <f>VLOOKUP(E470,[6]教育处数据!B:Q,16,0)</f>
        <v>20</v>
      </c>
      <c r="AU470" s="56">
        <f>AS470*AR470*(AT470/AW470)</f>
        <v>900</v>
      </c>
      <c r="AV470" s="57">
        <f>ROUND(AU470,0)</f>
        <v>900</v>
      </c>
      <c r="AW470" s="6">
        <v>20</v>
      </c>
    </row>
    <row r="471" spans="1:49">
      <c r="A471" s="6"/>
      <c r="B471" s="7" t="s">
        <v>185</v>
      </c>
      <c r="C471" s="8">
        <v>464</v>
      </c>
      <c r="D471" s="13" t="s">
        <v>614</v>
      </c>
      <c r="E471" s="8" t="str">
        <f>VLOOKUP(D471,'[1]9月学员绩效名单'!$A:$C,3,0)</f>
        <v>7AO240</v>
      </c>
      <c r="F471" s="8" t="str">
        <f>VLOOKUP(E471,'[2]住培学员 在培学员排班表（所有人）请假等数据已更新到23.6'!$F$1:$X$65536,19,0)</f>
        <v>规培研究生</v>
      </c>
      <c r="G471" s="8" t="str">
        <f>VLOOKUP(E471,'[2]住培学员 在培学员排班表（所有人）请假等数据已更新到23.6'!$F$1:$P$65536,11,0)</f>
        <v>内科</v>
      </c>
      <c r="H471" s="8" t="str">
        <f>VLOOKUP(E471,'[2]住培学员 在培学员排班表（所有人）请假等数据已更新到23.6'!$F$1:$S$65536,14,0)</f>
        <v>2022年</v>
      </c>
      <c r="I471" s="8" t="s">
        <v>99</v>
      </c>
      <c r="J471" s="24">
        <v>0</v>
      </c>
      <c r="K471" s="24">
        <v>0</v>
      </c>
      <c r="L471" s="24">
        <v>0</v>
      </c>
      <c r="M471" s="24">
        <v>160</v>
      </c>
      <c r="N471" s="25">
        <v>0</v>
      </c>
      <c r="O471" s="25">
        <v>3</v>
      </c>
      <c r="P471" s="25">
        <v>1</v>
      </c>
      <c r="Q471" s="25">
        <v>0</v>
      </c>
      <c r="R471" s="25">
        <v>1</v>
      </c>
      <c r="S471" s="36">
        <v>105</v>
      </c>
      <c r="T471" s="24">
        <v>100</v>
      </c>
      <c r="U471" s="41">
        <v>10</v>
      </c>
      <c r="V471" s="41">
        <v>40</v>
      </c>
      <c r="W471" s="41">
        <v>60</v>
      </c>
      <c r="X471" s="41">
        <v>60</v>
      </c>
      <c r="Y471" s="41">
        <v>20</v>
      </c>
      <c r="Z471" s="48">
        <v>0</v>
      </c>
      <c r="AA471" s="48">
        <f>VLOOKUP(E471,[6]教育处数据!B:G,6,0)</f>
        <v>0</v>
      </c>
      <c r="AB471" s="43">
        <f>VLOOKUP(E471,[6]教育处数据!B:H,7,0)</f>
        <v>0</v>
      </c>
      <c r="AC471" s="43">
        <f>VLOOKUP(E471,[6]教育处数据!B:J,9,0)</f>
        <v>0</v>
      </c>
      <c r="AD471" s="43">
        <f>VLOOKUP(E471,[6]教育处数据!B:L,11,0)</f>
        <v>0</v>
      </c>
      <c r="AE471" s="43">
        <v>0</v>
      </c>
      <c r="AF471" s="43">
        <v>0</v>
      </c>
      <c r="AG471" s="43">
        <f>VLOOKUP(E471,[6]教育处数据!B:N,13,0)</f>
        <v>0</v>
      </c>
      <c r="AH471" s="43">
        <v>0</v>
      </c>
      <c r="AI471" s="43">
        <v>0</v>
      </c>
      <c r="AJ471" s="43">
        <v>0</v>
      </c>
      <c r="AK471" s="43">
        <v>0</v>
      </c>
      <c r="AL471" s="43">
        <v>0</v>
      </c>
      <c r="AM471" s="26">
        <f>SUM(J471:M471,S471:AJ471)</f>
        <v>555</v>
      </c>
      <c r="AN471" s="7" t="str">
        <f>VLOOKUP(G471,'[4]2.第一轮公示反馈'!$G:$AM,33,0)</f>
        <v>内科</v>
      </c>
      <c r="AO471" s="52">
        <f>SUMPRODUCT(($AN$4:$AN$1113=AN471)*($AM$4:$AM$1113&gt;AM471))+1</f>
        <v>145</v>
      </c>
      <c r="AP471" s="53">
        <f>COUNTIF(AN:AN,AN471)</f>
        <v>214</v>
      </c>
      <c r="AQ471" s="54">
        <f>AO471/AP471</f>
        <v>0.677570093457944</v>
      </c>
      <c r="AR471" s="53">
        <f>IF(AQ471&lt;=10%,1.5,(IF(AQ471&lt;=40%,1.25,IF(AQ471&lt;=60%,1,IF(AQ471&lt;90%,0.75,0.5)))))</f>
        <v>0.75</v>
      </c>
      <c r="AS471" s="55">
        <v>1200</v>
      </c>
      <c r="AT471" s="6">
        <f>VLOOKUP(E471,[6]教育处数据!B:Q,16,0)</f>
        <v>20</v>
      </c>
      <c r="AU471" s="56">
        <f>AS471*AR471*(AT471/AW471)</f>
        <v>900</v>
      </c>
      <c r="AV471" s="57">
        <f>ROUND(AU471,0)</f>
        <v>900</v>
      </c>
      <c r="AW471" s="6">
        <v>20</v>
      </c>
    </row>
    <row r="472" spans="1:49">
      <c r="A472" s="6" t="s">
        <v>434</v>
      </c>
      <c r="B472" s="7" t="s">
        <v>408</v>
      </c>
      <c r="C472" s="8">
        <v>465</v>
      </c>
      <c r="D472" s="59" t="s">
        <v>615</v>
      </c>
      <c r="E472" s="8" t="str">
        <f>VLOOKUP(D472,'[1]9月学员绩效名单'!$A:$C,3,0)</f>
        <v>727L86</v>
      </c>
      <c r="F472" s="8" t="str">
        <f>VLOOKUP(E472,'[2]住培学员 在培学员排班表（所有人）请假等数据已更新到23.6'!$F$1:$X$65536,19,0)</f>
        <v>住院医师-外院</v>
      </c>
      <c r="G472" s="8" t="str">
        <f>VLOOKUP(E472,'[2]住培学员 在培学员排班表（所有人）请假等数据已更新到23.6'!$F$1:$P$65536,11,0)</f>
        <v>内科</v>
      </c>
      <c r="H472" s="8" t="str">
        <f>VLOOKUP(E472,'[2]住培学员 在培学员排班表（所有人）请假等数据已更新到23.6'!$F$1:$S$65536,14,0)</f>
        <v>2021年</v>
      </c>
      <c r="I472" s="8" t="s">
        <v>99</v>
      </c>
      <c r="J472" s="24">
        <v>0</v>
      </c>
      <c r="K472" s="24">
        <v>0</v>
      </c>
      <c r="L472" s="24">
        <v>0</v>
      </c>
      <c r="M472" s="24">
        <v>160</v>
      </c>
      <c r="N472" s="25">
        <v>0</v>
      </c>
      <c r="O472" s="25">
        <v>0</v>
      </c>
      <c r="P472" s="25">
        <v>1</v>
      </c>
      <c r="Q472" s="25">
        <v>1</v>
      </c>
      <c r="R472" s="25">
        <v>0</v>
      </c>
      <c r="S472" s="36">
        <f>N472*50+O472*20+P472*20+Q472*25+R472*25</f>
        <v>45</v>
      </c>
      <c r="T472" s="24">
        <v>100</v>
      </c>
      <c r="U472" s="24">
        <v>10</v>
      </c>
      <c r="V472" s="24">
        <v>0</v>
      </c>
      <c r="W472" s="24">
        <v>60</v>
      </c>
      <c r="X472" s="24">
        <v>30</v>
      </c>
      <c r="Y472" s="48">
        <v>0</v>
      </c>
      <c r="Z472" s="48">
        <v>0</v>
      </c>
      <c r="AA472" s="48">
        <f>VLOOKUP(E472,[6]教育处数据!B:G,6,0)</f>
        <v>0</v>
      </c>
      <c r="AB472" s="43">
        <f>VLOOKUP(E472,[6]教育处数据!B:H,7,0)</f>
        <v>100</v>
      </c>
      <c r="AC472" s="43">
        <f>VLOOKUP(E472,[6]教育处数据!B:J,9,0)</f>
        <v>0</v>
      </c>
      <c r="AD472" s="43">
        <f>VLOOKUP(E472,[6]教育处数据!B:L,11,0)</f>
        <v>0</v>
      </c>
      <c r="AE472" s="43">
        <v>0</v>
      </c>
      <c r="AF472" s="43">
        <v>0</v>
      </c>
      <c r="AG472" s="43">
        <f>VLOOKUP(E472,[6]教育处数据!B:N,13,0)</f>
        <v>0</v>
      </c>
      <c r="AH472" s="43">
        <v>0</v>
      </c>
      <c r="AI472" s="43">
        <v>0</v>
      </c>
      <c r="AJ472" s="43">
        <v>0</v>
      </c>
      <c r="AK472" s="43">
        <v>0</v>
      </c>
      <c r="AL472" s="43">
        <v>0</v>
      </c>
      <c r="AM472" s="26">
        <f>SUM(J472:M472,S472:AJ472)</f>
        <v>505</v>
      </c>
      <c r="AN472" s="7" t="str">
        <f>VLOOKUP(G472,'[4]2.第一轮公示反馈'!$G:$AM,33,0)</f>
        <v>内科</v>
      </c>
      <c r="AO472" s="52">
        <f>SUMPRODUCT(($AN$4:$AN$1113=AN472)*($AM$4:$AM$1113&gt;AM472))+1</f>
        <v>183</v>
      </c>
      <c r="AP472" s="53">
        <f>COUNTIF(AN:AN,AN472)</f>
        <v>214</v>
      </c>
      <c r="AQ472" s="54">
        <f>AO472/AP472</f>
        <v>0.855140186915888</v>
      </c>
      <c r="AR472" s="53">
        <f>IF(AQ472&lt;=10%,1.5,(IF(AQ472&lt;=40%,1.25,IF(AQ472&lt;=60%,1,IF(AQ472&lt;90%,0.75,0.5)))))</f>
        <v>0.75</v>
      </c>
      <c r="AS472" s="55">
        <v>1200</v>
      </c>
      <c r="AT472" s="6">
        <f>VLOOKUP(E472,[6]教育处数据!B:Q,16,0)</f>
        <v>20</v>
      </c>
      <c r="AU472" s="56">
        <f>AS472*AR472*(AT472/AW472)</f>
        <v>900</v>
      </c>
      <c r="AV472" s="57">
        <f>ROUND(AU472,0)</f>
        <v>900</v>
      </c>
      <c r="AW472" s="6">
        <v>20</v>
      </c>
    </row>
    <row r="473" spans="1:49">
      <c r="A473" s="6"/>
      <c r="B473" s="7" t="s">
        <v>164</v>
      </c>
      <c r="C473" s="8">
        <v>466</v>
      </c>
      <c r="D473" s="70" t="s">
        <v>616</v>
      </c>
      <c r="E473" s="8" t="str">
        <f>VLOOKUP(D473,'[1]9月学员绩效名单'!$A:$C,3,0)</f>
        <v>7AO051</v>
      </c>
      <c r="F473" s="8" t="str">
        <f>VLOOKUP(E473,'[2]住培学员 在培学员排班表（所有人）请假等数据已更新到23.6'!$F$1:$X$65536,19,0)</f>
        <v>规培研究生</v>
      </c>
      <c r="G473" s="8" t="str">
        <f>VLOOKUP(E473,'[2]住培学员 在培学员排班表（所有人）请假等数据已更新到23.6'!$F$1:$P$65536,11,0)</f>
        <v>内科</v>
      </c>
      <c r="H473" s="8" t="str">
        <f>VLOOKUP(E473,'[2]住培学员 在培学员排班表（所有人）请假等数据已更新到23.6'!$F$1:$S$65536,14,0)</f>
        <v>2022年</v>
      </c>
      <c r="I473" s="8" t="s">
        <v>99</v>
      </c>
      <c r="J473" s="24">
        <v>0</v>
      </c>
      <c r="K473" s="24">
        <v>0</v>
      </c>
      <c r="L473" s="24">
        <v>0</v>
      </c>
      <c r="M473" s="24">
        <v>120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36">
        <v>0</v>
      </c>
      <c r="T473" s="24">
        <v>100</v>
      </c>
      <c r="U473" s="24">
        <v>10</v>
      </c>
      <c r="V473" s="24">
        <v>80</v>
      </c>
      <c r="W473" s="24">
        <v>120</v>
      </c>
      <c r="X473" s="24">
        <v>120</v>
      </c>
      <c r="Y473" s="48">
        <v>0</v>
      </c>
      <c r="Z473" s="48">
        <v>0</v>
      </c>
      <c r="AA473" s="48">
        <f>VLOOKUP(E473,[6]教育处数据!B:G,6,0)</f>
        <v>0</v>
      </c>
      <c r="AB473" s="43">
        <f>VLOOKUP(E473,[6]教育处数据!B:H,7,0)</f>
        <v>0</v>
      </c>
      <c r="AC473" s="43">
        <f>VLOOKUP(E473,[6]教育处数据!B:J,9,0)</f>
        <v>0</v>
      </c>
      <c r="AD473" s="43">
        <f>VLOOKUP(E473,[6]教育处数据!B:L,11,0)</f>
        <v>0</v>
      </c>
      <c r="AE473" s="43">
        <v>0</v>
      </c>
      <c r="AF473" s="43">
        <v>0</v>
      </c>
      <c r="AG473" s="43">
        <f>VLOOKUP(E473,[6]教育处数据!B:N,13,0)</f>
        <v>0</v>
      </c>
      <c r="AH473" s="43">
        <v>0</v>
      </c>
      <c r="AI473" s="43">
        <v>0</v>
      </c>
      <c r="AJ473" s="43">
        <v>0</v>
      </c>
      <c r="AK473" s="43">
        <v>0</v>
      </c>
      <c r="AL473" s="43">
        <v>0</v>
      </c>
      <c r="AM473" s="26">
        <f>SUM(J473:M473,S473:AJ473)</f>
        <v>550</v>
      </c>
      <c r="AN473" s="7" t="str">
        <f>VLOOKUP(G473,'[4]2.第一轮公示反馈'!$G:$AM,33,0)</f>
        <v>内科</v>
      </c>
      <c r="AO473" s="52">
        <f>SUMPRODUCT(($AN$4:$AN$1113=AN473)*($AM$4:$AM$1113&gt;AM473))+1</f>
        <v>150</v>
      </c>
      <c r="AP473" s="53">
        <f>COUNTIF(AN:AN,AN473)</f>
        <v>214</v>
      </c>
      <c r="AQ473" s="54">
        <f>AO473/AP473</f>
        <v>0.700934579439252</v>
      </c>
      <c r="AR473" s="53">
        <f>IF(AQ473&lt;=10%,1.5,(IF(AQ473&lt;=40%,1.25,IF(AQ473&lt;=60%,1,IF(AQ473&lt;90%,0.75,0.5)))))</f>
        <v>0.75</v>
      </c>
      <c r="AS473" s="55">
        <v>1200</v>
      </c>
      <c r="AT473" s="6">
        <f>VLOOKUP(E473,[6]教育处数据!B:Q,16,0)</f>
        <v>20</v>
      </c>
      <c r="AU473" s="56">
        <f>AS473*AR473*(AT473/AW473)</f>
        <v>900</v>
      </c>
      <c r="AV473" s="57">
        <f>ROUND(AU473,0)</f>
        <v>900</v>
      </c>
      <c r="AW473" s="6">
        <v>20</v>
      </c>
    </row>
    <row r="474" spans="1:49">
      <c r="A474" s="6"/>
      <c r="B474" s="7" t="s">
        <v>164</v>
      </c>
      <c r="C474" s="8">
        <v>467</v>
      </c>
      <c r="D474" s="70" t="s">
        <v>617</v>
      </c>
      <c r="E474" s="8" t="str">
        <f>VLOOKUP(D474,'[1]9月学员绩效名单'!$A:$C,3,0)</f>
        <v>7AO229</v>
      </c>
      <c r="F474" s="8" t="str">
        <f>VLOOKUP(E474,'[2]住培学员 在培学员排班表（所有人）请假等数据已更新到23.6'!$F$1:$X$65536,19,0)</f>
        <v>规培研究生</v>
      </c>
      <c r="G474" s="8" t="str">
        <f>VLOOKUP(E474,'[2]住培学员 在培学员排班表（所有人）请假等数据已更新到23.6'!$F$1:$P$65536,11,0)</f>
        <v>内科</v>
      </c>
      <c r="H474" s="8" t="str">
        <f>VLOOKUP(E474,'[2]住培学员 在培学员排班表（所有人）请假等数据已更新到23.6'!$F$1:$S$65536,14,0)</f>
        <v>2022年</v>
      </c>
      <c r="I474" s="8" t="s">
        <v>99</v>
      </c>
      <c r="J474" s="24">
        <v>0</v>
      </c>
      <c r="K474" s="24">
        <v>0</v>
      </c>
      <c r="L474" s="24">
        <v>0</v>
      </c>
      <c r="M474" s="24">
        <v>120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36">
        <v>0</v>
      </c>
      <c r="T474" s="24">
        <v>100</v>
      </c>
      <c r="U474" s="24">
        <v>10</v>
      </c>
      <c r="V474" s="24">
        <v>80</v>
      </c>
      <c r="W474" s="24">
        <v>120</v>
      </c>
      <c r="X474" s="24">
        <v>120</v>
      </c>
      <c r="Y474" s="48">
        <v>0</v>
      </c>
      <c r="Z474" s="48">
        <v>0</v>
      </c>
      <c r="AA474" s="48">
        <f>VLOOKUP(E474,[6]教育处数据!B:G,6,0)</f>
        <v>0</v>
      </c>
      <c r="AB474" s="43">
        <f>VLOOKUP(E474,[6]教育处数据!B:H,7,0)</f>
        <v>0</v>
      </c>
      <c r="AC474" s="43">
        <f>VLOOKUP(E474,[6]教育处数据!B:J,9,0)</f>
        <v>0</v>
      </c>
      <c r="AD474" s="43">
        <f>VLOOKUP(E474,[6]教育处数据!B:L,11,0)</f>
        <v>0</v>
      </c>
      <c r="AE474" s="43">
        <v>0</v>
      </c>
      <c r="AF474" s="43">
        <v>0</v>
      </c>
      <c r="AG474" s="43">
        <f>VLOOKUP(E474,[6]教育处数据!B:N,13,0)</f>
        <v>0</v>
      </c>
      <c r="AH474" s="43">
        <v>0</v>
      </c>
      <c r="AI474" s="43">
        <v>0</v>
      </c>
      <c r="AJ474" s="43">
        <v>0</v>
      </c>
      <c r="AK474" s="43">
        <v>0</v>
      </c>
      <c r="AL474" s="43">
        <v>0</v>
      </c>
      <c r="AM474" s="26">
        <f>SUM(J474:M474,S474:AJ474)</f>
        <v>550</v>
      </c>
      <c r="AN474" s="7" t="str">
        <f>VLOOKUP(G474,'[4]2.第一轮公示反馈'!$G:$AM,33,0)</f>
        <v>内科</v>
      </c>
      <c r="AO474" s="52">
        <f>SUMPRODUCT(($AN$4:$AN$1113=AN474)*($AM$4:$AM$1113&gt;AM474))+1</f>
        <v>150</v>
      </c>
      <c r="AP474" s="53">
        <f>COUNTIF(AN:AN,AN474)</f>
        <v>214</v>
      </c>
      <c r="AQ474" s="54">
        <f>AO474/AP474</f>
        <v>0.700934579439252</v>
      </c>
      <c r="AR474" s="53">
        <f>IF(AQ474&lt;=10%,1.5,(IF(AQ474&lt;=40%,1.25,IF(AQ474&lt;=60%,1,IF(AQ474&lt;90%,0.75,0.5)))))</f>
        <v>0.75</v>
      </c>
      <c r="AS474" s="55">
        <v>1200</v>
      </c>
      <c r="AT474" s="6">
        <f>VLOOKUP(E474,[6]教育处数据!B:Q,16,0)</f>
        <v>20</v>
      </c>
      <c r="AU474" s="56">
        <f>AS474*AR474*(AT474/AW474)</f>
        <v>900</v>
      </c>
      <c r="AV474" s="57">
        <f>ROUND(AU474,0)</f>
        <v>900</v>
      </c>
      <c r="AW474" s="6">
        <v>20</v>
      </c>
    </row>
    <row r="475" spans="1:49">
      <c r="A475" s="6"/>
      <c r="B475" s="7" t="s">
        <v>185</v>
      </c>
      <c r="C475" s="8">
        <v>468</v>
      </c>
      <c r="D475" s="60" t="s">
        <v>618</v>
      </c>
      <c r="E475" s="8" t="str">
        <f>VLOOKUP(D475,'[1]9月学员绩效名单'!$A:$C,3,0)</f>
        <v>7AO379</v>
      </c>
      <c r="F475" s="8" t="str">
        <f>VLOOKUP(E475,'[2]住培学员 在培学员排班表（所有人）请假等数据已更新到23.6'!$F$1:$X$65536,19,0)</f>
        <v>规培研究生</v>
      </c>
      <c r="G475" s="8" t="str">
        <f>VLOOKUP(E475,'[2]住培学员 在培学员排班表（所有人）请假等数据已更新到23.6'!$F$1:$P$65536,11,0)</f>
        <v>内科</v>
      </c>
      <c r="H475" s="8" t="str">
        <f>VLOOKUP(E475,'[2]住培学员 在培学员排班表（所有人）请假等数据已更新到23.6'!$F$1:$S$65536,14,0)</f>
        <v>2022年</v>
      </c>
      <c r="I475" s="8" t="s">
        <v>99</v>
      </c>
      <c r="J475" s="24">
        <v>0</v>
      </c>
      <c r="K475" s="24">
        <v>0</v>
      </c>
      <c r="L475" s="24">
        <v>0</v>
      </c>
      <c r="M475" s="24">
        <v>160</v>
      </c>
      <c r="N475" s="25">
        <v>0</v>
      </c>
      <c r="O475" s="25">
        <v>4</v>
      </c>
      <c r="P475" s="25">
        <v>1</v>
      </c>
      <c r="Q475" s="25">
        <v>1</v>
      </c>
      <c r="R475" s="25">
        <v>1</v>
      </c>
      <c r="S475" s="36">
        <v>150</v>
      </c>
      <c r="T475" s="24">
        <v>100</v>
      </c>
      <c r="U475" s="41">
        <v>0</v>
      </c>
      <c r="V475" s="41">
        <v>40</v>
      </c>
      <c r="W475" s="41">
        <v>0</v>
      </c>
      <c r="X475" s="41">
        <v>60</v>
      </c>
      <c r="Y475" s="41">
        <v>40</v>
      </c>
      <c r="Z475" s="48">
        <v>0</v>
      </c>
      <c r="AA475" s="48">
        <f>VLOOKUP(E475,[6]教育处数据!B:G,6,0)</f>
        <v>0</v>
      </c>
      <c r="AB475" s="43">
        <f>VLOOKUP(E475,[6]教育处数据!B:H,7,0)</f>
        <v>0</v>
      </c>
      <c r="AC475" s="43">
        <f>VLOOKUP(E475,[6]教育处数据!B:J,9,0)</f>
        <v>0</v>
      </c>
      <c r="AD475" s="43">
        <f>VLOOKUP(E475,[6]教育处数据!B:L,11,0)</f>
        <v>0</v>
      </c>
      <c r="AE475" s="43">
        <v>0</v>
      </c>
      <c r="AF475" s="43">
        <v>0</v>
      </c>
      <c r="AG475" s="43">
        <f>VLOOKUP(E475,[6]教育处数据!B:N,13,0)</f>
        <v>0</v>
      </c>
      <c r="AH475" s="43">
        <v>0</v>
      </c>
      <c r="AI475" s="43">
        <v>0</v>
      </c>
      <c r="AJ475" s="43">
        <v>0</v>
      </c>
      <c r="AK475" s="43">
        <v>0</v>
      </c>
      <c r="AL475" s="43">
        <v>0</v>
      </c>
      <c r="AM475" s="26">
        <f>SUM(J475:M475,S475:AJ475)</f>
        <v>550</v>
      </c>
      <c r="AN475" s="7" t="str">
        <f>VLOOKUP(G475,'[4]2.第一轮公示反馈'!$G:$AM,33,0)</f>
        <v>内科</v>
      </c>
      <c r="AO475" s="52">
        <f>SUMPRODUCT(($AN$4:$AN$1113=AN475)*($AM$4:$AM$1113&gt;AM475))+1</f>
        <v>150</v>
      </c>
      <c r="AP475" s="53">
        <f>COUNTIF(AN:AN,AN475)</f>
        <v>214</v>
      </c>
      <c r="AQ475" s="54">
        <f>AO475/AP475</f>
        <v>0.700934579439252</v>
      </c>
      <c r="AR475" s="53">
        <f>IF(AQ475&lt;=10%,1.5,(IF(AQ475&lt;=40%,1.25,IF(AQ475&lt;=60%,1,IF(AQ475&lt;90%,0.75,0.5)))))</f>
        <v>0.75</v>
      </c>
      <c r="AS475" s="55">
        <v>1200</v>
      </c>
      <c r="AT475" s="6">
        <f>VLOOKUP(E475,[6]教育处数据!B:Q,16,0)</f>
        <v>20</v>
      </c>
      <c r="AU475" s="56">
        <f>AS475*AR475*(AT475/AW475)</f>
        <v>900</v>
      </c>
      <c r="AV475" s="57">
        <f>ROUND(AU475,0)</f>
        <v>900</v>
      </c>
      <c r="AW475" s="6">
        <v>20</v>
      </c>
    </row>
    <row r="476" spans="1:49">
      <c r="A476" s="6"/>
      <c r="B476" s="7" t="s">
        <v>281</v>
      </c>
      <c r="C476" s="8">
        <v>470</v>
      </c>
      <c r="D476" s="9" t="s">
        <v>619</v>
      </c>
      <c r="E476" s="8">
        <f>VLOOKUP(D476,'[1]9月学员绩效名单'!$A:$C,3,0)</f>
        <v>623013</v>
      </c>
      <c r="F476" s="8" t="str">
        <f>VLOOKUP(E476,'[2]住培学员 在培学员排班表（所有人）请假等数据已更新到23.6'!$F$1:$X$65536,19,0)</f>
        <v>住院医师-本院</v>
      </c>
      <c r="G476" s="8" t="str">
        <f>VLOOKUP(E476,'[2]住培学员 在培学员排班表（所有人）请假等数据已更新到23.6'!$F$1:$P$65536,11,0)</f>
        <v>内科</v>
      </c>
      <c r="H476" s="8" t="str">
        <f>VLOOKUP(E476,'[2]住培学员 在培学员排班表（所有人）请假等数据已更新到23.6'!$F$1:$S$65536,14,0)</f>
        <v>2023年</v>
      </c>
      <c r="I476" s="8" t="s">
        <v>99</v>
      </c>
      <c r="J476" s="24">
        <v>0</v>
      </c>
      <c r="K476" s="24">
        <v>0</v>
      </c>
      <c r="L476" s="24">
        <v>0</v>
      </c>
      <c r="M476" s="24">
        <v>160</v>
      </c>
      <c r="N476" s="25" t="s">
        <v>283</v>
      </c>
      <c r="O476" s="25" t="s">
        <v>283</v>
      </c>
      <c r="P476" s="25" t="s">
        <v>283</v>
      </c>
      <c r="Q476" s="25" t="s">
        <v>283</v>
      </c>
      <c r="R476" s="25" t="s">
        <v>283</v>
      </c>
      <c r="S476" s="36">
        <v>110</v>
      </c>
      <c r="T476" s="24">
        <v>100</v>
      </c>
      <c r="U476" s="24">
        <v>10</v>
      </c>
      <c r="V476" s="24">
        <v>60</v>
      </c>
      <c r="W476" s="24">
        <v>30</v>
      </c>
      <c r="X476" s="24">
        <v>60</v>
      </c>
      <c r="Y476" s="48">
        <v>20</v>
      </c>
      <c r="Z476" s="48">
        <v>0</v>
      </c>
      <c r="AA476" s="48">
        <f>VLOOKUP(E476,[6]教育处数据!B:G,6,0)</f>
        <v>0</v>
      </c>
      <c r="AB476" s="43">
        <f>VLOOKUP(E476,[6]教育处数据!B:H,7,0)</f>
        <v>0</v>
      </c>
      <c r="AC476" s="43">
        <f>VLOOKUP(E476,[6]教育处数据!B:J,9,0)</f>
        <v>0</v>
      </c>
      <c r="AD476" s="43">
        <f>VLOOKUP(E476,[6]教育处数据!B:L,11,0)</f>
        <v>0</v>
      </c>
      <c r="AE476" s="43">
        <v>0</v>
      </c>
      <c r="AF476" s="43">
        <v>0</v>
      </c>
      <c r="AG476" s="43">
        <f>VLOOKUP(E476,[6]教育处数据!B:N,13,0)</f>
        <v>0</v>
      </c>
      <c r="AH476" s="43">
        <v>0</v>
      </c>
      <c r="AI476" s="43">
        <v>0</v>
      </c>
      <c r="AJ476" s="43">
        <v>0</v>
      </c>
      <c r="AK476" s="43">
        <v>0</v>
      </c>
      <c r="AL476" s="43">
        <v>0</v>
      </c>
      <c r="AM476" s="26">
        <f>SUM(J476:M476,S476:AJ476)</f>
        <v>550</v>
      </c>
      <c r="AN476" s="7" t="str">
        <f>VLOOKUP(G476,'[4]2.第一轮公示反馈'!$G:$AM,33,0)</f>
        <v>内科</v>
      </c>
      <c r="AO476" s="52">
        <f>SUMPRODUCT(($AN$4:$AN$1113=AN476)*($AM$4:$AM$1113&gt;AM476))+1</f>
        <v>150</v>
      </c>
      <c r="AP476" s="53">
        <f>COUNTIF(AN:AN,AN476)</f>
        <v>214</v>
      </c>
      <c r="AQ476" s="54">
        <f>AO476/AP476</f>
        <v>0.700934579439252</v>
      </c>
      <c r="AR476" s="53">
        <f>IF(AQ476&lt;=10%,1.5,(IF(AQ476&lt;=40%,1.25,IF(AQ476&lt;=60%,1,IF(AQ476&lt;90%,0.75,0.5)))))</f>
        <v>0.75</v>
      </c>
      <c r="AS476" s="55">
        <v>1200</v>
      </c>
      <c r="AT476" s="6">
        <f>VLOOKUP(E476,[6]教育处数据!B:Q,16,0)</f>
        <v>20</v>
      </c>
      <c r="AU476" s="56">
        <f>AS476*AR476*(AT476/AW476)</f>
        <v>900</v>
      </c>
      <c r="AV476" s="57">
        <f>ROUND(AU476,0)</f>
        <v>900</v>
      </c>
      <c r="AW476" s="6">
        <v>20</v>
      </c>
    </row>
    <row r="477" spans="1:49">
      <c r="A477" s="6"/>
      <c r="B477" s="7" t="s">
        <v>484</v>
      </c>
      <c r="C477" s="8">
        <v>471</v>
      </c>
      <c r="D477" s="9" t="s">
        <v>620</v>
      </c>
      <c r="E477" s="8" t="str">
        <f>VLOOKUP(D477,'[1]9月学员绩效名单'!$A:$C,3,0)</f>
        <v>727L87</v>
      </c>
      <c r="F477" s="8" t="str">
        <f>VLOOKUP(E477,'[2]住培学员 在培学员排班表（所有人）请假等数据已更新到23.6'!$F$1:$X$65536,19,0)</f>
        <v>住院医师-外院</v>
      </c>
      <c r="G477" s="8" t="str">
        <f>VLOOKUP(E477,'[2]住培学员 在培学员排班表（所有人）请假等数据已更新到23.6'!$F$1:$P$65536,11,0)</f>
        <v>内科</v>
      </c>
      <c r="H477" s="8" t="str">
        <f>VLOOKUP(E477,'[2]住培学员 在培学员排班表（所有人）请假等数据已更新到23.6'!$F$1:$S$65536,14,0)</f>
        <v>2021年</v>
      </c>
      <c r="I477" s="73" t="s">
        <v>99</v>
      </c>
      <c r="J477" s="74">
        <v>0</v>
      </c>
      <c r="K477" s="74">
        <v>0</v>
      </c>
      <c r="L477" s="74">
        <v>0</v>
      </c>
      <c r="M477" s="74">
        <v>160</v>
      </c>
      <c r="N477" s="75">
        <v>0</v>
      </c>
      <c r="O477" s="25">
        <v>3</v>
      </c>
      <c r="P477" s="75">
        <v>1</v>
      </c>
      <c r="Q477" s="75">
        <v>1</v>
      </c>
      <c r="R477" s="75">
        <v>1</v>
      </c>
      <c r="S477" s="76">
        <v>130</v>
      </c>
      <c r="T477" s="77">
        <v>100</v>
      </c>
      <c r="U477" s="77">
        <v>10</v>
      </c>
      <c r="V477" s="77">
        <v>60</v>
      </c>
      <c r="W477" s="77">
        <v>60</v>
      </c>
      <c r="X477" s="77">
        <v>30</v>
      </c>
      <c r="Y477" s="60">
        <v>0</v>
      </c>
      <c r="Z477" s="48">
        <v>0</v>
      </c>
      <c r="AA477" s="48">
        <f>VLOOKUP(E477,[6]教育处数据!B:G,6,0)</f>
        <v>0</v>
      </c>
      <c r="AB477" s="43">
        <f>VLOOKUP(E477,[6]教育处数据!B:H,7,0)</f>
        <v>0</v>
      </c>
      <c r="AC477" s="43">
        <f>VLOOKUP(E477,[6]教育处数据!B:J,9,0)</f>
        <v>0</v>
      </c>
      <c r="AD477" s="43">
        <f>VLOOKUP(E477,[6]教育处数据!B:L,11,0)</f>
        <v>0</v>
      </c>
      <c r="AE477" s="43">
        <v>0</v>
      </c>
      <c r="AF477" s="43">
        <v>0</v>
      </c>
      <c r="AG477" s="43">
        <f>VLOOKUP(E477,[6]教育处数据!B:N,13,0)</f>
        <v>0</v>
      </c>
      <c r="AH477" s="43">
        <v>0</v>
      </c>
      <c r="AI477" s="43">
        <v>0</v>
      </c>
      <c r="AJ477" s="43">
        <v>0</v>
      </c>
      <c r="AK477" s="43">
        <v>0</v>
      </c>
      <c r="AL477" s="43">
        <v>0</v>
      </c>
      <c r="AM477" s="26">
        <f>SUM(J477:M477,S477:AJ477)</f>
        <v>550</v>
      </c>
      <c r="AN477" s="7" t="str">
        <f>VLOOKUP(G477,'[4]2.第一轮公示反馈'!$G:$AM,33,0)</f>
        <v>内科</v>
      </c>
      <c r="AO477" s="52">
        <f>SUMPRODUCT(($AN$4:$AN$1113=AN477)*($AM$4:$AM$1113&gt;AM477))+1</f>
        <v>150</v>
      </c>
      <c r="AP477" s="53">
        <f>COUNTIF(AN:AN,AN477)</f>
        <v>214</v>
      </c>
      <c r="AQ477" s="54">
        <f>AO477/AP477</f>
        <v>0.700934579439252</v>
      </c>
      <c r="AR477" s="53">
        <f>IF(AQ477&lt;=10%,1.5,(IF(AQ477&lt;=40%,1.25,IF(AQ477&lt;=60%,1,IF(AQ477&lt;90%,0.75,0.5)))))</f>
        <v>0.75</v>
      </c>
      <c r="AS477" s="55">
        <v>1200</v>
      </c>
      <c r="AT477" s="6">
        <f>VLOOKUP(E477,[6]教育处数据!B:Q,16,0)</f>
        <v>20</v>
      </c>
      <c r="AU477" s="56">
        <f>AS477*AR477*(AT477/AW477)</f>
        <v>900</v>
      </c>
      <c r="AV477" s="57">
        <f>ROUND(AU477,0)</f>
        <v>900</v>
      </c>
      <c r="AW477" s="6">
        <v>20</v>
      </c>
    </row>
    <row r="478" spans="1:49">
      <c r="A478" s="6"/>
      <c r="B478" s="7" t="s">
        <v>185</v>
      </c>
      <c r="C478" s="8">
        <v>472</v>
      </c>
      <c r="D478" s="13" t="s">
        <v>621</v>
      </c>
      <c r="E478" s="8" t="str">
        <f>VLOOKUP(D478,'[1]9月学员绩效名单'!$A:$C,3,0)</f>
        <v>7AO239</v>
      </c>
      <c r="F478" s="8" t="str">
        <f>VLOOKUP(E478,'[2]住培学员 在培学员排班表（所有人）请假等数据已更新到23.6'!$F$1:$X$65536,19,0)</f>
        <v>规培研究生</v>
      </c>
      <c r="G478" s="8" t="str">
        <f>VLOOKUP(E478,'[2]住培学员 在培学员排班表（所有人）请假等数据已更新到23.6'!$F$1:$P$65536,11,0)</f>
        <v>内科</v>
      </c>
      <c r="H478" s="8" t="str">
        <f>VLOOKUP(E478,'[2]住培学员 在培学员排班表（所有人）请假等数据已更新到23.6'!$F$1:$S$65536,14,0)</f>
        <v>2022年</v>
      </c>
      <c r="I478" s="8" t="s">
        <v>99</v>
      </c>
      <c r="J478" s="24">
        <v>0</v>
      </c>
      <c r="K478" s="24">
        <v>0</v>
      </c>
      <c r="L478" s="24">
        <v>0</v>
      </c>
      <c r="M478" s="24">
        <v>160</v>
      </c>
      <c r="N478" s="25">
        <v>0</v>
      </c>
      <c r="O478" s="25">
        <v>4</v>
      </c>
      <c r="P478" s="25">
        <v>1</v>
      </c>
      <c r="Q478" s="25">
        <v>1</v>
      </c>
      <c r="R478" s="25">
        <v>1</v>
      </c>
      <c r="S478" s="36">
        <v>150</v>
      </c>
      <c r="T478" s="24">
        <v>100</v>
      </c>
      <c r="U478" s="41">
        <v>10</v>
      </c>
      <c r="V478" s="41">
        <v>40</v>
      </c>
      <c r="W478" s="41">
        <v>0</v>
      </c>
      <c r="X478" s="41">
        <v>60</v>
      </c>
      <c r="Y478" s="41">
        <v>20</v>
      </c>
      <c r="Z478" s="48">
        <v>0</v>
      </c>
      <c r="AA478" s="48">
        <f>VLOOKUP(E478,[6]教育处数据!B:G,6,0)</f>
        <v>0</v>
      </c>
      <c r="AB478" s="43">
        <f>VLOOKUP(E478,[6]教育处数据!B:H,7,0)</f>
        <v>0</v>
      </c>
      <c r="AC478" s="43">
        <f>VLOOKUP(E478,[6]教育处数据!B:J,9,0)</f>
        <v>0</v>
      </c>
      <c r="AD478" s="43">
        <f>VLOOKUP(E478,[6]教育处数据!B:L,11,0)</f>
        <v>0</v>
      </c>
      <c r="AE478" s="43">
        <v>0</v>
      </c>
      <c r="AF478" s="43">
        <v>0</v>
      </c>
      <c r="AG478" s="43">
        <f>VLOOKUP(E478,[6]教育处数据!B:N,13,0)</f>
        <v>0</v>
      </c>
      <c r="AH478" s="43">
        <v>0</v>
      </c>
      <c r="AI478" s="43">
        <v>0</v>
      </c>
      <c r="AJ478" s="43">
        <v>0</v>
      </c>
      <c r="AK478" s="43">
        <v>0</v>
      </c>
      <c r="AL478" s="43">
        <v>0</v>
      </c>
      <c r="AM478" s="26">
        <f>SUM(J478:M478,S478:AJ478)</f>
        <v>540</v>
      </c>
      <c r="AN478" s="7" t="str">
        <f>VLOOKUP(G478,'[4]2.第一轮公示反馈'!$G:$AM,33,0)</f>
        <v>内科</v>
      </c>
      <c r="AO478" s="52">
        <f>SUMPRODUCT(($AN$4:$AN$1113=AN478)*($AM$4:$AM$1113&gt;AM478))+1</f>
        <v>156</v>
      </c>
      <c r="AP478" s="53">
        <f>COUNTIF(AN:AN,AN478)</f>
        <v>214</v>
      </c>
      <c r="AQ478" s="54">
        <f>AO478/AP478</f>
        <v>0.728971962616822</v>
      </c>
      <c r="AR478" s="53">
        <f>IF(AQ478&lt;=10%,1.5,(IF(AQ478&lt;=40%,1.25,IF(AQ478&lt;=60%,1,IF(AQ478&lt;90%,0.75,0.5)))))</f>
        <v>0.75</v>
      </c>
      <c r="AS478" s="55">
        <v>1200</v>
      </c>
      <c r="AT478" s="6">
        <f>VLOOKUP(E478,[6]教育处数据!B:Q,16,0)</f>
        <v>20</v>
      </c>
      <c r="AU478" s="56">
        <f>AS478*AR478*(AT478/AW478)</f>
        <v>900</v>
      </c>
      <c r="AV478" s="57">
        <f>ROUND(AU478,0)</f>
        <v>900</v>
      </c>
      <c r="AW478" s="6">
        <v>20</v>
      </c>
    </row>
    <row r="479" spans="1:49">
      <c r="A479" s="6"/>
      <c r="B479" s="7" t="s">
        <v>281</v>
      </c>
      <c r="C479" s="8">
        <v>475</v>
      </c>
      <c r="D479" s="9" t="s">
        <v>622</v>
      </c>
      <c r="E479" s="8" t="str">
        <f>VLOOKUP(D479,'[1]9月学员绩效名单'!$A:$C,3,0)</f>
        <v>732L86</v>
      </c>
      <c r="F479" s="8" t="str">
        <f>VLOOKUP(E479,'[2]住培学员 在培学员排班表（所有人）请假等数据已更新到23.6'!$F$1:$X$65536,19,0)</f>
        <v>住院医师-外院</v>
      </c>
      <c r="G479" s="8" t="str">
        <f>VLOOKUP(E479,'[2]住培学员 在培学员排班表（所有人）请假等数据已更新到23.6'!$F$1:$P$65536,11,0)</f>
        <v>内科</v>
      </c>
      <c r="H479" s="8" t="str">
        <f>VLOOKUP(E479,'[2]住培学员 在培学员排班表（所有人）请假等数据已更新到23.6'!$F$1:$S$65536,14,0)</f>
        <v>2023年</v>
      </c>
      <c r="I479" s="8" t="s">
        <v>99</v>
      </c>
      <c r="J479" s="24">
        <v>0</v>
      </c>
      <c r="K479" s="24">
        <v>0</v>
      </c>
      <c r="L479" s="24">
        <v>0</v>
      </c>
      <c r="M479" s="24">
        <v>160</v>
      </c>
      <c r="N479" s="25" t="s">
        <v>283</v>
      </c>
      <c r="O479" s="25" t="s">
        <v>283</v>
      </c>
      <c r="P479" s="25" t="s">
        <v>283</v>
      </c>
      <c r="Q479" s="25" t="s">
        <v>283</v>
      </c>
      <c r="R479" s="25" t="s">
        <v>283</v>
      </c>
      <c r="S479" s="36">
        <v>130</v>
      </c>
      <c r="T479" s="24">
        <v>100</v>
      </c>
      <c r="U479" s="24">
        <v>10</v>
      </c>
      <c r="V479" s="24">
        <v>60</v>
      </c>
      <c r="W479" s="24">
        <v>30</v>
      </c>
      <c r="X479" s="24">
        <v>30</v>
      </c>
      <c r="Y479" s="48">
        <v>20</v>
      </c>
      <c r="Z479" s="48">
        <v>0</v>
      </c>
      <c r="AA479" s="48">
        <f>VLOOKUP(E479,[6]教育处数据!B:G,6,0)</f>
        <v>0</v>
      </c>
      <c r="AB479" s="43">
        <f>VLOOKUP(E479,[6]教育处数据!B:H,7,0)</f>
        <v>0</v>
      </c>
      <c r="AC479" s="43">
        <f>VLOOKUP(E479,[6]教育处数据!B:J,9,0)</f>
        <v>0</v>
      </c>
      <c r="AD479" s="43">
        <f>VLOOKUP(E479,[6]教育处数据!B:L,11,0)</f>
        <v>0</v>
      </c>
      <c r="AE479" s="43">
        <v>0</v>
      </c>
      <c r="AF479" s="43">
        <v>0</v>
      </c>
      <c r="AG479" s="43">
        <f>VLOOKUP(E479,[6]教育处数据!B:N,13,0)</f>
        <v>0</v>
      </c>
      <c r="AH479" s="43">
        <v>0</v>
      </c>
      <c r="AI479" s="43">
        <v>0</v>
      </c>
      <c r="AJ479" s="43">
        <v>0</v>
      </c>
      <c r="AK479" s="43">
        <v>0</v>
      </c>
      <c r="AL479" s="43">
        <v>0</v>
      </c>
      <c r="AM479" s="26">
        <f>SUM(J479:M479,S479:AJ479)</f>
        <v>540</v>
      </c>
      <c r="AN479" s="7" t="str">
        <f>VLOOKUP(G479,'[4]2.第一轮公示反馈'!$G:$AM,33,0)</f>
        <v>内科</v>
      </c>
      <c r="AO479" s="52">
        <f>SUMPRODUCT(($AN$4:$AN$1113=AN479)*($AM$4:$AM$1113&gt;AM479))+1</f>
        <v>156</v>
      </c>
      <c r="AP479" s="53">
        <f>COUNTIF(AN:AN,AN479)</f>
        <v>214</v>
      </c>
      <c r="AQ479" s="54">
        <f>AO479/AP479</f>
        <v>0.728971962616822</v>
      </c>
      <c r="AR479" s="53">
        <f>IF(AQ479&lt;=10%,1.5,(IF(AQ479&lt;=40%,1.25,IF(AQ479&lt;=60%,1,IF(AQ479&lt;90%,0.75,0.5)))))</f>
        <v>0.75</v>
      </c>
      <c r="AS479" s="55">
        <v>1200</v>
      </c>
      <c r="AT479" s="6">
        <f>VLOOKUP(E479,[6]教育处数据!B:Q,16,0)</f>
        <v>20</v>
      </c>
      <c r="AU479" s="56">
        <f>AS479*AR479*(AT479/AW479)</f>
        <v>900</v>
      </c>
      <c r="AV479" s="57">
        <f>ROUND(AU479,0)</f>
        <v>900</v>
      </c>
      <c r="AW479" s="6">
        <v>20</v>
      </c>
    </row>
    <row r="480" spans="1:49">
      <c r="A480" s="6"/>
      <c r="B480" s="7" t="s">
        <v>484</v>
      </c>
      <c r="C480" s="8">
        <v>476</v>
      </c>
      <c r="D480" s="11" t="s">
        <v>623</v>
      </c>
      <c r="E480" s="8" t="str">
        <f>VLOOKUP(D480,'[1]9月学员绩效名单'!$A:$C,3,0)</f>
        <v>7AM379</v>
      </c>
      <c r="F480" s="8" t="str">
        <f>VLOOKUP(E480,'[2]住培学员 在培学员排班表（所有人）请假等数据已更新到23.6'!$F$1:$X$65536,19,0)</f>
        <v>规培研究生</v>
      </c>
      <c r="G480" s="8" t="str">
        <f>VLOOKUP(E480,'[2]住培学员 在培学员排班表（所有人）请假等数据已更新到23.6'!$F$1:$P$65536,11,0)</f>
        <v>内科</v>
      </c>
      <c r="H480" s="8" t="str">
        <f>VLOOKUP(E480,'[2]住培学员 在培学员排班表（所有人）请假等数据已更新到23.6'!$F$1:$S$65536,14,0)</f>
        <v>2021年</v>
      </c>
      <c r="I480" s="73" t="s">
        <v>99</v>
      </c>
      <c r="J480" s="74">
        <v>0</v>
      </c>
      <c r="K480" s="74">
        <v>0</v>
      </c>
      <c r="L480" s="74">
        <v>0</v>
      </c>
      <c r="M480" s="74">
        <v>160</v>
      </c>
      <c r="N480" s="75">
        <v>0</v>
      </c>
      <c r="O480" s="25">
        <v>3</v>
      </c>
      <c r="P480" s="75">
        <v>1</v>
      </c>
      <c r="Q480" s="75">
        <v>1</v>
      </c>
      <c r="R480" s="75">
        <v>1</v>
      </c>
      <c r="S480" s="76">
        <v>130</v>
      </c>
      <c r="T480" s="77">
        <v>100</v>
      </c>
      <c r="U480" s="77">
        <v>10</v>
      </c>
      <c r="V480" s="77">
        <v>80</v>
      </c>
      <c r="W480" s="77">
        <v>0</v>
      </c>
      <c r="X480" s="77">
        <v>60</v>
      </c>
      <c r="Y480" s="60">
        <v>0</v>
      </c>
      <c r="Z480" s="48">
        <v>0</v>
      </c>
      <c r="AA480" s="48">
        <f>VLOOKUP(E480,[6]教育处数据!B:G,6,0)</f>
        <v>0</v>
      </c>
      <c r="AB480" s="43">
        <f>VLOOKUP(E480,[6]教育处数据!B:H,7,0)</f>
        <v>0</v>
      </c>
      <c r="AC480" s="43">
        <f>VLOOKUP(E480,[6]教育处数据!B:J,9,0)</f>
        <v>0</v>
      </c>
      <c r="AD480" s="43">
        <f>VLOOKUP(E480,[6]教育处数据!B:L,11,0)</f>
        <v>0</v>
      </c>
      <c r="AE480" s="43">
        <v>0</v>
      </c>
      <c r="AF480" s="43">
        <v>0</v>
      </c>
      <c r="AG480" s="43">
        <f>VLOOKUP(E480,[6]教育处数据!B:N,13,0)</f>
        <v>0</v>
      </c>
      <c r="AH480" s="43">
        <v>0</v>
      </c>
      <c r="AI480" s="43">
        <v>0</v>
      </c>
      <c r="AJ480" s="43">
        <v>0</v>
      </c>
      <c r="AK480" s="43">
        <v>0</v>
      </c>
      <c r="AL480" s="43">
        <v>0</v>
      </c>
      <c r="AM480" s="26">
        <f>SUM(J480:M480,S480:AJ480)</f>
        <v>540</v>
      </c>
      <c r="AN480" s="7" t="str">
        <f>VLOOKUP(G480,'[4]2.第一轮公示反馈'!$G:$AM,33,0)</f>
        <v>内科</v>
      </c>
      <c r="AO480" s="52">
        <f>SUMPRODUCT(($AN$4:$AN$1113=AN480)*($AM$4:$AM$1113&gt;AM480))+1</f>
        <v>156</v>
      </c>
      <c r="AP480" s="53">
        <f>COUNTIF(AN:AN,AN480)</f>
        <v>214</v>
      </c>
      <c r="AQ480" s="54">
        <f>AO480/AP480</f>
        <v>0.728971962616822</v>
      </c>
      <c r="AR480" s="53">
        <f>IF(AQ480&lt;=10%,1.5,(IF(AQ480&lt;=40%,1.25,IF(AQ480&lt;=60%,1,IF(AQ480&lt;90%,0.75,0.5)))))</f>
        <v>0.75</v>
      </c>
      <c r="AS480" s="55">
        <v>1200</v>
      </c>
      <c r="AT480" s="6">
        <f>VLOOKUP(E480,[6]教育处数据!B:Q,16,0)</f>
        <v>20</v>
      </c>
      <c r="AU480" s="56">
        <f>AS480*AR480*(AT480/AW480)</f>
        <v>900</v>
      </c>
      <c r="AV480" s="57">
        <f>ROUND(AU480,0)</f>
        <v>900</v>
      </c>
      <c r="AW480" s="6">
        <v>20</v>
      </c>
    </row>
    <row r="481" spans="1:49">
      <c r="A481" s="6"/>
      <c r="B481" s="7" t="s">
        <v>126</v>
      </c>
      <c r="C481" s="8">
        <v>477</v>
      </c>
      <c r="D481" s="13" t="s">
        <v>624</v>
      </c>
      <c r="E481" s="8" t="str">
        <f>VLOOKUP(D481,'[1]9月学员绩效名单'!$A:$C,3,0)</f>
        <v>7AO048</v>
      </c>
      <c r="F481" s="8" t="str">
        <f>VLOOKUP(E481,'[2]住培学员 在培学员排班表（所有人）请假等数据已更新到23.6'!$F$1:$X$65536,19,0)</f>
        <v>规培研究生</v>
      </c>
      <c r="G481" s="8" t="str">
        <f>VLOOKUP(E481,'[2]住培学员 在培学员排班表（所有人）请假等数据已更新到23.6'!$F$1:$P$65536,11,0)</f>
        <v>内科</v>
      </c>
      <c r="H481" s="8" t="str">
        <f>VLOOKUP(E481,'[2]住培学员 在培学员排班表（所有人）请假等数据已更新到23.6'!$F$1:$S$65536,14,0)</f>
        <v>2022年</v>
      </c>
      <c r="I481" s="8" t="s">
        <v>99</v>
      </c>
      <c r="J481" s="24">
        <v>0</v>
      </c>
      <c r="K481" s="24">
        <v>0</v>
      </c>
      <c r="L481" s="24">
        <v>0</v>
      </c>
      <c r="M481" s="24">
        <v>160</v>
      </c>
      <c r="N481" s="25">
        <v>0</v>
      </c>
      <c r="O481" s="25">
        <v>1</v>
      </c>
      <c r="P481" s="27">
        <v>1</v>
      </c>
      <c r="Q481" s="37">
        <v>1</v>
      </c>
      <c r="R481" s="27">
        <v>0</v>
      </c>
      <c r="S481" s="36">
        <v>65</v>
      </c>
      <c r="T481" s="24">
        <v>100</v>
      </c>
      <c r="U481" s="38">
        <v>10</v>
      </c>
      <c r="V481" s="38">
        <v>20</v>
      </c>
      <c r="W481" s="38">
        <v>60</v>
      </c>
      <c r="X481" s="38">
        <v>120</v>
      </c>
      <c r="Y481" s="38">
        <v>0</v>
      </c>
      <c r="Z481" s="48">
        <v>0</v>
      </c>
      <c r="AA481" s="48">
        <f>VLOOKUP(E481,[6]教育处数据!B:G,6,0)</f>
        <v>0</v>
      </c>
      <c r="AB481" s="43">
        <f>VLOOKUP(E481,[6]教育处数据!B:H,7,0)</f>
        <v>0</v>
      </c>
      <c r="AC481" s="43">
        <f>VLOOKUP(E481,[6]教育处数据!B:J,9,0)</f>
        <v>0</v>
      </c>
      <c r="AD481" s="43">
        <f>VLOOKUP(E481,[6]教育处数据!B:L,11,0)</f>
        <v>0</v>
      </c>
      <c r="AE481" s="43">
        <v>0</v>
      </c>
      <c r="AF481" s="43">
        <v>0</v>
      </c>
      <c r="AG481" s="43">
        <f>VLOOKUP(E481,[6]教育处数据!B:N,13,0)</f>
        <v>0</v>
      </c>
      <c r="AH481" s="43">
        <v>0</v>
      </c>
      <c r="AI481" s="43">
        <v>0</v>
      </c>
      <c r="AJ481" s="43">
        <v>0</v>
      </c>
      <c r="AK481" s="43">
        <v>0</v>
      </c>
      <c r="AL481" s="43">
        <v>0</v>
      </c>
      <c r="AM481" s="26">
        <f>SUM(J481:M481,S481:AJ481)</f>
        <v>535</v>
      </c>
      <c r="AN481" s="7" t="str">
        <f>VLOOKUP(G481,'[4]2.第一轮公示反馈'!$G:$AM,33,0)</f>
        <v>内科</v>
      </c>
      <c r="AO481" s="52">
        <f>SUMPRODUCT(($AN$4:$AN$1113=AN481)*($AM$4:$AM$1113&gt;AM481))+1</f>
        <v>159</v>
      </c>
      <c r="AP481" s="53">
        <f>COUNTIF(AN:AN,AN481)</f>
        <v>214</v>
      </c>
      <c r="AQ481" s="54">
        <f>AO481/AP481</f>
        <v>0.742990654205608</v>
      </c>
      <c r="AR481" s="53">
        <f>IF(AQ481&lt;=10%,1.5,(IF(AQ481&lt;=40%,1.25,IF(AQ481&lt;=60%,1,IF(AQ481&lt;90%,0.75,0.5)))))</f>
        <v>0.75</v>
      </c>
      <c r="AS481" s="55">
        <v>1200</v>
      </c>
      <c r="AT481" s="6">
        <f>VLOOKUP(E481,[6]教育处数据!B:Q,16,0)</f>
        <v>20</v>
      </c>
      <c r="AU481" s="56">
        <f>AS481*AR481*(AT481/AW481)</f>
        <v>900</v>
      </c>
      <c r="AV481" s="57">
        <f>ROUND(AU481,0)</f>
        <v>900</v>
      </c>
      <c r="AW481" s="6">
        <v>20</v>
      </c>
    </row>
    <row r="482" spans="1:49">
      <c r="A482" s="6"/>
      <c r="B482" s="7" t="s">
        <v>185</v>
      </c>
      <c r="C482" s="8">
        <v>478</v>
      </c>
      <c r="D482" s="60" t="s">
        <v>625</v>
      </c>
      <c r="E482" s="8" t="str">
        <f>VLOOKUP(D482,'[1]9月学员绩效名单'!$A:$C,3,0)</f>
        <v>7AO218</v>
      </c>
      <c r="F482" s="8" t="str">
        <f>VLOOKUP(E482,'[2]住培学员 在培学员排班表（所有人）请假等数据已更新到23.6'!$F$1:$X$65536,19,0)</f>
        <v>规培研究生</v>
      </c>
      <c r="G482" s="8" t="str">
        <f>VLOOKUP(E482,'[2]住培学员 在培学员排班表（所有人）请假等数据已更新到23.6'!$F$1:$P$65536,11,0)</f>
        <v>内科</v>
      </c>
      <c r="H482" s="8" t="str">
        <f>VLOOKUP(E482,'[2]住培学员 在培学员排班表（所有人）请假等数据已更新到23.6'!$F$1:$S$65536,14,0)</f>
        <v>2022年</v>
      </c>
      <c r="I482" s="8" t="s">
        <v>99</v>
      </c>
      <c r="J482" s="24">
        <v>0</v>
      </c>
      <c r="K482" s="24">
        <v>0</v>
      </c>
      <c r="L482" s="24">
        <v>0</v>
      </c>
      <c r="M482" s="24">
        <v>160</v>
      </c>
      <c r="N482" s="25">
        <v>0</v>
      </c>
      <c r="O482" s="25">
        <v>3</v>
      </c>
      <c r="P482" s="25">
        <v>0</v>
      </c>
      <c r="Q482" s="25">
        <v>1</v>
      </c>
      <c r="R482" s="25">
        <v>0</v>
      </c>
      <c r="S482" s="36">
        <v>85</v>
      </c>
      <c r="T482" s="24">
        <v>100</v>
      </c>
      <c r="U482" s="41">
        <v>10</v>
      </c>
      <c r="V482" s="41">
        <v>40</v>
      </c>
      <c r="W482" s="41">
        <v>60</v>
      </c>
      <c r="X482" s="41">
        <v>60</v>
      </c>
      <c r="Y482" s="41">
        <v>20</v>
      </c>
      <c r="Z482" s="48">
        <v>0</v>
      </c>
      <c r="AA482" s="48">
        <f>VLOOKUP(E482,[6]教育处数据!B:G,6,0)</f>
        <v>0</v>
      </c>
      <c r="AB482" s="43">
        <f>VLOOKUP(E482,[6]教育处数据!B:H,7,0)</f>
        <v>0</v>
      </c>
      <c r="AC482" s="43">
        <f>VLOOKUP(E482,[6]教育处数据!B:J,9,0)</f>
        <v>0</v>
      </c>
      <c r="AD482" s="43">
        <f>VLOOKUP(E482,[6]教育处数据!B:L,11,0)</f>
        <v>0</v>
      </c>
      <c r="AE482" s="43">
        <v>0</v>
      </c>
      <c r="AF482" s="43">
        <v>0</v>
      </c>
      <c r="AG482" s="43">
        <f>VLOOKUP(E482,[6]教育处数据!B:N,13,0)</f>
        <v>0</v>
      </c>
      <c r="AH482" s="43">
        <v>0</v>
      </c>
      <c r="AI482" s="43">
        <v>0</v>
      </c>
      <c r="AJ482" s="43">
        <v>0</v>
      </c>
      <c r="AK482" s="43">
        <v>0</v>
      </c>
      <c r="AL482" s="43">
        <v>0</v>
      </c>
      <c r="AM482" s="26">
        <f>SUM(J482:M482,S482:AJ482)</f>
        <v>535</v>
      </c>
      <c r="AN482" s="7" t="str">
        <f>VLOOKUP(G482,'[4]2.第一轮公示反馈'!$G:$AM,33,0)</f>
        <v>内科</v>
      </c>
      <c r="AO482" s="52">
        <f>SUMPRODUCT(($AN$4:$AN$1113=AN482)*($AM$4:$AM$1113&gt;AM482))+1</f>
        <v>159</v>
      </c>
      <c r="AP482" s="53">
        <f>COUNTIF(AN:AN,AN482)</f>
        <v>214</v>
      </c>
      <c r="AQ482" s="54">
        <f>AO482/AP482</f>
        <v>0.742990654205608</v>
      </c>
      <c r="AR482" s="53">
        <f>IF(AQ482&lt;=10%,1.5,(IF(AQ482&lt;=40%,1.25,IF(AQ482&lt;=60%,1,IF(AQ482&lt;90%,0.75,0.5)))))</f>
        <v>0.75</v>
      </c>
      <c r="AS482" s="55">
        <v>1200</v>
      </c>
      <c r="AT482" s="6">
        <f>VLOOKUP(E482,[6]教育处数据!B:Q,16,0)</f>
        <v>20</v>
      </c>
      <c r="AU482" s="56">
        <f>AS482*AR482*(AT482/AW482)</f>
        <v>900</v>
      </c>
      <c r="AV482" s="57">
        <f>ROUND(AU482,0)</f>
        <v>900</v>
      </c>
      <c r="AW482" s="6">
        <v>20</v>
      </c>
    </row>
    <row r="483" spans="1:49">
      <c r="A483" s="6"/>
      <c r="B483" s="7" t="s">
        <v>281</v>
      </c>
      <c r="C483" s="8">
        <v>479</v>
      </c>
      <c r="D483" s="9" t="s">
        <v>626</v>
      </c>
      <c r="E483" s="8" t="str">
        <f>VLOOKUP(D483,'[1]9月学员绩效名单'!$A:$C,3,0)</f>
        <v>732L73</v>
      </c>
      <c r="F483" s="8" t="str">
        <f>VLOOKUP(E483,'[2]住培学员 在培学员排班表（所有人）请假等数据已更新到23.6'!$F$1:$X$65536,19,0)</f>
        <v>住院医师-外院</v>
      </c>
      <c r="G483" s="8" t="str">
        <f>VLOOKUP(E483,'[2]住培学员 在培学员排班表（所有人）请假等数据已更新到23.6'!$F$1:$P$65536,11,0)</f>
        <v>内科</v>
      </c>
      <c r="H483" s="8" t="str">
        <f>VLOOKUP(E483,'[2]住培学员 在培学员排班表（所有人）请假等数据已更新到23.6'!$F$1:$S$65536,14,0)</f>
        <v>2023年</v>
      </c>
      <c r="I483" s="8" t="s">
        <v>99</v>
      </c>
      <c r="J483" s="24">
        <v>0</v>
      </c>
      <c r="K483" s="24">
        <v>0</v>
      </c>
      <c r="L483" s="24">
        <v>0</v>
      </c>
      <c r="M483" s="24">
        <v>160</v>
      </c>
      <c r="N483" s="25" t="s">
        <v>283</v>
      </c>
      <c r="O483" s="25" t="s">
        <v>283</v>
      </c>
      <c r="P483" s="25" t="s">
        <v>283</v>
      </c>
      <c r="Q483" s="25" t="s">
        <v>283</v>
      </c>
      <c r="R483" s="25" t="s">
        <v>283</v>
      </c>
      <c r="S483" s="36">
        <v>102.5</v>
      </c>
      <c r="T483" s="24">
        <v>100</v>
      </c>
      <c r="U483" s="24">
        <v>10</v>
      </c>
      <c r="V483" s="24">
        <v>80</v>
      </c>
      <c r="W483" s="24">
        <v>30</v>
      </c>
      <c r="X483" s="24">
        <v>30</v>
      </c>
      <c r="Y483" s="48">
        <v>20</v>
      </c>
      <c r="Z483" s="48">
        <v>0</v>
      </c>
      <c r="AA483" s="48">
        <f>VLOOKUP(E483,[6]教育处数据!B:G,6,0)</f>
        <v>0</v>
      </c>
      <c r="AB483" s="43">
        <f>VLOOKUP(E483,[6]教育处数据!B:H,7,0)</f>
        <v>0</v>
      </c>
      <c r="AC483" s="43">
        <f>VLOOKUP(E483,[6]教育处数据!B:J,9,0)</f>
        <v>0</v>
      </c>
      <c r="AD483" s="43">
        <f>VLOOKUP(E483,[6]教育处数据!B:L,11,0)</f>
        <v>0</v>
      </c>
      <c r="AE483" s="43">
        <v>0</v>
      </c>
      <c r="AF483" s="43">
        <v>0</v>
      </c>
      <c r="AG483" s="43">
        <f>VLOOKUP(E483,[6]教育处数据!B:N,13,0)</f>
        <v>0</v>
      </c>
      <c r="AH483" s="43">
        <v>0</v>
      </c>
      <c r="AI483" s="43">
        <v>0</v>
      </c>
      <c r="AJ483" s="43">
        <v>0</v>
      </c>
      <c r="AK483" s="43">
        <v>0</v>
      </c>
      <c r="AL483" s="43">
        <v>0</v>
      </c>
      <c r="AM483" s="26">
        <f>SUM(J483:M483,S483:AJ483)</f>
        <v>532.5</v>
      </c>
      <c r="AN483" s="7" t="str">
        <f>VLOOKUP(G483,'[4]2.第一轮公示反馈'!$G:$AM,33,0)</f>
        <v>内科</v>
      </c>
      <c r="AO483" s="52">
        <f>SUMPRODUCT(($AN$4:$AN$1113=AN483)*($AM$4:$AM$1113&gt;AM483))+1</f>
        <v>161</v>
      </c>
      <c r="AP483" s="53">
        <f>COUNTIF(AN:AN,AN483)</f>
        <v>214</v>
      </c>
      <c r="AQ483" s="54">
        <f>AO483/AP483</f>
        <v>0.752336448598131</v>
      </c>
      <c r="AR483" s="53">
        <f>IF(AQ483&lt;=10%,1.5,(IF(AQ483&lt;=40%,1.25,IF(AQ483&lt;=60%,1,IF(AQ483&lt;90%,0.75,0.5)))))</f>
        <v>0.75</v>
      </c>
      <c r="AS483" s="55">
        <v>1200</v>
      </c>
      <c r="AT483" s="6">
        <f>VLOOKUP(E483,[6]教育处数据!B:Q,16,0)</f>
        <v>20</v>
      </c>
      <c r="AU483" s="56">
        <f>AS483*AR483*(AT483/AW483)</f>
        <v>900</v>
      </c>
      <c r="AV483" s="57">
        <f>ROUND(AU483,0)</f>
        <v>900</v>
      </c>
      <c r="AW483" s="6">
        <v>20</v>
      </c>
    </row>
    <row r="484" spans="1:49">
      <c r="A484" s="6"/>
      <c r="B484" s="7" t="s">
        <v>185</v>
      </c>
      <c r="C484" s="8">
        <v>480</v>
      </c>
      <c r="D484" s="60" t="s">
        <v>627</v>
      </c>
      <c r="E484" s="8" t="str">
        <f>VLOOKUP(D484,'[1]9月学员绩效名单'!$A:$C,3,0)</f>
        <v>7AO219</v>
      </c>
      <c r="F484" s="8" t="str">
        <f>VLOOKUP(E484,'[2]住培学员 在培学员排班表（所有人）请假等数据已更新到23.6'!$F$1:$X$65536,19,0)</f>
        <v>规培研究生</v>
      </c>
      <c r="G484" s="8" t="str">
        <f>VLOOKUP(E484,'[2]住培学员 在培学员排班表（所有人）请假等数据已更新到23.6'!$F$1:$P$65536,11,0)</f>
        <v>内科</v>
      </c>
      <c r="H484" s="8" t="str">
        <f>VLOOKUP(E484,'[2]住培学员 在培学员排班表（所有人）请假等数据已更新到23.6'!$F$1:$S$65536,14,0)</f>
        <v>2022年</v>
      </c>
      <c r="I484" s="8" t="s">
        <v>99</v>
      </c>
      <c r="J484" s="24">
        <v>0</v>
      </c>
      <c r="K484" s="24">
        <v>0</v>
      </c>
      <c r="L484" s="24">
        <v>0</v>
      </c>
      <c r="M484" s="24">
        <v>160</v>
      </c>
      <c r="N484" s="25">
        <v>0</v>
      </c>
      <c r="O484" s="25">
        <v>2</v>
      </c>
      <c r="P484" s="25">
        <v>1</v>
      </c>
      <c r="Q484" s="25">
        <v>1</v>
      </c>
      <c r="R484" s="25">
        <v>1</v>
      </c>
      <c r="S484" s="36">
        <v>110</v>
      </c>
      <c r="T484" s="24">
        <v>100</v>
      </c>
      <c r="U484" s="41">
        <v>10</v>
      </c>
      <c r="V484" s="41">
        <v>40</v>
      </c>
      <c r="W484" s="41">
        <v>30</v>
      </c>
      <c r="X484" s="41">
        <v>60</v>
      </c>
      <c r="Y484" s="41">
        <v>20</v>
      </c>
      <c r="Z484" s="48">
        <v>0</v>
      </c>
      <c r="AA484" s="48">
        <f>VLOOKUP(E484,[6]教育处数据!B:G,6,0)</f>
        <v>0</v>
      </c>
      <c r="AB484" s="43">
        <f>VLOOKUP(E484,[6]教育处数据!B:H,7,0)</f>
        <v>0</v>
      </c>
      <c r="AC484" s="43">
        <f>VLOOKUP(E484,[6]教育处数据!B:J,9,0)</f>
        <v>0</v>
      </c>
      <c r="AD484" s="43">
        <f>VLOOKUP(E484,[6]教育处数据!B:L,11,0)</f>
        <v>0</v>
      </c>
      <c r="AE484" s="43">
        <v>0</v>
      </c>
      <c r="AF484" s="43">
        <v>0</v>
      </c>
      <c r="AG484" s="43">
        <f>VLOOKUP(E484,[6]教育处数据!B:N,13,0)</f>
        <v>0</v>
      </c>
      <c r="AH484" s="43">
        <v>0</v>
      </c>
      <c r="AI484" s="43">
        <v>0</v>
      </c>
      <c r="AJ484" s="43">
        <v>0</v>
      </c>
      <c r="AK484" s="43">
        <v>0</v>
      </c>
      <c r="AL484" s="43">
        <v>0</v>
      </c>
      <c r="AM484" s="26">
        <f>SUM(J484:M484,S484:AJ484)</f>
        <v>530</v>
      </c>
      <c r="AN484" s="7" t="str">
        <f>VLOOKUP(G484,'[4]2.第一轮公示反馈'!$G:$AM,33,0)</f>
        <v>内科</v>
      </c>
      <c r="AO484" s="52">
        <f>SUMPRODUCT(($AN$4:$AN$1113=AN484)*($AM$4:$AM$1113&gt;AM484))+1</f>
        <v>162</v>
      </c>
      <c r="AP484" s="53">
        <f>COUNTIF(AN:AN,AN484)</f>
        <v>214</v>
      </c>
      <c r="AQ484" s="54">
        <f>AO484/AP484</f>
        <v>0.757009345794392</v>
      </c>
      <c r="AR484" s="53">
        <f>IF(AQ484&lt;=10%,1.5,(IF(AQ484&lt;=40%,1.25,IF(AQ484&lt;=60%,1,IF(AQ484&lt;90%,0.75,0.5)))))</f>
        <v>0.75</v>
      </c>
      <c r="AS484" s="55">
        <v>1200</v>
      </c>
      <c r="AT484" s="6">
        <f>VLOOKUP(E484,[6]教育处数据!B:Q,16,0)</f>
        <v>20</v>
      </c>
      <c r="AU484" s="56">
        <f>AS484*AR484*(AT484/AW484)</f>
        <v>900</v>
      </c>
      <c r="AV484" s="57">
        <f>ROUND(AU484,0)</f>
        <v>900</v>
      </c>
      <c r="AW484" s="6">
        <v>20</v>
      </c>
    </row>
    <row r="485" spans="1:49">
      <c r="A485" s="6"/>
      <c r="B485" s="7" t="s">
        <v>185</v>
      </c>
      <c r="C485" s="8">
        <v>481</v>
      </c>
      <c r="D485" s="60" t="s">
        <v>628</v>
      </c>
      <c r="E485" s="8" t="str">
        <f>VLOOKUP(D485,'[1]9月学员绩效名单'!$A:$C,3,0)</f>
        <v>7AO220</v>
      </c>
      <c r="F485" s="8" t="str">
        <f>VLOOKUP(E485,'[2]住培学员 在培学员排班表（所有人）请假等数据已更新到23.6'!$F$1:$X$65536,19,0)</f>
        <v>规培研究生</v>
      </c>
      <c r="G485" s="8" t="str">
        <f>VLOOKUP(E485,'[2]住培学员 在培学员排班表（所有人）请假等数据已更新到23.6'!$F$1:$P$65536,11,0)</f>
        <v>内科</v>
      </c>
      <c r="H485" s="8" t="str">
        <f>VLOOKUP(E485,'[2]住培学员 在培学员排班表（所有人）请假等数据已更新到23.6'!$F$1:$S$65536,14,0)</f>
        <v>2022年</v>
      </c>
      <c r="I485" s="8" t="s">
        <v>99</v>
      </c>
      <c r="J485" s="24">
        <v>0</v>
      </c>
      <c r="K485" s="24">
        <v>0</v>
      </c>
      <c r="L485" s="24">
        <v>0</v>
      </c>
      <c r="M485" s="24">
        <v>160</v>
      </c>
      <c r="N485" s="25">
        <v>0</v>
      </c>
      <c r="O485" s="25">
        <v>4</v>
      </c>
      <c r="P485" s="25">
        <v>1</v>
      </c>
      <c r="Q485" s="25">
        <v>1</v>
      </c>
      <c r="R485" s="25">
        <v>1</v>
      </c>
      <c r="S485" s="36">
        <v>150</v>
      </c>
      <c r="T485" s="24">
        <v>100</v>
      </c>
      <c r="U485" s="41">
        <v>10</v>
      </c>
      <c r="V485" s="41">
        <v>20</v>
      </c>
      <c r="W485" s="41">
        <v>60</v>
      </c>
      <c r="X485" s="41">
        <v>30</v>
      </c>
      <c r="Y485" s="41">
        <v>0</v>
      </c>
      <c r="Z485" s="48">
        <v>0</v>
      </c>
      <c r="AA485" s="48">
        <f>VLOOKUP(E485,[6]教育处数据!B:G,6,0)</f>
        <v>0</v>
      </c>
      <c r="AB485" s="43">
        <f>VLOOKUP(E485,[6]教育处数据!B:H,7,0)</f>
        <v>0</v>
      </c>
      <c r="AC485" s="43">
        <f>VLOOKUP(E485,[6]教育处数据!B:J,9,0)</f>
        <v>0</v>
      </c>
      <c r="AD485" s="43">
        <f>VLOOKUP(E485,[6]教育处数据!B:L,11,0)</f>
        <v>0</v>
      </c>
      <c r="AE485" s="43">
        <v>0</v>
      </c>
      <c r="AF485" s="43">
        <v>0</v>
      </c>
      <c r="AG485" s="43">
        <f>VLOOKUP(E485,[6]教育处数据!B:N,13,0)</f>
        <v>0</v>
      </c>
      <c r="AH485" s="43">
        <v>0</v>
      </c>
      <c r="AI485" s="43">
        <v>0</v>
      </c>
      <c r="AJ485" s="43">
        <v>0</v>
      </c>
      <c r="AK485" s="43">
        <v>0</v>
      </c>
      <c r="AL485" s="43">
        <v>0</v>
      </c>
      <c r="AM485" s="26">
        <f>SUM(J485:M485,S485:AJ485)</f>
        <v>530</v>
      </c>
      <c r="AN485" s="7" t="str">
        <f>VLOOKUP(G485,'[4]2.第一轮公示反馈'!$G:$AM,33,0)</f>
        <v>内科</v>
      </c>
      <c r="AO485" s="52">
        <f>SUMPRODUCT(($AN$4:$AN$1113=AN485)*($AM$4:$AM$1113&gt;AM485))+1</f>
        <v>162</v>
      </c>
      <c r="AP485" s="53">
        <f>COUNTIF(AN:AN,AN485)</f>
        <v>214</v>
      </c>
      <c r="AQ485" s="54">
        <f>AO485/AP485</f>
        <v>0.757009345794392</v>
      </c>
      <c r="AR485" s="53">
        <f>IF(AQ485&lt;=10%,1.5,(IF(AQ485&lt;=40%,1.25,IF(AQ485&lt;=60%,1,IF(AQ485&lt;90%,0.75,0.5)))))</f>
        <v>0.75</v>
      </c>
      <c r="AS485" s="55">
        <v>1200</v>
      </c>
      <c r="AT485" s="6">
        <f>VLOOKUP(E485,[6]教育处数据!B:Q,16,0)</f>
        <v>20</v>
      </c>
      <c r="AU485" s="56">
        <f>AS485*AR485*(AT485/AW485)</f>
        <v>900</v>
      </c>
      <c r="AV485" s="57">
        <f>ROUND(AU485,0)</f>
        <v>900</v>
      </c>
      <c r="AW485" s="6">
        <v>20</v>
      </c>
    </row>
    <row r="486" spans="1:49">
      <c r="A486" s="6"/>
      <c r="B486" s="7" t="s">
        <v>185</v>
      </c>
      <c r="C486" s="8">
        <v>482</v>
      </c>
      <c r="D486" s="9" t="s">
        <v>629</v>
      </c>
      <c r="E486" s="8" t="str">
        <f>VLOOKUP(D486,'[1]9月学员绩效名单'!$A:$C,3,0)</f>
        <v>732L95</v>
      </c>
      <c r="F486" s="8" t="str">
        <f>VLOOKUP(E486,'[2]住培学员 在培学员排班表（所有人）请假等数据已更新到23.6'!$F$1:$X$65536,19,0)</f>
        <v>住院医师-外院</v>
      </c>
      <c r="G486" s="8" t="str">
        <f>VLOOKUP(E486,'[2]住培学员 在培学员排班表（所有人）请假等数据已更新到23.6'!$F$1:$P$65536,11,0)</f>
        <v>内科</v>
      </c>
      <c r="H486" s="8" t="str">
        <f>VLOOKUP(E486,'[2]住培学员 在培学员排班表（所有人）请假等数据已更新到23.6'!$F$1:$S$65536,14,0)</f>
        <v>2023年</v>
      </c>
      <c r="I486" s="8" t="s">
        <v>99</v>
      </c>
      <c r="J486" s="24">
        <v>0</v>
      </c>
      <c r="K486" s="24">
        <v>0</v>
      </c>
      <c r="L486" s="24">
        <v>0</v>
      </c>
      <c r="M486" s="24">
        <v>160</v>
      </c>
      <c r="N486" s="25">
        <v>0</v>
      </c>
      <c r="O486" s="25">
        <v>4</v>
      </c>
      <c r="P486" s="25">
        <v>1</v>
      </c>
      <c r="Q486" s="25">
        <v>1</v>
      </c>
      <c r="R486" s="25">
        <v>1</v>
      </c>
      <c r="S486" s="36">
        <v>150</v>
      </c>
      <c r="T486" s="24">
        <v>100</v>
      </c>
      <c r="U486" s="41">
        <v>10</v>
      </c>
      <c r="V486" s="41">
        <v>20</v>
      </c>
      <c r="W486" s="41">
        <v>60</v>
      </c>
      <c r="X486" s="41">
        <v>30</v>
      </c>
      <c r="Y486" s="41">
        <v>0</v>
      </c>
      <c r="Z486" s="48">
        <v>0</v>
      </c>
      <c r="AA486" s="48">
        <f>VLOOKUP(E486,[6]教育处数据!B:G,6,0)</f>
        <v>0</v>
      </c>
      <c r="AB486" s="43">
        <f>VLOOKUP(E486,[6]教育处数据!B:H,7,0)</f>
        <v>0</v>
      </c>
      <c r="AC486" s="43">
        <f>VLOOKUP(E486,[6]教育处数据!B:J,9,0)</f>
        <v>0</v>
      </c>
      <c r="AD486" s="43">
        <f>VLOOKUP(E486,[6]教育处数据!B:L,11,0)</f>
        <v>0</v>
      </c>
      <c r="AE486" s="43">
        <v>0</v>
      </c>
      <c r="AF486" s="43">
        <v>0</v>
      </c>
      <c r="AG486" s="43">
        <f>VLOOKUP(E486,[6]教育处数据!B:N,13,0)</f>
        <v>0</v>
      </c>
      <c r="AH486" s="43">
        <v>0</v>
      </c>
      <c r="AI486" s="43">
        <v>0</v>
      </c>
      <c r="AJ486" s="43">
        <v>0</v>
      </c>
      <c r="AK486" s="43">
        <v>0</v>
      </c>
      <c r="AL486" s="43">
        <v>0</v>
      </c>
      <c r="AM486" s="26">
        <f>SUM(J486:M486,S486:AJ486)</f>
        <v>530</v>
      </c>
      <c r="AN486" s="7" t="str">
        <f>VLOOKUP(G486,'[4]2.第一轮公示反馈'!$G:$AM,33,0)</f>
        <v>内科</v>
      </c>
      <c r="AO486" s="52">
        <f>SUMPRODUCT(($AN$4:$AN$1113=AN486)*($AM$4:$AM$1113&gt;AM486))+1</f>
        <v>162</v>
      </c>
      <c r="AP486" s="53">
        <f>COUNTIF(AN:AN,AN486)</f>
        <v>214</v>
      </c>
      <c r="AQ486" s="54">
        <f>AO486/AP486</f>
        <v>0.757009345794392</v>
      </c>
      <c r="AR486" s="53">
        <f>IF(AQ486&lt;=10%,1.5,(IF(AQ486&lt;=40%,1.25,IF(AQ486&lt;=60%,1,IF(AQ486&lt;90%,0.75,0.5)))))</f>
        <v>0.75</v>
      </c>
      <c r="AS486" s="55">
        <v>1200</v>
      </c>
      <c r="AT486" s="6">
        <f>VLOOKUP(E486,[6]教育处数据!B:Q,16,0)</f>
        <v>20</v>
      </c>
      <c r="AU486" s="56">
        <f>AS486*AR486*(AT486/AW486)</f>
        <v>900</v>
      </c>
      <c r="AV486" s="57">
        <f>ROUND(AU486,0)</f>
        <v>900</v>
      </c>
      <c r="AW486" s="6">
        <v>20</v>
      </c>
    </row>
    <row r="487" spans="1:49">
      <c r="A487" s="6"/>
      <c r="B487" s="7" t="s">
        <v>535</v>
      </c>
      <c r="C487" s="8">
        <v>483</v>
      </c>
      <c r="D487" s="9" t="s">
        <v>630</v>
      </c>
      <c r="E487" s="8" t="str">
        <f>VLOOKUP(D487,'[1]9月学员绩效名单'!$A:$C,3,0)</f>
        <v>732L91</v>
      </c>
      <c r="F487" s="8" t="str">
        <f>VLOOKUP(E487,'[2]住培学员 在培学员排班表（所有人）请假等数据已更新到23.6'!$F$1:$X$65536,19,0)</f>
        <v>住院医师-外院</v>
      </c>
      <c r="G487" s="8" t="str">
        <f>VLOOKUP(E487,'[2]住培学员 在培学员排班表（所有人）请假等数据已更新到23.6'!$F$1:$P$65536,11,0)</f>
        <v>内科</v>
      </c>
      <c r="H487" s="8" t="str">
        <f>VLOOKUP(E487,'[2]住培学员 在培学员排班表（所有人）请假等数据已更新到23.6'!$F$1:$S$65536,14,0)</f>
        <v>2023年</v>
      </c>
      <c r="I487" s="8" t="s">
        <v>99</v>
      </c>
      <c r="J487" s="24">
        <v>0</v>
      </c>
      <c r="K487" s="24">
        <v>0</v>
      </c>
      <c r="L487" s="24">
        <v>0</v>
      </c>
      <c r="M487" s="24">
        <v>120</v>
      </c>
      <c r="N487" s="25">
        <v>0</v>
      </c>
      <c r="O487" s="25">
        <v>2</v>
      </c>
      <c r="P487" s="25">
        <v>1</v>
      </c>
      <c r="Q487" s="25">
        <v>0</v>
      </c>
      <c r="R487" s="25">
        <v>0</v>
      </c>
      <c r="S487" s="36">
        <v>60</v>
      </c>
      <c r="T487" s="24">
        <v>100</v>
      </c>
      <c r="U487" s="24">
        <v>10</v>
      </c>
      <c r="V487" s="24">
        <v>60</v>
      </c>
      <c r="W487" s="24">
        <v>60</v>
      </c>
      <c r="X487" s="24">
        <v>120</v>
      </c>
      <c r="Y487" s="48">
        <v>0</v>
      </c>
      <c r="Z487" s="48">
        <v>0</v>
      </c>
      <c r="AA487" s="48">
        <f>VLOOKUP(E487,[6]教育处数据!B:G,6,0)</f>
        <v>0</v>
      </c>
      <c r="AB487" s="43">
        <f>VLOOKUP(E487,[6]教育处数据!B:H,7,0)</f>
        <v>0</v>
      </c>
      <c r="AC487" s="43">
        <f>VLOOKUP(E487,[6]教育处数据!B:J,9,0)</f>
        <v>0</v>
      </c>
      <c r="AD487" s="43">
        <f>VLOOKUP(E487,[6]教育处数据!B:L,11,0)</f>
        <v>0</v>
      </c>
      <c r="AE487" s="43">
        <v>0</v>
      </c>
      <c r="AF487" s="43">
        <v>0</v>
      </c>
      <c r="AG487" s="43">
        <f>VLOOKUP(E487,[6]教育处数据!B:N,13,0)</f>
        <v>0</v>
      </c>
      <c r="AH487" s="43">
        <v>0</v>
      </c>
      <c r="AI487" s="43">
        <v>0</v>
      </c>
      <c r="AJ487" s="43">
        <v>0</v>
      </c>
      <c r="AK487" s="43">
        <v>0</v>
      </c>
      <c r="AL487" s="43">
        <v>0</v>
      </c>
      <c r="AM487" s="26">
        <f>SUM(J487:M487,S487:AJ487)</f>
        <v>530</v>
      </c>
      <c r="AN487" s="7" t="str">
        <f>VLOOKUP(G487,'[4]2.第一轮公示反馈'!$G:$AM,33,0)</f>
        <v>内科</v>
      </c>
      <c r="AO487" s="52">
        <f>SUMPRODUCT(($AN$4:$AN$1113=AN487)*($AM$4:$AM$1113&gt;AM487))+1</f>
        <v>162</v>
      </c>
      <c r="AP487" s="53">
        <f>COUNTIF(AN:AN,AN487)</f>
        <v>214</v>
      </c>
      <c r="AQ487" s="54">
        <f>AO487/AP487</f>
        <v>0.757009345794392</v>
      </c>
      <c r="AR487" s="53">
        <f>IF(AQ487&lt;=10%,1.5,(IF(AQ487&lt;=40%,1.25,IF(AQ487&lt;=60%,1,IF(AQ487&lt;90%,0.75,0.5)))))</f>
        <v>0.75</v>
      </c>
      <c r="AS487" s="55">
        <v>1200</v>
      </c>
      <c r="AT487" s="6">
        <f>VLOOKUP(E487,[6]教育处数据!B:Q,16,0)</f>
        <v>20</v>
      </c>
      <c r="AU487" s="56">
        <f>AS487*AR487*(AT487/AW487)</f>
        <v>900</v>
      </c>
      <c r="AV487" s="57">
        <f>ROUND(AU487,0)</f>
        <v>900</v>
      </c>
      <c r="AW487" s="6">
        <v>20</v>
      </c>
    </row>
    <row r="488" spans="1:49">
      <c r="A488" s="6"/>
      <c r="B488" s="7" t="s">
        <v>500</v>
      </c>
      <c r="C488" s="8">
        <v>484</v>
      </c>
      <c r="D488" s="13" t="s">
        <v>631</v>
      </c>
      <c r="E488" s="8" t="str">
        <f>VLOOKUP(D488,'[1]9月学员绩效名单'!$A:$C,3,0)</f>
        <v>7AO043</v>
      </c>
      <c r="F488" s="8" t="str">
        <f>VLOOKUP(E488,'[2]住培学员 在培学员排班表（所有人）请假等数据已更新到23.6'!$F$1:$X$65536,19,0)</f>
        <v>规培研究生</v>
      </c>
      <c r="G488" s="8" t="str">
        <f>VLOOKUP(E488,'[2]住培学员 在培学员排班表（所有人）请假等数据已更新到23.6'!$F$1:$P$65536,11,0)</f>
        <v>内科</v>
      </c>
      <c r="H488" s="8" t="str">
        <f>VLOOKUP(E488,'[2]住培学员 在培学员排班表（所有人）请假等数据已更新到23.6'!$F$1:$S$65536,14,0)</f>
        <v>2022年</v>
      </c>
      <c r="I488" s="9" t="s">
        <v>99</v>
      </c>
      <c r="J488" s="60">
        <v>0</v>
      </c>
      <c r="K488" s="24">
        <v>0</v>
      </c>
      <c r="L488" s="24">
        <v>0</v>
      </c>
      <c r="M488" s="24">
        <v>160</v>
      </c>
      <c r="N488" s="25">
        <v>0</v>
      </c>
      <c r="O488" s="25">
        <v>1</v>
      </c>
      <c r="P488" s="25">
        <v>1</v>
      </c>
      <c r="Q488" s="25">
        <v>1</v>
      </c>
      <c r="R488" s="78">
        <v>1</v>
      </c>
      <c r="S488" s="36">
        <v>90</v>
      </c>
      <c r="T488" s="24">
        <v>100</v>
      </c>
      <c r="U488" s="24">
        <v>10</v>
      </c>
      <c r="V488" s="24">
        <v>20</v>
      </c>
      <c r="W488" s="24">
        <v>120</v>
      </c>
      <c r="X488" s="24">
        <v>30</v>
      </c>
      <c r="Y488" s="48">
        <v>0</v>
      </c>
      <c r="Z488" s="48">
        <v>0</v>
      </c>
      <c r="AA488" s="48">
        <f>VLOOKUP(E488,[6]教育处数据!B:G,6,0)</f>
        <v>0</v>
      </c>
      <c r="AB488" s="43">
        <f>VLOOKUP(E488,[6]教育处数据!B:H,7,0)</f>
        <v>0</v>
      </c>
      <c r="AC488" s="43">
        <f>VLOOKUP(E488,[6]教育处数据!B:J,9,0)</f>
        <v>0</v>
      </c>
      <c r="AD488" s="43">
        <f>VLOOKUP(E488,[6]教育处数据!B:L,11,0)</f>
        <v>0</v>
      </c>
      <c r="AE488" s="43">
        <v>0</v>
      </c>
      <c r="AF488" s="43">
        <v>0</v>
      </c>
      <c r="AG488" s="43">
        <f>VLOOKUP(E488,[6]教育处数据!B:N,13,0)</f>
        <v>0</v>
      </c>
      <c r="AH488" s="43">
        <v>0</v>
      </c>
      <c r="AI488" s="43">
        <v>0</v>
      </c>
      <c r="AJ488" s="43">
        <v>0</v>
      </c>
      <c r="AK488" s="43">
        <v>0</v>
      </c>
      <c r="AL488" s="43">
        <v>0</v>
      </c>
      <c r="AM488" s="26">
        <f>SUM(J488:M488,S488:AJ488)</f>
        <v>530</v>
      </c>
      <c r="AN488" s="7" t="str">
        <f>VLOOKUP(G488,'[4]2.第一轮公示反馈'!$G:$AM,33,0)</f>
        <v>内科</v>
      </c>
      <c r="AO488" s="52">
        <f>SUMPRODUCT(($AN$4:$AN$1113=AN488)*($AM$4:$AM$1113&gt;AM488))+1</f>
        <v>162</v>
      </c>
      <c r="AP488" s="53">
        <f>COUNTIF(AN:AN,AN488)</f>
        <v>214</v>
      </c>
      <c r="AQ488" s="54">
        <f>AO488/AP488</f>
        <v>0.757009345794392</v>
      </c>
      <c r="AR488" s="53">
        <f>IF(AQ488&lt;=10%,1.5,(IF(AQ488&lt;=40%,1.25,IF(AQ488&lt;=60%,1,IF(AQ488&lt;90%,0.75,0.5)))))</f>
        <v>0.75</v>
      </c>
      <c r="AS488" s="55">
        <v>1200</v>
      </c>
      <c r="AT488" s="6">
        <f>VLOOKUP(E488,[6]教育处数据!B:Q,16,0)</f>
        <v>20</v>
      </c>
      <c r="AU488" s="56">
        <f>AS488*AR488*(AT488/AW488)</f>
        <v>900</v>
      </c>
      <c r="AV488" s="57">
        <f>ROUND(AU488,0)</f>
        <v>900</v>
      </c>
      <c r="AW488" s="6">
        <v>20</v>
      </c>
    </row>
    <row r="489" spans="1:49">
      <c r="A489" s="6"/>
      <c r="B489" s="7" t="s">
        <v>134</v>
      </c>
      <c r="C489" s="8">
        <v>485</v>
      </c>
      <c r="D489" s="13" t="s">
        <v>632</v>
      </c>
      <c r="E489" s="8" t="str">
        <f>VLOOKUP(D489,'[1]9月学员绩效名单'!$A:$C,3,0)</f>
        <v>7AO221</v>
      </c>
      <c r="F489" s="8" t="str">
        <f>VLOOKUP(E489,'[2]住培学员 在培学员排班表（所有人）请假等数据已更新到23.6'!$F$1:$X$65536,19,0)</f>
        <v>规培研究生</v>
      </c>
      <c r="G489" s="8" t="str">
        <f>VLOOKUP(E489,'[2]住培学员 在培学员排班表（所有人）请假等数据已更新到23.6'!$F$1:$P$65536,11,0)</f>
        <v>内科</v>
      </c>
      <c r="H489" s="8" t="str">
        <f>VLOOKUP(E489,'[2]住培学员 在培学员排班表（所有人）请假等数据已更新到23.6'!$F$1:$S$65536,14,0)</f>
        <v>2022年</v>
      </c>
      <c r="I489" s="8" t="s">
        <v>99</v>
      </c>
      <c r="J489" s="24">
        <v>0</v>
      </c>
      <c r="K489" s="24">
        <v>0</v>
      </c>
      <c r="L489" s="24">
        <v>0</v>
      </c>
      <c r="M489" s="24">
        <v>160</v>
      </c>
      <c r="N489" s="25">
        <v>0</v>
      </c>
      <c r="O489" s="25">
        <v>4</v>
      </c>
      <c r="P489" s="25">
        <v>1</v>
      </c>
      <c r="Q489" s="25">
        <v>1</v>
      </c>
      <c r="R489" s="25">
        <v>1</v>
      </c>
      <c r="S489" s="36">
        <v>150</v>
      </c>
      <c r="T489" s="24">
        <v>100</v>
      </c>
      <c r="U489" s="24">
        <v>10</v>
      </c>
      <c r="V489" s="24">
        <v>20</v>
      </c>
      <c r="W489" s="24">
        <v>60</v>
      </c>
      <c r="X489" s="24">
        <v>30</v>
      </c>
      <c r="Y489" s="48">
        <v>0</v>
      </c>
      <c r="Z489" s="48">
        <v>0</v>
      </c>
      <c r="AA489" s="48">
        <f>VLOOKUP(E489,[6]教育处数据!B:G,6,0)</f>
        <v>0</v>
      </c>
      <c r="AB489" s="43">
        <f>VLOOKUP(E489,[6]教育处数据!B:H,7,0)</f>
        <v>0</v>
      </c>
      <c r="AC489" s="43">
        <f>VLOOKUP(E489,[6]教育处数据!B:J,9,0)</f>
        <v>0</v>
      </c>
      <c r="AD489" s="43">
        <f>VLOOKUP(E489,[6]教育处数据!B:L,11,0)</f>
        <v>0</v>
      </c>
      <c r="AE489" s="43">
        <v>0</v>
      </c>
      <c r="AF489" s="43">
        <v>0</v>
      </c>
      <c r="AG489" s="43">
        <f>VLOOKUP(E489,[6]教育处数据!B:N,13,0)</f>
        <v>0</v>
      </c>
      <c r="AH489" s="43">
        <v>0</v>
      </c>
      <c r="AI489" s="43">
        <v>0</v>
      </c>
      <c r="AJ489" s="43">
        <v>0</v>
      </c>
      <c r="AK489" s="43">
        <v>0</v>
      </c>
      <c r="AL489" s="43">
        <v>0</v>
      </c>
      <c r="AM489" s="26">
        <f>SUM(J489:M489,S489:AJ489)</f>
        <v>530</v>
      </c>
      <c r="AN489" s="7" t="str">
        <f>VLOOKUP(G489,'[4]2.第一轮公示反馈'!$G:$AM,33,0)</f>
        <v>内科</v>
      </c>
      <c r="AO489" s="52">
        <f>SUMPRODUCT(($AN$4:$AN$1113=AN489)*($AM$4:$AM$1113&gt;AM489))+1</f>
        <v>162</v>
      </c>
      <c r="AP489" s="53">
        <f>COUNTIF(AN:AN,AN489)</f>
        <v>214</v>
      </c>
      <c r="AQ489" s="54">
        <f>AO489/AP489</f>
        <v>0.757009345794392</v>
      </c>
      <c r="AR489" s="53">
        <f>IF(AQ489&lt;=10%,1.5,(IF(AQ489&lt;=40%,1.25,IF(AQ489&lt;=60%,1,IF(AQ489&lt;90%,0.75,0.5)))))</f>
        <v>0.75</v>
      </c>
      <c r="AS489" s="55">
        <v>1200</v>
      </c>
      <c r="AT489" s="6">
        <f>VLOOKUP(E489,[6]教育处数据!B:Q,16,0)</f>
        <v>20</v>
      </c>
      <c r="AU489" s="56">
        <f>AS489*AR489*(AT489/AW489)</f>
        <v>900</v>
      </c>
      <c r="AV489" s="57">
        <f>ROUND(AU489,0)</f>
        <v>900</v>
      </c>
      <c r="AW489" s="6">
        <v>20</v>
      </c>
    </row>
    <row r="490" spans="1:49">
      <c r="A490" s="6"/>
      <c r="B490" s="7" t="s">
        <v>134</v>
      </c>
      <c r="C490" s="8">
        <v>486</v>
      </c>
      <c r="D490" s="13" t="s">
        <v>633</v>
      </c>
      <c r="E490" s="8" t="str">
        <f>VLOOKUP(D490,'[1]9月学员绩效名单'!$A:$C,3,0)</f>
        <v>7AO242</v>
      </c>
      <c r="F490" s="8" t="str">
        <f>VLOOKUP(E490,'[2]住培学员 在培学员排班表（所有人）请假等数据已更新到23.6'!$F$1:$X$65536,19,0)</f>
        <v>规培研究生</v>
      </c>
      <c r="G490" s="8" t="str">
        <f>VLOOKUP(E490,'[2]住培学员 在培学员排班表（所有人）请假等数据已更新到23.6'!$F$1:$P$65536,11,0)</f>
        <v>内科</v>
      </c>
      <c r="H490" s="8" t="str">
        <f>VLOOKUP(E490,'[2]住培学员 在培学员排班表（所有人）请假等数据已更新到23.6'!$F$1:$S$65536,14,0)</f>
        <v>2022年</v>
      </c>
      <c r="I490" s="8" t="s">
        <v>99</v>
      </c>
      <c r="J490" s="24">
        <v>0</v>
      </c>
      <c r="K490" s="24">
        <v>0</v>
      </c>
      <c r="L490" s="24">
        <v>0</v>
      </c>
      <c r="M490" s="24">
        <v>160</v>
      </c>
      <c r="N490" s="25">
        <v>0</v>
      </c>
      <c r="O490" s="25">
        <v>4</v>
      </c>
      <c r="P490" s="25">
        <v>1</v>
      </c>
      <c r="Q490" s="25">
        <v>1</v>
      </c>
      <c r="R490" s="25">
        <v>1</v>
      </c>
      <c r="S490" s="36">
        <v>150</v>
      </c>
      <c r="T490" s="24">
        <v>100</v>
      </c>
      <c r="U490" s="24">
        <v>10</v>
      </c>
      <c r="V490" s="24">
        <v>20</v>
      </c>
      <c r="W490" s="24">
        <v>60</v>
      </c>
      <c r="X490" s="24">
        <v>30</v>
      </c>
      <c r="Y490" s="48">
        <v>0</v>
      </c>
      <c r="Z490" s="48">
        <v>0</v>
      </c>
      <c r="AA490" s="48">
        <f>VLOOKUP(E490,[6]教育处数据!B:G,6,0)</f>
        <v>0</v>
      </c>
      <c r="AB490" s="43">
        <f>VLOOKUP(E490,[6]教育处数据!B:H,7,0)</f>
        <v>0</v>
      </c>
      <c r="AC490" s="43">
        <f>VLOOKUP(E490,[6]教育处数据!B:J,9,0)</f>
        <v>0</v>
      </c>
      <c r="AD490" s="43">
        <f>VLOOKUP(E490,[6]教育处数据!B:L,11,0)</f>
        <v>0</v>
      </c>
      <c r="AE490" s="43">
        <v>0</v>
      </c>
      <c r="AF490" s="43">
        <v>0</v>
      </c>
      <c r="AG490" s="43">
        <f>VLOOKUP(E490,[6]教育处数据!B:N,13,0)</f>
        <v>0</v>
      </c>
      <c r="AH490" s="43">
        <v>0</v>
      </c>
      <c r="AI490" s="43">
        <v>0</v>
      </c>
      <c r="AJ490" s="43">
        <v>0</v>
      </c>
      <c r="AK490" s="43">
        <v>0</v>
      </c>
      <c r="AL490" s="43">
        <v>0</v>
      </c>
      <c r="AM490" s="26">
        <f>SUM(J490:M490,S490:AJ490)</f>
        <v>530</v>
      </c>
      <c r="AN490" s="7" t="str">
        <f>VLOOKUP(G490,'[4]2.第一轮公示反馈'!$G:$AM,33,0)</f>
        <v>内科</v>
      </c>
      <c r="AO490" s="52">
        <f>SUMPRODUCT(($AN$4:$AN$1113=AN490)*($AM$4:$AM$1113&gt;AM490))+1</f>
        <v>162</v>
      </c>
      <c r="AP490" s="53">
        <f>COUNTIF(AN:AN,AN490)</f>
        <v>214</v>
      </c>
      <c r="AQ490" s="54">
        <f>AO490/AP490</f>
        <v>0.757009345794392</v>
      </c>
      <c r="AR490" s="53">
        <f>IF(AQ490&lt;=10%,1.5,(IF(AQ490&lt;=40%,1.25,IF(AQ490&lt;=60%,1,IF(AQ490&lt;90%,0.75,0.5)))))</f>
        <v>0.75</v>
      </c>
      <c r="AS490" s="55">
        <v>1200</v>
      </c>
      <c r="AT490" s="6">
        <f>VLOOKUP(E490,[6]教育处数据!B:Q,16,0)</f>
        <v>20</v>
      </c>
      <c r="AU490" s="56">
        <f>AS490*AR490*(AT490/AW490)</f>
        <v>900</v>
      </c>
      <c r="AV490" s="57">
        <f>ROUND(AU490,0)</f>
        <v>900</v>
      </c>
      <c r="AW490" s="6">
        <v>20</v>
      </c>
    </row>
    <row r="491" spans="1:49">
      <c r="A491" s="6"/>
      <c r="B491" s="7" t="s">
        <v>134</v>
      </c>
      <c r="C491" s="8">
        <v>487</v>
      </c>
      <c r="D491" s="13" t="s">
        <v>634</v>
      </c>
      <c r="E491" s="8" t="str">
        <f>VLOOKUP(D491,'[1]9月学员绩效名单'!$A:$C,3,0)</f>
        <v>7AO250</v>
      </c>
      <c r="F491" s="8" t="str">
        <f>VLOOKUP(E491,'[2]住培学员 在培学员排班表（所有人）请假等数据已更新到23.6'!$F$1:$X$65536,19,0)</f>
        <v>规培研究生</v>
      </c>
      <c r="G491" s="8" t="str">
        <f>VLOOKUP(E491,'[2]住培学员 在培学员排班表（所有人）请假等数据已更新到23.6'!$F$1:$P$65536,11,0)</f>
        <v>内科</v>
      </c>
      <c r="H491" s="8" t="str">
        <f>VLOOKUP(E491,'[2]住培学员 在培学员排班表（所有人）请假等数据已更新到23.6'!$F$1:$S$65536,14,0)</f>
        <v>2022年</v>
      </c>
      <c r="I491" s="8" t="s">
        <v>99</v>
      </c>
      <c r="J491" s="24">
        <v>0</v>
      </c>
      <c r="K491" s="24">
        <v>0</v>
      </c>
      <c r="L491" s="24">
        <v>0</v>
      </c>
      <c r="M491" s="24">
        <v>160</v>
      </c>
      <c r="N491" s="25">
        <v>0</v>
      </c>
      <c r="O491" s="25">
        <v>4</v>
      </c>
      <c r="P491" s="25">
        <v>1</v>
      </c>
      <c r="Q491" s="25">
        <v>1</v>
      </c>
      <c r="R491" s="25">
        <v>1</v>
      </c>
      <c r="S491" s="36">
        <v>150</v>
      </c>
      <c r="T491" s="24">
        <v>100</v>
      </c>
      <c r="U491" s="24">
        <v>10</v>
      </c>
      <c r="V491" s="24">
        <v>20</v>
      </c>
      <c r="W491" s="24">
        <v>60</v>
      </c>
      <c r="X491" s="24">
        <v>30</v>
      </c>
      <c r="Y491" s="48">
        <v>0</v>
      </c>
      <c r="Z491" s="48">
        <v>0</v>
      </c>
      <c r="AA491" s="48">
        <f>VLOOKUP(E491,[6]教育处数据!B:G,6,0)</f>
        <v>0</v>
      </c>
      <c r="AB491" s="43">
        <f>VLOOKUP(E491,[6]教育处数据!B:H,7,0)</f>
        <v>0</v>
      </c>
      <c r="AC491" s="43">
        <f>VLOOKUP(E491,[6]教育处数据!B:J,9,0)</f>
        <v>0</v>
      </c>
      <c r="AD491" s="43">
        <f>VLOOKUP(E491,[6]教育处数据!B:L,11,0)</f>
        <v>0</v>
      </c>
      <c r="AE491" s="43">
        <v>0</v>
      </c>
      <c r="AF491" s="43">
        <v>0</v>
      </c>
      <c r="AG491" s="43">
        <f>VLOOKUP(E491,[6]教育处数据!B:N,13,0)</f>
        <v>0</v>
      </c>
      <c r="AH491" s="43">
        <v>0</v>
      </c>
      <c r="AI491" s="43">
        <v>0</v>
      </c>
      <c r="AJ491" s="43">
        <v>0</v>
      </c>
      <c r="AK491" s="43">
        <v>0</v>
      </c>
      <c r="AL491" s="43">
        <v>0</v>
      </c>
      <c r="AM491" s="26">
        <f>SUM(J491:M491,S491:AJ491)</f>
        <v>530</v>
      </c>
      <c r="AN491" s="7" t="str">
        <f>VLOOKUP(G491,'[4]2.第一轮公示反馈'!$G:$AM,33,0)</f>
        <v>内科</v>
      </c>
      <c r="AO491" s="52">
        <f>SUMPRODUCT(($AN$4:$AN$1113=AN491)*($AM$4:$AM$1113&gt;AM491))+1</f>
        <v>162</v>
      </c>
      <c r="AP491" s="53">
        <f>COUNTIF(AN:AN,AN491)</f>
        <v>214</v>
      </c>
      <c r="AQ491" s="54">
        <f>AO491/AP491</f>
        <v>0.757009345794392</v>
      </c>
      <c r="AR491" s="53">
        <f>IF(AQ491&lt;=10%,1.5,(IF(AQ491&lt;=40%,1.25,IF(AQ491&lt;=60%,1,IF(AQ491&lt;90%,0.75,0.5)))))</f>
        <v>0.75</v>
      </c>
      <c r="AS491" s="55">
        <v>1200</v>
      </c>
      <c r="AT491" s="6">
        <f>VLOOKUP(E491,[6]教育处数据!B:Q,16,0)</f>
        <v>20</v>
      </c>
      <c r="AU491" s="56">
        <f>AS491*AR491*(AT491/AW491)</f>
        <v>900</v>
      </c>
      <c r="AV491" s="57">
        <f>ROUND(AU491,0)</f>
        <v>900</v>
      </c>
      <c r="AW491" s="6">
        <v>20</v>
      </c>
    </row>
    <row r="492" spans="1:49">
      <c r="A492" s="6"/>
      <c r="B492" s="7" t="s">
        <v>484</v>
      </c>
      <c r="C492" s="8">
        <v>488</v>
      </c>
      <c r="D492" s="9" t="s">
        <v>635</v>
      </c>
      <c r="E492" s="8" t="str">
        <f>VLOOKUP(D492,'[1]9月学员绩效名单'!$A:$C,3,0)</f>
        <v>730L19</v>
      </c>
      <c r="F492" s="8" t="str">
        <f>VLOOKUP(E492,'[2]住培学员 在培学员排班表（所有人）请假等数据已更新到23.6'!$F$1:$X$65536,19,0)</f>
        <v>住院医师-外院</v>
      </c>
      <c r="G492" s="8" t="str">
        <f>VLOOKUP(E492,'[2]住培学员 在培学员排班表（所有人）请假等数据已更新到23.6'!$F$1:$P$65536,11,0)</f>
        <v>内科</v>
      </c>
      <c r="H492" s="8" t="str">
        <f>VLOOKUP(E492,'[2]住培学员 在培学员排班表（所有人）请假等数据已更新到23.6'!$F$1:$S$65536,14,0)</f>
        <v>2022年</v>
      </c>
      <c r="I492" s="73" t="s">
        <v>99</v>
      </c>
      <c r="J492" s="74">
        <v>0</v>
      </c>
      <c r="K492" s="74">
        <v>0</v>
      </c>
      <c r="L492" s="74">
        <v>0</v>
      </c>
      <c r="M492" s="74">
        <v>160</v>
      </c>
      <c r="N492" s="75">
        <v>0</v>
      </c>
      <c r="O492" s="25">
        <v>2</v>
      </c>
      <c r="P492" s="75">
        <v>2</v>
      </c>
      <c r="Q492" s="75">
        <v>1</v>
      </c>
      <c r="R492" s="75">
        <v>1</v>
      </c>
      <c r="S492" s="76">
        <v>130</v>
      </c>
      <c r="T492" s="77">
        <v>100</v>
      </c>
      <c r="U492" s="77">
        <v>10</v>
      </c>
      <c r="V492" s="77">
        <v>40</v>
      </c>
      <c r="W492" s="77">
        <v>30</v>
      </c>
      <c r="X492" s="77">
        <v>60</v>
      </c>
      <c r="Y492" s="60">
        <v>0</v>
      </c>
      <c r="Z492" s="48">
        <v>0</v>
      </c>
      <c r="AA492" s="48">
        <f>VLOOKUP(E492,[6]教育处数据!B:G,6,0)</f>
        <v>0</v>
      </c>
      <c r="AB492" s="43">
        <f>VLOOKUP(E492,[6]教育处数据!B:H,7,0)</f>
        <v>0</v>
      </c>
      <c r="AC492" s="43">
        <f>VLOOKUP(E492,[6]教育处数据!B:J,9,0)</f>
        <v>0</v>
      </c>
      <c r="AD492" s="43">
        <f>VLOOKUP(E492,[6]教育处数据!B:L,11,0)</f>
        <v>0</v>
      </c>
      <c r="AE492" s="43">
        <v>0</v>
      </c>
      <c r="AF492" s="43">
        <v>0</v>
      </c>
      <c r="AG492" s="43">
        <f>VLOOKUP(E492,[6]教育处数据!B:N,13,0)</f>
        <v>0</v>
      </c>
      <c r="AH492" s="43">
        <v>0</v>
      </c>
      <c r="AI492" s="43">
        <v>0</v>
      </c>
      <c r="AJ492" s="43">
        <v>0</v>
      </c>
      <c r="AK492" s="43">
        <v>0</v>
      </c>
      <c r="AL492" s="43">
        <v>0</v>
      </c>
      <c r="AM492" s="26">
        <f>SUM(J492:M492,S492:AJ492)</f>
        <v>530</v>
      </c>
      <c r="AN492" s="7" t="str">
        <f>VLOOKUP(G492,'[4]2.第一轮公示反馈'!$G:$AM,33,0)</f>
        <v>内科</v>
      </c>
      <c r="AO492" s="52">
        <f>SUMPRODUCT(($AN$4:$AN$1113=AN492)*($AM$4:$AM$1113&gt;AM492))+1</f>
        <v>162</v>
      </c>
      <c r="AP492" s="53">
        <f>COUNTIF(AN:AN,AN492)</f>
        <v>214</v>
      </c>
      <c r="AQ492" s="54">
        <f>AO492/AP492</f>
        <v>0.757009345794392</v>
      </c>
      <c r="AR492" s="53">
        <f>IF(AQ492&lt;=10%,1.5,(IF(AQ492&lt;=40%,1.25,IF(AQ492&lt;=60%,1,IF(AQ492&lt;90%,0.75,0.5)))))</f>
        <v>0.75</v>
      </c>
      <c r="AS492" s="55">
        <v>1200</v>
      </c>
      <c r="AT492" s="6">
        <f>VLOOKUP(E492,[6]教育处数据!B:Q,16,0)</f>
        <v>20</v>
      </c>
      <c r="AU492" s="56">
        <f>AS492*AR492*(AT492/AW492)</f>
        <v>900</v>
      </c>
      <c r="AV492" s="57">
        <f>ROUND(AU492,0)</f>
        <v>900</v>
      </c>
      <c r="AW492" s="6">
        <v>20</v>
      </c>
    </row>
    <row r="493" spans="1:49">
      <c r="A493" s="6"/>
      <c r="B493" s="7" t="s">
        <v>484</v>
      </c>
      <c r="C493" s="8">
        <v>489</v>
      </c>
      <c r="D493" s="9" t="s">
        <v>636</v>
      </c>
      <c r="E493" s="8" t="str">
        <f>VLOOKUP(D493,'[1]9月学员绩效名单'!$A:$C,3,0)</f>
        <v>732L50</v>
      </c>
      <c r="F493" s="8" t="str">
        <f>VLOOKUP(E493,'[2]住培学员 在培学员排班表（所有人）请假等数据已更新到23.6'!$F$1:$X$65536,19,0)</f>
        <v>住院医师-外院</v>
      </c>
      <c r="G493" s="8" t="str">
        <f>VLOOKUP(E493,'[2]住培学员 在培学员排班表（所有人）请假等数据已更新到23.6'!$F$1:$P$65536,11,0)</f>
        <v>内科</v>
      </c>
      <c r="H493" s="8" t="str">
        <f>VLOOKUP(E493,'[2]住培学员 在培学员排班表（所有人）请假等数据已更新到23.6'!$F$1:$S$65536,14,0)</f>
        <v>2023年</v>
      </c>
      <c r="I493" s="73" t="s">
        <v>99</v>
      </c>
      <c r="J493" s="74">
        <v>0</v>
      </c>
      <c r="K493" s="74">
        <v>0</v>
      </c>
      <c r="L493" s="74">
        <v>0</v>
      </c>
      <c r="M493" s="74">
        <v>160</v>
      </c>
      <c r="N493" s="75">
        <v>0</v>
      </c>
      <c r="O493" s="25">
        <v>3</v>
      </c>
      <c r="P493" s="75">
        <v>1</v>
      </c>
      <c r="Q493" s="75">
        <v>1</v>
      </c>
      <c r="R493" s="75">
        <v>1</v>
      </c>
      <c r="S493" s="76">
        <v>130</v>
      </c>
      <c r="T493" s="77">
        <v>100</v>
      </c>
      <c r="U493" s="77">
        <v>10</v>
      </c>
      <c r="V493" s="74">
        <v>40</v>
      </c>
      <c r="W493" s="74">
        <v>30</v>
      </c>
      <c r="X493" s="74">
        <v>60</v>
      </c>
      <c r="Y493" s="60">
        <v>0</v>
      </c>
      <c r="Z493" s="48">
        <v>0</v>
      </c>
      <c r="AA493" s="48">
        <f>VLOOKUP(E493,[6]教育处数据!B:G,6,0)</f>
        <v>0</v>
      </c>
      <c r="AB493" s="43">
        <f>VLOOKUP(E493,[6]教育处数据!B:H,7,0)</f>
        <v>0</v>
      </c>
      <c r="AC493" s="43">
        <f>VLOOKUP(E493,[6]教育处数据!B:J,9,0)</f>
        <v>0</v>
      </c>
      <c r="AD493" s="43">
        <f>VLOOKUP(E493,[6]教育处数据!B:L,11,0)</f>
        <v>0</v>
      </c>
      <c r="AE493" s="43">
        <v>0</v>
      </c>
      <c r="AF493" s="43">
        <v>0</v>
      </c>
      <c r="AG493" s="43">
        <f>VLOOKUP(E493,[6]教育处数据!B:N,13,0)</f>
        <v>0</v>
      </c>
      <c r="AH493" s="43">
        <v>0</v>
      </c>
      <c r="AI493" s="43">
        <v>0</v>
      </c>
      <c r="AJ493" s="43">
        <v>0</v>
      </c>
      <c r="AK493" s="43">
        <v>0</v>
      </c>
      <c r="AL493" s="43">
        <v>0</v>
      </c>
      <c r="AM493" s="26">
        <f>SUM(J493:M493,S493:AJ493)</f>
        <v>530</v>
      </c>
      <c r="AN493" s="7" t="str">
        <f>VLOOKUP(G493,'[4]2.第一轮公示反馈'!$G:$AM,33,0)</f>
        <v>内科</v>
      </c>
      <c r="AO493" s="52">
        <f>SUMPRODUCT(($AN$4:$AN$1113=AN493)*($AM$4:$AM$1113&gt;AM493))+1</f>
        <v>162</v>
      </c>
      <c r="AP493" s="53">
        <f>COUNTIF(AN:AN,AN493)</f>
        <v>214</v>
      </c>
      <c r="AQ493" s="54">
        <f>AO493/AP493</f>
        <v>0.757009345794392</v>
      </c>
      <c r="AR493" s="53">
        <f>IF(AQ493&lt;=10%,1.5,(IF(AQ493&lt;=40%,1.25,IF(AQ493&lt;=60%,1,IF(AQ493&lt;90%,0.75,0.5)))))</f>
        <v>0.75</v>
      </c>
      <c r="AS493" s="55">
        <v>1200</v>
      </c>
      <c r="AT493" s="6">
        <f>VLOOKUP(E493,[6]教育处数据!B:Q,16,0)</f>
        <v>20</v>
      </c>
      <c r="AU493" s="56">
        <f>AS493*AR493*(AT493/AW493)</f>
        <v>900</v>
      </c>
      <c r="AV493" s="57">
        <f>ROUND(AU493,0)</f>
        <v>900</v>
      </c>
      <c r="AW493" s="6">
        <v>20</v>
      </c>
    </row>
    <row r="494" spans="1:49">
      <c r="A494" s="6"/>
      <c r="B494" s="7" t="s">
        <v>136</v>
      </c>
      <c r="C494" s="8">
        <v>490</v>
      </c>
      <c r="D494" s="8" t="s">
        <v>637</v>
      </c>
      <c r="E494" s="8" t="str">
        <f>VLOOKUP(D494,'[1]9月学员绩效名单'!$A:$C,3,0)</f>
        <v>7AO235</v>
      </c>
      <c r="F494" s="8" t="str">
        <f>VLOOKUP(E494,'[2]住培学员 在培学员排班表（所有人）请假等数据已更新到23.6'!$F$1:$X$65536,19,0)</f>
        <v>规培研究生</v>
      </c>
      <c r="G494" s="8" t="str">
        <f>VLOOKUP(E494,'[2]住培学员 在培学员排班表（所有人）请假等数据已更新到23.6'!$F$1:$P$65536,11,0)</f>
        <v>内科</v>
      </c>
      <c r="H494" s="8" t="str">
        <f>VLOOKUP(E494,'[2]住培学员 在培学员排班表（所有人）请假等数据已更新到23.6'!$F$1:$S$65536,14,0)</f>
        <v>2022年</v>
      </c>
      <c r="I494" s="8" t="s">
        <v>99</v>
      </c>
      <c r="J494" s="24">
        <v>0</v>
      </c>
      <c r="K494" s="24">
        <v>0</v>
      </c>
      <c r="L494" s="24">
        <v>0</v>
      </c>
      <c r="M494" s="24">
        <v>160</v>
      </c>
      <c r="N494" s="25">
        <v>0</v>
      </c>
      <c r="O494" s="25">
        <v>4</v>
      </c>
      <c r="P494" s="25">
        <v>2</v>
      </c>
      <c r="Q494" s="25">
        <v>0</v>
      </c>
      <c r="R494" s="25">
        <v>0</v>
      </c>
      <c r="S494" s="36">
        <v>120</v>
      </c>
      <c r="T494" s="24">
        <v>100</v>
      </c>
      <c r="U494" s="24">
        <v>10</v>
      </c>
      <c r="V494" s="24">
        <v>40</v>
      </c>
      <c r="W494" s="24">
        <v>60</v>
      </c>
      <c r="X494" s="24">
        <v>30</v>
      </c>
      <c r="Y494" s="48">
        <v>0</v>
      </c>
      <c r="Z494" s="48">
        <v>0</v>
      </c>
      <c r="AA494" s="48">
        <f>VLOOKUP(E494,[6]教育处数据!B:G,6,0)</f>
        <v>0</v>
      </c>
      <c r="AB494" s="43">
        <f>VLOOKUP(E494,[6]教育处数据!B:H,7,0)</f>
        <v>0</v>
      </c>
      <c r="AC494" s="43">
        <f>VLOOKUP(E494,[6]教育处数据!B:J,9,0)</f>
        <v>0</v>
      </c>
      <c r="AD494" s="43">
        <f>VLOOKUP(E494,[6]教育处数据!B:L,11,0)</f>
        <v>0</v>
      </c>
      <c r="AE494" s="43">
        <v>0</v>
      </c>
      <c r="AF494" s="43">
        <v>0</v>
      </c>
      <c r="AG494" s="43">
        <f>VLOOKUP(E494,[6]教育处数据!B:N,13,0)</f>
        <v>0</v>
      </c>
      <c r="AH494" s="43">
        <v>0</v>
      </c>
      <c r="AI494" s="43">
        <v>0</v>
      </c>
      <c r="AJ494" s="43">
        <v>0</v>
      </c>
      <c r="AK494" s="43">
        <v>0</v>
      </c>
      <c r="AL494" s="43">
        <v>0</v>
      </c>
      <c r="AM494" s="26">
        <f>SUM(J494:M494,S494:AJ494)</f>
        <v>520</v>
      </c>
      <c r="AN494" s="7" t="str">
        <f>VLOOKUP(G494,'[4]2.第一轮公示反馈'!$G:$AM,33,0)</f>
        <v>内科</v>
      </c>
      <c r="AO494" s="52">
        <f>SUMPRODUCT(($AN$4:$AN$1113=AN494)*($AM$4:$AM$1113&gt;AM494))+1</f>
        <v>173</v>
      </c>
      <c r="AP494" s="53">
        <f>COUNTIF(AN:AN,AN494)</f>
        <v>214</v>
      </c>
      <c r="AQ494" s="54">
        <f>AO494/AP494</f>
        <v>0.808411214953271</v>
      </c>
      <c r="AR494" s="53">
        <f>IF(AQ494&lt;=10%,1.5,(IF(AQ494&lt;=40%,1.25,IF(AQ494&lt;=60%,1,IF(AQ494&lt;90%,0.75,0.5)))))</f>
        <v>0.75</v>
      </c>
      <c r="AS494" s="55">
        <v>1200</v>
      </c>
      <c r="AT494" s="6">
        <f>VLOOKUP(E494,[6]教育处数据!B:Q,16,0)</f>
        <v>20</v>
      </c>
      <c r="AU494" s="56">
        <f>AS494*AR494*(AT494/AW494)</f>
        <v>900</v>
      </c>
      <c r="AV494" s="57">
        <f>ROUND(AU494,0)</f>
        <v>900</v>
      </c>
      <c r="AW494" s="6">
        <v>20</v>
      </c>
    </row>
    <row r="495" spans="1:49">
      <c r="A495" s="6"/>
      <c r="B495" s="7" t="s">
        <v>136</v>
      </c>
      <c r="C495" s="8">
        <v>491</v>
      </c>
      <c r="D495" s="8" t="s">
        <v>638</v>
      </c>
      <c r="E495" s="8" t="str">
        <f>VLOOKUP(D495,'[1]9月学员绩效名单'!$A:$C,3,0)</f>
        <v>727L81</v>
      </c>
      <c r="F495" s="8" t="str">
        <f>VLOOKUP(E495,'[2]住培学员 在培学员排班表（所有人）请假等数据已更新到23.6'!$F$1:$X$65536,19,0)</f>
        <v>住院医师-外院</v>
      </c>
      <c r="G495" s="8" t="str">
        <f>VLOOKUP(E495,'[2]住培学员 在培学员排班表（所有人）请假等数据已更新到23.6'!$F$1:$P$65536,11,0)</f>
        <v>内科</v>
      </c>
      <c r="H495" s="8" t="str">
        <f>VLOOKUP(E495,'[2]住培学员 在培学员排班表（所有人）请假等数据已更新到23.6'!$F$1:$S$65536,14,0)</f>
        <v>2021年</v>
      </c>
      <c r="I495" s="8" t="s">
        <v>99</v>
      </c>
      <c r="J495" s="24">
        <v>0</v>
      </c>
      <c r="K495" s="24">
        <v>0</v>
      </c>
      <c r="L495" s="24">
        <v>0</v>
      </c>
      <c r="M495" s="24">
        <v>160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36">
        <v>0</v>
      </c>
      <c r="T495" s="24">
        <v>100</v>
      </c>
      <c r="U495" s="24">
        <v>10</v>
      </c>
      <c r="V495" s="24">
        <v>0</v>
      </c>
      <c r="W495" s="24">
        <v>0</v>
      </c>
      <c r="X495" s="24">
        <v>0</v>
      </c>
      <c r="Y495" s="48">
        <v>0</v>
      </c>
      <c r="Z495" s="48">
        <v>0</v>
      </c>
      <c r="AA495" s="48">
        <f>VLOOKUP(E495,[6]教育处数据!B:G,6,0)</f>
        <v>0</v>
      </c>
      <c r="AB495" s="43">
        <f>VLOOKUP(E495,[6]教育处数据!B:H,7,0)</f>
        <v>100</v>
      </c>
      <c r="AC495" s="43">
        <f>VLOOKUP(E495,[6]教育处数据!B:J,9,0)</f>
        <v>150</v>
      </c>
      <c r="AD495" s="43">
        <f>VLOOKUP(E495,[6]教育处数据!B:L,11,0)</f>
        <v>0</v>
      </c>
      <c r="AE495" s="43">
        <v>0</v>
      </c>
      <c r="AF495" s="43">
        <v>0</v>
      </c>
      <c r="AG495" s="43">
        <f>VLOOKUP(E495,[6]教育处数据!B:N,13,0)</f>
        <v>0</v>
      </c>
      <c r="AH495" s="43">
        <v>0</v>
      </c>
      <c r="AI495" s="43">
        <v>0</v>
      </c>
      <c r="AJ495" s="43">
        <v>0</v>
      </c>
      <c r="AK495" s="43">
        <v>0</v>
      </c>
      <c r="AL495" s="43">
        <v>0</v>
      </c>
      <c r="AM495" s="26">
        <f>SUM(J495:M495,S495:AJ495)</f>
        <v>520</v>
      </c>
      <c r="AN495" s="7" t="str">
        <f>VLOOKUP(G495,'[4]2.第一轮公示反馈'!$G:$AM,33,0)</f>
        <v>内科</v>
      </c>
      <c r="AO495" s="52">
        <f>SUMPRODUCT(($AN$4:$AN$1113=AN495)*($AM$4:$AM$1113&gt;AM495))+1</f>
        <v>173</v>
      </c>
      <c r="AP495" s="53">
        <f>COUNTIF(AN:AN,AN495)</f>
        <v>214</v>
      </c>
      <c r="AQ495" s="54">
        <f>AO495/AP495</f>
        <v>0.808411214953271</v>
      </c>
      <c r="AR495" s="53">
        <f>IF(AQ495&lt;=10%,1.5,(IF(AQ495&lt;=40%,1.25,IF(AQ495&lt;=60%,1,IF(AQ495&lt;90%,0.75,0.5)))))</f>
        <v>0.75</v>
      </c>
      <c r="AS495" s="55">
        <v>1200</v>
      </c>
      <c r="AT495" s="6">
        <f>VLOOKUP(E495,[6]教育处数据!B:Q,16,0)</f>
        <v>20</v>
      </c>
      <c r="AU495" s="56">
        <f>AS495*AR495*(AT495/AW495)</f>
        <v>900</v>
      </c>
      <c r="AV495" s="57">
        <f>ROUND(AU495,0)</f>
        <v>900</v>
      </c>
      <c r="AW495" s="6">
        <v>20</v>
      </c>
    </row>
    <row r="496" spans="1:49">
      <c r="A496" s="6"/>
      <c r="B496" s="7" t="s">
        <v>484</v>
      </c>
      <c r="C496" s="8">
        <v>492</v>
      </c>
      <c r="D496" s="13" t="s">
        <v>639</v>
      </c>
      <c r="E496" s="8" t="str">
        <f>VLOOKUP(D496,'[1]9月学员绩效名单'!$A:$C,3,0)</f>
        <v>7AO045</v>
      </c>
      <c r="F496" s="8" t="str">
        <f>VLOOKUP(E496,'[2]住培学员 在培学员排班表（所有人）请假等数据已更新到23.6'!$F$1:$X$65536,19,0)</f>
        <v>规培研究生</v>
      </c>
      <c r="G496" s="8" t="str">
        <f>VLOOKUP(E496,'[2]住培学员 在培学员排班表（所有人）请假等数据已更新到23.6'!$F$1:$P$65536,11,0)</f>
        <v>内科</v>
      </c>
      <c r="H496" s="8" t="str">
        <f>VLOOKUP(E496,'[2]住培学员 在培学员排班表（所有人）请假等数据已更新到23.6'!$F$1:$S$65536,14,0)</f>
        <v>2022年</v>
      </c>
      <c r="I496" s="73" t="s">
        <v>99</v>
      </c>
      <c r="J496" s="74">
        <v>0</v>
      </c>
      <c r="K496" s="74">
        <v>0</v>
      </c>
      <c r="L496" s="74">
        <v>0</v>
      </c>
      <c r="M496" s="74">
        <v>160</v>
      </c>
      <c r="N496" s="75">
        <v>0</v>
      </c>
      <c r="O496" s="25">
        <v>3</v>
      </c>
      <c r="P496" s="75">
        <v>1</v>
      </c>
      <c r="Q496" s="75">
        <v>1</v>
      </c>
      <c r="R496" s="75">
        <v>1</v>
      </c>
      <c r="S496" s="76">
        <v>130</v>
      </c>
      <c r="T496" s="77">
        <v>100</v>
      </c>
      <c r="U496" s="77">
        <v>10</v>
      </c>
      <c r="V496" s="74">
        <v>60</v>
      </c>
      <c r="W496" s="74">
        <v>30</v>
      </c>
      <c r="X496" s="74">
        <v>30</v>
      </c>
      <c r="Y496" s="60">
        <v>0</v>
      </c>
      <c r="Z496" s="48">
        <v>0</v>
      </c>
      <c r="AA496" s="48">
        <f>VLOOKUP(E496,[6]教育处数据!B:G,6,0)</f>
        <v>0</v>
      </c>
      <c r="AB496" s="43">
        <f>VLOOKUP(E496,[6]教育处数据!B:H,7,0)</f>
        <v>0</v>
      </c>
      <c r="AC496" s="43">
        <f>VLOOKUP(E496,[6]教育处数据!B:J,9,0)</f>
        <v>0</v>
      </c>
      <c r="AD496" s="43">
        <f>VLOOKUP(E496,[6]教育处数据!B:L,11,0)</f>
        <v>0</v>
      </c>
      <c r="AE496" s="43">
        <v>0</v>
      </c>
      <c r="AF496" s="43">
        <v>0</v>
      </c>
      <c r="AG496" s="43">
        <f>VLOOKUP(E496,[6]教育处数据!B:N,13,0)</f>
        <v>0</v>
      </c>
      <c r="AH496" s="43">
        <v>0</v>
      </c>
      <c r="AI496" s="43">
        <v>0</v>
      </c>
      <c r="AJ496" s="43">
        <v>0</v>
      </c>
      <c r="AK496" s="43">
        <v>0</v>
      </c>
      <c r="AL496" s="43">
        <v>0</v>
      </c>
      <c r="AM496" s="26">
        <f>SUM(J496:M496,S496:AJ496)</f>
        <v>520</v>
      </c>
      <c r="AN496" s="7" t="str">
        <f>VLOOKUP(G496,'[4]2.第一轮公示反馈'!$G:$AM,33,0)</f>
        <v>内科</v>
      </c>
      <c r="AO496" s="52">
        <f>SUMPRODUCT(($AN$4:$AN$1113=AN496)*($AM$4:$AM$1113&gt;AM496))+1</f>
        <v>173</v>
      </c>
      <c r="AP496" s="53">
        <f>COUNTIF(AN:AN,AN496)</f>
        <v>214</v>
      </c>
      <c r="AQ496" s="54">
        <f>AO496/AP496</f>
        <v>0.808411214953271</v>
      </c>
      <c r="AR496" s="53">
        <f>IF(AQ496&lt;=10%,1.5,(IF(AQ496&lt;=40%,1.25,IF(AQ496&lt;=60%,1,IF(AQ496&lt;90%,0.75,0.5)))))</f>
        <v>0.75</v>
      </c>
      <c r="AS496" s="55">
        <v>1200</v>
      </c>
      <c r="AT496" s="6">
        <f>VLOOKUP(E496,[6]教育处数据!B:Q,16,0)</f>
        <v>20</v>
      </c>
      <c r="AU496" s="56">
        <f>AS496*AR496*(AT496/AW496)</f>
        <v>900</v>
      </c>
      <c r="AV496" s="57">
        <f>ROUND(AU496,0)</f>
        <v>900</v>
      </c>
      <c r="AW496" s="6">
        <v>20</v>
      </c>
    </row>
    <row r="497" spans="1:49">
      <c r="A497" s="6"/>
      <c r="B497" s="7" t="s">
        <v>481</v>
      </c>
      <c r="C497" s="8">
        <v>493</v>
      </c>
      <c r="D497" s="13" t="s">
        <v>640</v>
      </c>
      <c r="E497" s="8" t="str">
        <f>VLOOKUP(D497,'[1]9月学员绩效名单'!$A:$C,3,0)</f>
        <v>7AO037</v>
      </c>
      <c r="F497" s="8" t="str">
        <f>VLOOKUP(E497,'[2]住培学员 在培学员排班表（所有人）请假等数据已更新到23.6'!$F$1:$X$65536,19,0)</f>
        <v>规培研究生</v>
      </c>
      <c r="G497" s="8" t="str">
        <f>VLOOKUP(E497,'[2]住培学员 在培学员排班表（所有人）请假等数据已更新到23.6'!$F$1:$P$65536,11,0)</f>
        <v>内科</v>
      </c>
      <c r="H497" s="8" t="str">
        <f>VLOOKUP(E497,'[2]住培学员 在培学员排班表（所有人）请假等数据已更新到23.6'!$F$1:$S$65536,14,0)</f>
        <v>2022年</v>
      </c>
      <c r="I497" s="8" t="s">
        <v>99</v>
      </c>
      <c r="J497" s="24">
        <v>0</v>
      </c>
      <c r="K497" s="24">
        <v>0</v>
      </c>
      <c r="L497" s="24">
        <v>0</v>
      </c>
      <c r="M497" s="24">
        <v>160</v>
      </c>
      <c r="N497" s="25">
        <v>0</v>
      </c>
      <c r="O497" s="25">
        <v>2</v>
      </c>
      <c r="P497" s="25">
        <v>0</v>
      </c>
      <c r="Q497" s="25">
        <v>0</v>
      </c>
      <c r="R497" s="25">
        <v>1</v>
      </c>
      <c r="S497" s="36">
        <v>65</v>
      </c>
      <c r="T497" s="62">
        <v>100</v>
      </c>
      <c r="U497" s="24">
        <v>10</v>
      </c>
      <c r="V497" s="24">
        <v>40</v>
      </c>
      <c r="W497" s="24">
        <v>60</v>
      </c>
      <c r="X497" s="24">
        <v>60</v>
      </c>
      <c r="Y497" s="48">
        <v>20</v>
      </c>
      <c r="Z497" s="48">
        <v>0</v>
      </c>
      <c r="AA497" s="48">
        <f>VLOOKUP(E497,[6]教育处数据!B:G,6,0)</f>
        <v>0</v>
      </c>
      <c r="AB497" s="43">
        <f>VLOOKUP(E497,[6]教育处数据!B:H,7,0)</f>
        <v>0</v>
      </c>
      <c r="AC497" s="43">
        <f>VLOOKUP(E497,[6]教育处数据!B:J,9,0)</f>
        <v>0</v>
      </c>
      <c r="AD497" s="43">
        <f>VLOOKUP(E497,[6]教育处数据!B:L,11,0)</f>
        <v>0</v>
      </c>
      <c r="AE497" s="43">
        <v>0</v>
      </c>
      <c r="AF497" s="43">
        <v>0</v>
      </c>
      <c r="AG497" s="43">
        <f>VLOOKUP(E497,[6]教育处数据!B:N,13,0)</f>
        <v>0</v>
      </c>
      <c r="AH497" s="43">
        <v>0</v>
      </c>
      <c r="AI497" s="43">
        <v>0</v>
      </c>
      <c r="AJ497" s="43">
        <v>0</v>
      </c>
      <c r="AK497" s="43">
        <v>0</v>
      </c>
      <c r="AL497" s="43">
        <v>0</v>
      </c>
      <c r="AM497" s="26">
        <f>SUM(J497:M497,S497:AJ497)</f>
        <v>515</v>
      </c>
      <c r="AN497" s="7" t="str">
        <f>VLOOKUP(G497,'[4]2.第一轮公示反馈'!$G:$AM,33,0)</f>
        <v>内科</v>
      </c>
      <c r="AO497" s="52">
        <f>SUMPRODUCT(($AN$4:$AN$1113=AN497)*($AM$4:$AM$1113&gt;AM497))+1</f>
        <v>176</v>
      </c>
      <c r="AP497" s="53">
        <f>COUNTIF(AN:AN,AN497)</f>
        <v>214</v>
      </c>
      <c r="AQ497" s="54">
        <f>AO497/AP497</f>
        <v>0.822429906542056</v>
      </c>
      <c r="AR497" s="53">
        <f>IF(AQ497&lt;=10%,1.5,(IF(AQ497&lt;=40%,1.25,IF(AQ497&lt;=60%,1,IF(AQ497&lt;90%,0.75,0.5)))))</f>
        <v>0.75</v>
      </c>
      <c r="AS497" s="55">
        <v>1200</v>
      </c>
      <c r="AT497" s="6">
        <f>VLOOKUP(E497,[6]教育处数据!B:Q,16,0)</f>
        <v>20</v>
      </c>
      <c r="AU497" s="56">
        <f>AS497*AR497*(AT497/AW497)</f>
        <v>900</v>
      </c>
      <c r="AV497" s="57">
        <f>ROUND(AU497,0)</f>
        <v>900</v>
      </c>
      <c r="AW497" s="6">
        <v>20</v>
      </c>
    </row>
    <row r="498" spans="1:49">
      <c r="A498" s="6"/>
      <c r="B498" s="7" t="s">
        <v>185</v>
      </c>
      <c r="C498" s="8">
        <v>495</v>
      </c>
      <c r="D498" s="13" t="s">
        <v>641</v>
      </c>
      <c r="E498" s="8" t="str">
        <f>VLOOKUP(D498,'[1]9月学员绩效名单'!$A:$C,3,0)</f>
        <v>7AO381</v>
      </c>
      <c r="F498" s="8" t="str">
        <f>VLOOKUP(E498,'[2]住培学员 在培学员排班表（所有人）请假等数据已更新到23.6'!$F$1:$X$65536,19,0)</f>
        <v>规培研究生</v>
      </c>
      <c r="G498" s="8" t="str">
        <f>VLOOKUP(E498,'[2]住培学员 在培学员排班表（所有人）请假等数据已更新到23.6'!$F$1:$P$65536,11,0)</f>
        <v>内科</v>
      </c>
      <c r="H498" s="8" t="str">
        <f>VLOOKUP(E498,'[2]住培学员 在培学员排班表（所有人）请假等数据已更新到23.6'!$F$1:$S$65536,14,0)</f>
        <v>2022年</v>
      </c>
      <c r="I498" s="8" t="s">
        <v>99</v>
      </c>
      <c r="J498" s="24">
        <v>0</v>
      </c>
      <c r="K498" s="24">
        <v>0</v>
      </c>
      <c r="L498" s="24">
        <v>0</v>
      </c>
      <c r="M498" s="24">
        <v>160</v>
      </c>
      <c r="N498" s="25">
        <v>0</v>
      </c>
      <c r="O498" s="25">
        <v>3</v>
      </c>
      <c r="P498" s="25">
        <v>0</v>
      </c>
      <c r="Q498" s="25">
        <v>1</v>
      </c>
      <c r="R498" s="25">
        <v>0</v>
      </c>
      <c r="S498" s="36">
        <v>85</v>
      </c>
      <c r="T498" s="24">
        <v>100</v>
      </c>
      <c r="U498" s="41">
        <v>10</v>
      </c>
      <c r="V498" s="41">
        <v>20</v>
      </c>
      <c r="W498" s="41">
        <v>60</v>
      </c>
      <c r="X498" s="41">
        <v>60</v>
      </c>
      <c r="Y498" s="41">
        <v>20</v>
      </c>
      <c r="Z498" s="48">
        <v>0</v>
      </c>
      <c r="AA498" s="48">
        <f>VLOOKUP(E498,[6]教育处数据!B:G,6,0)</f>
        <v>0</v>
      </c>
      <c r="AB498" s="43">
        <f>VLOOKUP(E498,[6]教育处数据!B:H,7,0)</f>
        <v>0</v>
      </c>
      <c r="AC498" s="43">
        <f>VLOOKUP(E498,[6]教育处数据!B:J,9,0)</f>
        <v>0</v>
      </c>
      <c r="AD498" s="43">
        <f>VLOOKUP(E498,[6]教育处数据!B:L,11,0)</f>
        <v>0</v>
      </c>
      <c r="AE498" s="43">
        <v>0</v>
      </c>
      <c r="AF498" s="43">
        <v>0</v>
      </c>
      <c r="AG498" s="43">
        <f>VLOOKUP(E498,[6]教育处数据!B:N,13,0)</f>
        <v>0</v>
      </c>
      <c r="AH498" s="43">
        <v>0</v>
      </c>
      <c r="AI498" s="43">
        <v>0</v>
      </c>
      <c r="AJ498" s="43">
        <v>0</v>
      </c>
      <c r="AK498" s="43">
        <v>0</v>
      </c>
      <c r="AL498" s="43">
        <v>0</v>
      </c>
      <c r="AM498" s="26">
        <f>SUM(J498:M498,S498:AJ498)</f>
        <v>515</v>
      </c>
      <c r="AN498" s="7" t="str">
        <f>VLOOKUP(G498,'[4]2.第一轮公示反馈'!$G:$AM,33,0)</f>
        <v>内科</v>
      </c>
      <c r="AO498" s="52">
        <f>SUMPRODUCT(($AN$4:$AN$1113=AN498)*($AM$4:$AM$1113&gt;AM498))+1</f>
        <v>176</v>
      </c>
      <c r="AP498" s="53">
        <f>COUNTIF(AN:AN,AN498)</f>
        <v>214</v>
      </c>
      <c r="AQ498" s="54">
        <f>AO498/AP498</f>
        <v>0.822429906542056</v>
      </c>
      <c r="AR498" s="53">
        <f>IF(AQ498&lt;=10%,1.5,(IF(AQ498&lt;=40%,1.25,IF(AQ498&lt;=60%,1,IF(AQ498&lt;90%,0.75,0.5)))))</f>
        <v>0.75</v>
      </c>
      <c r="AS498" s="55">
        <v>1200</v>
      </c>
      <c r="AT498" s="6">
        <f>VLOOKUP(E498,[6]教育处数据!B:Q,16,0)</f>
        <v>20</v>
      </c>
      <c r="AU498" s="56">
        <f>AS498*AR498*(AT498/AW498)</f>
        <v>900</v>
      </c>
      <c r="AV498" s="57">
        <f>ROUND(AU498,0)</f>
        <v>900</v>
      </c>
      <c r="AW498" s="6">
        <v>20</v>
      </c>
    </row>
    <row r="499" spans="1:49">
      <c r="A499" s="6"/>
      <c r="B499" s="7" t="s">
        <v>500</v>
      </c>
      <c r="C499" s="8">
        <v>496</v>
      </c>
      <c r="D499" s="13" t="s">
        <v>642</v>
      </c>
      <c r="E499" s="8" t="str">
        <f>VLOOKUP(D499,'[1]9月学员绩效名单'!$A:$C,3,0)</f>
        <v>7AO044</v>
      </c>
      <c r="F499" s="8" t="str">
        <f>VLOOKUP(E499,'[2]住培学员 在培学员排班表（所有人）请假等数据已更新到23.6'!$F$1:$X$65536,19,0)</f>
        <v>规培研究生</v>
      </c>
      <c r="G499" s="8" t="str">
        <f>VLOOKUP(E499,'[2]住培学员 在培学员排班表（所有人）请假等数据已更新到23.6'!$F$1:$P$65536,11,0)</f>
        <v>内科</v>
      </c>
      <c r="H499" s="8" t="str">
        <f>VLOOKUP(E499,'[2]住培学员 在培学员排班表（所有人）请假等数据已更新到23.6'!$F$1:$S$65536,14,0)</f>
        <v>2022年</v>
      </c>
      <c r="I499" s="9" t="s">
        <v>99</v>
      </c>
      <c r="J499" s="60">
        <v>0</v>
      </c>
      <c r="K499" s="24">
        <v>0</v>
      </c>
      <c r="L499" s="24">
        <v>0</v>
      </c>
      <c r="M499" s="24">
        <v>160</v>
      </c>
      <c r="N499" s="25">
        <v>0</v>
      </c>
      <c r="O499" s="25">
        <v>2</v>
      </c>
      <c r="P499" s="25">
        <v>1</v>
      </c>
      <c r="Q499" s="25">
        <v>1</v>
      </c>
      <c r="R499" s="78">
        <v>0</v>
      </c>
      <c r="S499" s="36">
        <v>85</v>
      </c>
      <c r="T499" s="24">
        <v>100</v>
      </c>
      <c r="U499" s="24">
        <v>10</v>
      </c>
      <c r="V499" s="24">
        <v>40</v>
      </c>
      <c r="W499" s="24">
        <v>60</v>
      </c>
      <c r="X499" s="24">
        <v>60</v>
      </c>
      <c r="Y499" s="48">
        <v>0</v>
      </c>
      <c r="Z499" s="48">
        <v>0</v>
      </c>
      <c r="AA499" s="48">
        <f>VLOOKUP(E499,[6]教育处数据!B:G,6,0)</f>
        <v>0</v>
      </c>
      <c r="AB499" s="43">
        <f>VLOOKUP(E499,[6]教育处数据!B:H,7,0)</f>
        <v>0</v>
      </c>
      <c r="AC499" s="43">
        <f>VLOOKUP(E499,[6]教育处数据!B:J,9,0)</f>
        <v>0</v>
      </c>
      <c r="AD499" s="43">
        <f>VLOOKUP(E499,[6]教育处数据!B:L,11,0)</f>
        <v>0</v>
      </c>
      <c r="AE499" s="43">
        <v>0</v>
      </c>
      <c r="AF499" s="43">
        <v>0</v>
      </c>
      <c r="AG499" s="43">
        <f>VLOOKUP(E499,[6]教育处数据!B:N,13,0)</f>
        <v>0</v>
      </c>
      <c r="AH499" s="43">
        <v>0</v>
      </c>
      <c r="AI499" s="43">
        <v>0</v>
      </c>
      <c r="AJ499" s="43">
        <v>0</v>
      </c>
      <c r="AK499" s="43">
        <v>0</v>
      </c>
      <c r="AL499" s="43">
        <v>0</v>
      </c>
      <c r="AM499" s="26">
        <f>SUM(J499:M499,S499:AJ499)</f>
        <v>515</v>
      </c>
      <c r="AN499" s="7" t="str">
        <f>VLOOKUP(G499,'[4]2.第一轮公示反馈'!$G:$AM,33,0)</f>
        <v>内科</v>
      </c>
      <c r="AO499" s="52">
        <f>SUMPRODUCT(($AN$4:$AN$1113=AN499)*($AM$4:$AM$1113&gt;AM499))+1</f>
        <v>176</v>
      </c>
      <c r="AP499" s="53">
        <f>COUNTIF(AN:AN,AN499)</f>
        <v>214</v>
      </c>
      <c r="AQ499" s="54">
        <f>AO499/AP499</f>
        <v>0.822429906542056</v>
      </c>
      <c r="AR499" s="53">
        <f>IF(AQ499&lt;=10%,1.5,(IF(AQ499&lt;=40%,1.25,IF(AQ499&lt;=60%,1,IF(AQ499&lt;90%,0.75,0.5)))))</f>
        <v>0.75</v>
      </c>
      <c r="AS499" s="55">
        <v>1200</v>
      </c>
      <c r="AT499" s="6">
        <f>VLOOKUP(E499,[6]教育处数据!B:Q,16,0)</f>
        <v>20</v>
      </c>
      <c r="AU499" s="56">
        <f>AS499*AR499*(AT499/AW499)</f>
        <v>900</v>
      </c>
      <c r="AV499" s="57">
        <f>ROUND(AU499,0)</f>
        <v>900</v>
      </c>
      <c r="AW499" s="6">
        <v>20</v>
      </c>
    </row>
    <row r="500" spans="1:49">
      <c r="A500" s="6"/>
      <c r="B500" s="7" t="s">
        <v>134</v>
      </c>
      <c r="C500" s="8">
        <v>497</v>
      </c>
      <c r="D500" s="13" t="s">
        <v>643</v>
      </c>
      <c r="E500" s="8" t="str">
        <f>VLOOKUP(D500,'[1]9月学员绩效名单'!$A:$C,3,0)</f>
        <v>7AO228</v>
      </c>
      <c r="F500" s="8" t="str">
        <f>VLOOKUP(E500,'[2]住培学员 在培学员排班表（所有人）请假等数据已更新到23.6'!$F$1:$X$65536,19,0)</f>
        <v>规培研究生</v>
      </c>
      <c r="G500" s="8" t="str">
        <f>VLOOKUP(E500,'[2]住培学员 在培学员排班表（所有人）请假等数据已更新到23.6'!$F$1:$P$65536,11,0)</f>
        <v>内科</v>
      </c>
      <c r="H500" s="8" t="str">
        <f>VLOOKUP(E500,'[2]住培学员 在培学员排班表（所有人）请假等数据已更新到23.6'!$F$1:$S$65536,14,0)</f>
        <v>2022年</v>
      </c>
      <c r="I500" s="8" t="s">
        <v>99</v>
      </c>
      <c r="J500" s="24">
        <v>0</v>
      </c>
      <c r="K500" s="24">
        <v>0</v>
      </c>
      <c r="L500" s="24">
        <v>0</v>
      </c>
      <c r="M500" s="24">
        <v>160</v>
      </c>
      <c r="N500" s="25">
        <v>0</v>
      </c>
      <c r="O500" s="25">
        <v>5</v>
      </c>
      <c r="P500" s="25">
        <v>1</v>
      </c>
      <c r="Q500" s="25">
        <v>1</v>
      </c>
      <c r="R500" s="25">
        <v>1</v>
      </c>
      <c r="S500" s="36">
        <v>170</v>
      </c>
      <c r="T500" s="24">
        <v>100</v>
      </c>
      <c r="U500" s="24">
        <v>0</v>
      </c>
      <c r="V500" s="24">
        <v>20</v>
      </c>
      <c r="W500" s="24">
        <v>30</v>
      </c>
      <c r="X500" s="24">
        <v>30</v>
      </c>
      <c r="Y500" s="48">
        <v>0</v>
      </c>
      <c r="Z500" s="48">
        <v>0</v>
      </c>
      <c r="AA500" s="48">
        <f>VLOOKUP(E500,[6]教育处数据!B:G,6,0)</f>
        <v>0</v>
      </c>
      <c r="AB500" s="43">
        <f>VLOOKUP(E500,[6]教育处数据!B:H,7,0)</f>
        <v>0</v>
      </c>
      <c r="AC500" s="43">
        <f>VLOOKUP(E500,[6]教育处数据!B:J,9,0)</f>
        <v>0</v>
      </c>
      <c r="AD500" s="43">
        <f>VLOOKUP(E500,[6]教育处数据!B:L,11,0)</f>
        <v>0</v>
      </c>
      <c r="AE500" s="43">
        <v>0</v>
      </c>
      <c r="AF500" s="43">
        <v>0</v>
      </c>
      <c r="AG500" s="43">
        <f>VLOOKUP(E500,[6]教育处数据!B:N,13,0)</f>
        <v>0</v>
      </c>
      <c r="AH500" s="43">
        <v>0</v>
      </c>
      <c r="AI500" s="43">
        <v>0</v>
      </c>
      <c r="AJ500" s="43">
        <v>0</v>
      </c>
      <c r="AK500" s="43">
        <v>0</v>
      </c>
      <c r="AL500" s="43">
        <v>0</v>
      </c>
      <c r="AM500" s="26">
        <f>SUM(J500:M500,S500:AJ500)</f>
        <v>510</v>
      </c>
      <c r="AN500" s="7" t="str">
        <f>VLOOKUP(G500,'[4]2.第一轮公示反馈'!$G:$AM,33,0)</f>
        <v>内科</v>
      </c>
      <c r="AO500" s="52">
        <f>SUMPRODUCT(($AN$4:$AN$1113=AN500)*($AM$4:$AM$1113&gt;AM500))+1</f>
        <v>179</v>
      </c>
      <c r="AP500" s="53">
        <f>COUNTIF(AN:AN,AN500)</f>
        <v>214</v>
      </c>
      <c r="AQ500" s="54">
        <f>AO500/AP500</f>
        <v>0.836448598130841</v>
      </c>
      <c r="AR500" s="53">
        <f>IF(AQ500&lt;=10%,1.5,(IF(AQ500&lt;=40%,1.25,IF(AQ500&lt;=60%,1,IF(AQ500&lt;90%,0.75,0.5)))))</f>
        <v>0.75</v>
      </c>
      <c r="AS500" s="55">
        <v>1200</v>
      </c>
      <c r="AT500" s="6">
        <f>VLOOKUP(E500,[6]教育处数据!B:Q,16,0)</f>
        <v>20</v>
      </c>
      <c r="AU500" s="56">
        <f>AS500*AR500*(AT500/AW500)</f>
        <v>900</v>
      </c>
      <c r="AV500" s="57">
        <f>ROUND(AU500,0)</f>
        <v>900</v>
      </c>
      <c r="AW500" s="6">
        <v>20</v>
      </c>
    </row>
    <row r="501" spans="1:49">
      <c r="A501" s="6"/>
      <c r="B501" s="7" t="s">
        <v>134</v>
      </c>
      <c r="C501" s="8">
        <v>498</v>
      </c>
      <c r="D501" s="13" t="s">
        <v>644</v>
      </c>
      <c r="E501" s="8" t="str">
        <f>VLOOKUP(D501,'[1]9月学员绩效名单'!$A:$C,3,0)</f>
        <v>7AO238</v>
      </c>
      <c r="F501" s="8" t="str">
        <f>VLOOKUP(E501,'[2]住培学员 在培学员排班表（所有人）请假等数据已更新到23.6'!$F$1:$X$65536,19,0)</f>
        <v>规培研究生</v>
      </c>
      <c r="G501" s="8" t="str">
        <f>VLOOKUP(E501,'[2]住培学员 在培学员排班表（所有人）请假等数据已更新到23.6'!$F$1:$P$65536,11,0)</f>
        <v>内科</v>
      </c>
      <c r="H501" s="8" t="str">
        <f>VLOOKUP(E501,'[2]住培学员 在培学员排班表（所有人）请假等数据已更新到23.6'!$F$1:$S$65536,14,0)</f>
        <v>2022年</v>
      </c>
      <c r="I501" s="8" t="s">
        <v>99</v>
      </c>
      <c r="J501" s="24">
        <v>0</v>
      </c>
      <c r="K501" s="24">
        <v>0</v>
      </c>
      <c r="L501" s="24">
        <v>0</v>
      </c>
      <c r="M501" s="24">
        <v>160</v>
      </c>
      <c r="N501" s="25">
        <v>0</v>
      </c>
      <c r="O501" s="25">
        <v>3</v>
      </c>
      <c r="P501" s="25">
        <v>1</v>
      </c>
      <c r="Q501" s="25">
        <v>1</v>
      </c>
      <c r="R501" s="25">
        <v>1</v>
      </c>
      <c r="S501" s="36">
        <v>130</v>
      </c>
      <c r="T501" s="24">
        <v>100</v>
      </c>
      <c r="U501" s="24">
        <v>10</v>
      </c>
      <c r="V501" s="24">
        <v>20</v>
      </c>
      <c r="W501" s="24">
        <v>30</v>
      </c>
      <c r="X501" s="24">
        <v>60</v>
      </c>
      <c r="Y501" s="48">
        <v>0</v>
      </c>
      <c r="Z501" s="48">
        <v>0</v>
      </c>
      <c r="AA501" s="48">
        <f>VLOOKUP(E501,[6]教育处数据!B:G,6,0)</f>
        <v>0</v>
      </c>
      <c r="AB501" s="43">
        <f>VLOOKUP(E501,[6]教育处数据!B:H,7,0)</f>
        <v>0</v>
      </c>
      <c r="AC501" s="43">
        <f>VLOOKUP(E501,[6]教育处数据!B:J,9,0)</f>
        <v>0</v>
      </c>
      <c r="AD501" s="43">
        <f>VLOOKUP(E501,[6]教育处数据!B:L,11,0)</f>
        <v>0</v>
      </c>
      <c r="AE501" s="43">
        <v>0</v>
      </c>
      <c r="AF501" s="43">
        <v>0</v>
      </c>
      <c r="AG501" s="43">
        <f>VLOOKUP(E501,[6]教育处数据!B:N,13,0)</f>
        <v>0</v>
      </c>
      <c r="AH501" s="43">
        <v>0</v>
      </c>
      <c r="AI501" s="43">
        <v>0</v>
      </c>
      <c r="AJ501" s="43">
        <v>0</v>
      </c>
      <c r="AK501" s="43">
        <v>0</v>
      </c>
      <c r="AL501" s="43">
        <v>0</v>
      </c>
      <c r="AM501" s="26">
        <f>SUM(J501:M501,S501:AJ501)</f>
        <v>510</v>
      </c>
      <c r="AN501" s="7" t="str">
        <f>VLOOKUP(G501,'[4]2.第一轮公示反馈'!$G:$AM,33,0)</f>
        <v>内科</v>
      </c>
      <c r="AO501" s="52">
        <f>SUMPRODUCT(($AN$4:$AN$1113=AN501)*($AM$4:$AM$1113&gt;AM501))+1</f>
        <v>179</v>
      </c>
      <c r="AP501" s="53">
        <f>COUNTIF(AN:AN,AN501)</f>
        <v>214</v>
      </c>
      <c r="AQ501" s="54">
        <f>AO501/AP501</f>
        <v>0.836448598130841</v>
      </c>
      <c r="AR501" s="53">
        <f>IF(AQ501&lt;=10%,1.5,(IF(AQ501&lt;=40%,1.25,IF(AQ501&lt;=60%,1,IF(AQ501&lt;90%,0.75,0.5)))))</f>
        <v>0.75</v>
      </c>
      <c r="AS501" s="55">
        <v>1200</v>
      </c>
      <c r="AT501" s="6">
        <f>VLOOKUP(E501,[6]教育处数据!B:Q,16,0)</f>
        <v>20</v>
      </c>
      <c r="AU501" s="56">
        <f>AS501*AR501*(AT501/AW501)</f>
        <v>900</v>
      </c>
      <c r="AV501" s="57">
        <f>ROUND(AU501,0)</f>
        <v>900</v>
      </c>
      <c r="AW501" s="6">
        <v>20</v>
      </c>
    </row>
    <row r="502" spans="1:49">
      <c r="A502" s="6"/>
      <c r="B502" s="7" t="s">
        <v>134</v>
      </c>
      <c r="C502" s="8">
        <v>499</v>
      </c>
      <c r="D502" s="13" t="s">
        <v>645</v>
      </c>
      <c r="E502" s="8" t="str">
        <f>VLOOKUP(D502,'[1]9月学员绩效名单'!$A:$C,3,0)</f>
        <v>7AO243</v>
      </c>
      <c r="F502" s="8" t="str">
        <f>VLOOKUP(E502,'[2]住培学员 在培学员排班表（所有人）请假等数据已更新到23.6'!$F$1:$X$65536,19,0)</f>
        <v>规培研究生</v>
      </c>
      <c r="G502" s="8" t="str">
        <f>VLOOKUP(E502,'[2]住培学员 在培学员排班表（所有人）请假等数据已更新到23.6'!$F$1:$P$65536,11,0)</f>
        <v>内科</v>
      </c>
      <c r="H502" s="8" t="str">
        <f>VLOOKUP(E502,'[2]住培学员 在培学员排班表（所有人）请假等数据已更新到23.6'!$F$1:$S$65536,14,0)</f>
        <v>2022年</v>
      </c>
      <c r="I502" s="8" t="s">
        <v>99</v>
      </c>
      <c r="J502" s="24">
        <v>0</v>
      </c>
      <c r="K502" s="24">
        <v>0</v>
      </c>
      <c r="L502" s="24">
        <v>0</v>
      </c>
      <c r="M502" s="24">
        <v>160</v>
      </c>
      <c r="N502" s="25">
        <v>0</v>
      </c>
      <c r="O502" s="25">
        <v>3</v>
      </c>
      <c r="P502" s="25">
        <v>1</v>
      </c>
      <c r="Q502" s="25">
        <v>1</v>
      </c>
      <c r="R502" s="25">
        <v>1</v>
      </c>
      <c r="S502" s="36">
        <v>130</v>
      </c>
      <c r="T502" s="24">
        <v>100</v>
      </c>
      <c r="U502" s="24">
        <v>10</v>
      </c>
      <c r="V502" s="24">
        <v>20</v>
      </c>
      <c r="W502" s="24">
        <v>60</v>
      </c>
      <c r="X502" s="24">
        <v>30</v>
      </c>
      <c r="Y502" s="48">
        <v>0</v>
      </c>
      <c r="Z502" s="48">
        <v>0</v>
      </c>
      <c r="AA502" s="48">
        <f>VLOOKUP(E502,[6]教育处数据!B:G,6,0)</f>
        <v>0</v>
      </c>
      <c r="AB502" s="43">
        <f>VLOOKUP(E502,[6]教育处数据!B:H,7,0)</f>
        <v>0</v>
      </c>
      <c r="AC502" s="43">
        <f>VLOOKUP(E502,[6]教育处数据!B:J,9,0)</f>
        <v>0</v>
      </c>
      <c r="AD502" s="43">
        <f>VLOOKUP(E502,[6]教育处数据!B:L,11,0)</f>
        <v>0</v>
      </c>
      <c r="AE502" s="43">
        <v>0</v>
      </c>
      <c r="AF502" s="43">
        <v>0</v>
      </c>
      <c r="AG502" s="43">
        <f>VLOOKUP(E502,[6]教育处数据!B:N,13,0)</f>
        <v>0</v>
      </c>
      <c r="AH502" s="43">
        <v>0</v>
      </c>
      <c r="AI502" s="43">
        <v>0</v>
      </c>
      <c r="AJ502" s="43">
        <v>0</v>
      </c>
      <c r="AK502" s="43">
        <v>0</v>
      </c>
      <c r="AL502" s="43">
        <v>0</v>
      </c>
      <c r="AM502" s="26">
        <f>SUM(J502:M502,S502:AJ502)</f>
        <v>510</v>
      </c>
      <c r="AN502" s="7" t="str">
        <f>VLOOKUP(G502,'[4]2.第一轮公示反馈'!$G:$AM,33,0)</f>
        <v>内科</v>
      </c>
      <c r="AO502" s="52">
        <f>SUMPRODUCT(($AN$4:$AN$1113=AN502)*($AM$4:$AM$1113&gt;AM502))+1</f>
        <v>179</v>
      </c>
      <c r="AP502" s="53">
        <f>COUNTIF(AN:AN,AN502)</f>
        <v>214</v>
      </c>
      <c r="AQ502" s="54">
        <f>AO502/AP502</f>
        <v>0.836448598130841</v>
      </c>
      <c r="AR502" s="53">
        <f>IF(AQ502&lt;=10%,1.5,(IF(AQ502&lt;=40%,1.25,IF(AQ502&lt;=60%,1,IF(AQ502&lt;90%,0.75,0.5)))))</f>
        <v>0.75</v>
      </c>
      <c r="AS502" s="55">
        <v>1200</v>
      </c>
      <c r="AT502" s="6">
        <f>VLOOKUP(E502,[6]教育处数据!B:Q,16,0)</f>
        <v>20</v>
      </c>
      <c r="AU502" s="56">
        <f>AS502*AR502*(AT502/AW502)</f>
        <v>900</v>
      </c>
      <c r="AV502" s="57">
        <f>ROUND(AU502,0)</f>
        <v>900</v>
      </c>
      <c r="AW502" s="6">
        <v>20</v>
      </c>
    </row>
    <row r="503" spans="1:49">
      <c r="A503" s="6"/>
      <c r="B503" s="7" t="s">
        <v>134</v>
      </c>
      <c r="C503" s="8">
        <v>500</v>
      </c>
      <c r="D503" s="13" t="s">
        <v>646</v>
      </c>
      <c r="E503" s="8" t="str">
        <f>VLOOKUP(D503,'[1]9月学员绩效名单'!$A:$C,3,0)</f>
        <v>7AO256</v>
      </c>
      <c r="F503" s="8" t="str">
        <f>VLOOKUP(E503,'[2]住培学员 在培学员排班表（所有人）请假等数据已更新到23.6'!$F$1:$X$65536,19,0)</f>
        <v>规培研究生</v>
      </c>
      <c r="G503" s="8" t="str">
        <f>VLOOKUP(E503,'[2]住培学员 在培学员排班表（所有人）请假等数据已更新到23.6'!$F$1:$P$65536,11,0)</f>
        <v>内科</v>
      </c>
      <c r="H503" s="8" t="str">
        <f>VLOOKUP(E503,'[2]住培学员 在培学员排班表（所有人）请假等数据已更新到23.6'!$F$1:$S$65536,14,0)</f>
        <v>2022年</v>
      </c>
      <c r="I503" s="8" t="s">
        <v>99</v>
      </c>
      <c r="J503" s="24">
        <v>0</v>
      </c>
      <c r="K503" s="24">
        <v>0</v>
      </c>
      <c r="L503" s="24">
        <v>0</v>
      </c>
      <c r="M503" s="24">
        <v>160</v>
      </c>
      <c r="N503" s="25">
        <v>0</v>
      </c>
      <c r="O503" s="25">
        <v>3</v>
      </c>
      <c r="P503" s="25">
        <v>1</v>
      </c>
      <c r="Q503" s="25">
        <v>1</v>
      </c>
      <c r="R503" s="25">
        <v>1</v>
      </c>
      <c r="S503" s="36">
        <v>130</v>
      </c>
      <c r="T503" s="24">
        <v>100</v>
      </c>
      <c r="U503" s="24">
        <v>10</v>
      </c>
      <c r="V503" s="24">
        <v>20</v>
      </c>
      <c r="W503" s="24">
        <v>60</v>
      </c>
      <c r="X503" s="24">
        <v>30</v>
      </c>
      <c r="Y503" s="48">
        <v>0</v>
      </c>
      <c r="Z503" s="48">
        <v>0</v>
      </c>
      <c r="AA503" s="48">
        <f>VLOOKUP(E503,[6]教育处数据!B:G,6,0)</f>
        <v>0</v>
      </c>
      <c r="AB503" s="43">
        <f>VLOOKUP(E503,[6]教育处数据!B:H,7,0)</f>
        <v>0</v>
      </c>
      <c r="AC503" s="43">
        <f>VLOOKUP(E503,[6]教育处数据!B:J,9,0)</f>
        <v>0</v>
      </c>
      <c r="AD503" s="43">
        <f>VLOOKUP(E503,[6]教育处数据!B:L,11,0)</f>
        <v>0</v>
      </c>
      <c r="AE503" s="43">
        <v>0</v>
      </c>
      <c r="AF503" s="43">
        <v>0</v>
      </c>
      <c r="AG503" s="43">
        <f>VLOOKUP(E503,[6]教育处数据!B:N,13,0)</f>
        <v>0</v>
      </c>
      <c r="AH503" s="43">
        <v>0</v>
      </c>
      <c r="AI503" s="43">
        <v>0</v>
      </c>
      <c r="AJ503" s="43">
        <v>0</v>
      </c>
      <c r="AK503" s="43">
        <v>0</v>
      </c>
      <c r="AL503" s="43">
        <v>0</v>
      </c>
      <c r="AM503" s="26">
        <f>SUM(J503:M503,S503:AJ503)</f>
        <v>510</v>
      </c>
      <c r="AN503" s="7" t="str">
        <f>VLOOKUP(G503,'[4]2.第一轮公示反馈'!$G:$AM,33,0)</f>
        <v>内科</v>
      </c>
      <c r="AO503" s="52">
        <f>SUMPRODUCT(($AN$4:$AN$1113=AN503)*($AM$4:$AM$1113&gt;AM503))+1</f>
        <v>179</v>
      </c>
      <c r="AP503" s="53">
        <f>COUNTIF(AN:AN,AN503)</f>
        <v>214</v>
      </c>
      <c r="AQ503" s="54">
        <f>AO503/AP503</f>
        <v>0.836448598130841</v>
      </c>
      <c r="AR503" s="53">
        <f>IF(AQ503&lt;=10%,1.5,(IF(AQ503&lt;=40%,1.25,IF(AQ503&lt;=60%,1,IF(AQ503&lt;90%,0.75,0.5)))))</f>
        <v>0.75</v>
      </c>
      <c r="AS503" s="55">
        <v>1200</v>
      </c>
      <c r="AT503" s="6">
        <f>VLOOKUP(E503,[6]教育处数据!B:Q,16,0)</f>
        <v>20</v>
      </c>
      <c r="AU503" s="56">
        <f>AS503*AR503*(AT503/AW503)</f>
        <v>900</v>
      </c>
      <c r="AV503" s="57">
        <f>ROUND(AU503,0)</f>
        <v>900</v>
      </c>
      <c r="AW503" s="6">
        <v>20</v>
      </c>
    </row>
    <row r="504" spans="1:49">
      <c r="A504" s="6"/>
      <c r="B504" s="7" t="s">
        <v>500</v>
      </c>
      <c r="C504" s="8">
        <v>501</v>
      </c>
      <c r="D504" s="13" t="s">
        <v>647</v>
      </c>
      <c r="E504" s="8" t="str">
        <f>VLOOKUP(D504,'[1]9月学员绩效名单'!$A:$C,3,0)</f>
        <v>7AO226</v>
      </c>
      <c r="F504" s="8" t="str">
        <f>VLOOKUP(E504,'[2]住培学员 在培学员排班表（所有人）请假等数据已更新到23.6'!$F$1:$X$65536,19,0)</f>
        <v>规培研究生</v>
      </c>
      <c r="G504" s="8" t="str">
        <f>VLOOKUP(E504,'[2]住培学员 在培学员排班表（所有人）请假等数据已更新到23.6'!$F$1:$P$65536,11,0)</f>
        <v>内科</v>
      </c>
      <c r="H504" s="8" t="str">
        <f>VLOOKUP(E504,'[2]住培学员 在培学员排班表（所有人）请假等数据已更新到23.6'!$F$1:$S$65536,14,0)</f>
        <v>2022年</v>
      </c>
      <c r="I504" s="9" t="s">
        <v>99</v>
      </c>
      <c r="J504" s="60">
        <v>0</v>
      </c>
      <c r="K504" s="24">
        <v>0</v>
      </c>
      <c r="L504" s="24">
        <v>0</v>
      </c>
      <c r="M504" s="24">
        <v>120</v>
      </c>
      <c r="N504" s="25">
        <v>0</v>
      </c>
      <c r="O504" s="25">
        <v>2</v>
      </c>
      <c r="P504" s="25">
        <v>1</v>
      </c>
      <c r="Q504" s="25">
        <v>0</v>
      </c>
      <c r="R504" s="78">
        <v>1</v>
      </c>
      <c r="S504" s="36">
        <v>85</v>
      </c>
      <c r="T504" s="24">
        <v>100</v>
      </c>
      <c r="U504" s="24">
        <v>0</v>
      </c>
      <c r="V504" s="24">
        <v>20</v>
      </c>
      <c r="W504" s="24">
        <v>120</v>
      </c>
      <c r="X504" s="24">
        <v>60</v>
      </c>
      <c r="Y504" s="48">
        <v>0</v>
      </c>
      <c r="Z504" s="48">
        <v>0</v>
      </c>
      <c r="AA504" s="48">
        <f>VLOOKUP(E504,[6]教育处数据!B:G,6,0)</f>
        <v>0</v>
      </c>
      <c r="AB504" s="43">
        <f>VLOOKUP(E504,[6]教育处数据!B:H,7,0)</f>
        <v>0</v>
      </c>
      <c r="AC504" s="43">
        <f>VLOOKUP(E504,[6]教育处数据!B:J,9,0)</f>
        <v>0</v>
      </c>
      <c r="AD504" s="43">
        <f>VLOOKUP(E504,[6]教育处数据!B:L,11,0)</f>
        <v>0</v>
      </c>
      <c r="AE504" s="43">
        <v>0</v>
      </c>
      <c r="AF504" s="43">
        <v>0</v>
      </c>
      <c r="AG504" s="43">
        <f>VLOOKUP(E504,[6]教育处数据!B:N,13,0)</f>
        <v>0</v>
      </c>
      <c r="AH504" s="43">
        <v>0</v>
      </c>
      <c r="AI504" s="43">
        <v>0</v>
      </c>
      <c r="AJ504" s="43">
        <v>0</v>
      </c>
      <c r="AK504" s="43">
        <v>0</v>
      </c>
      <c r="AL504" s="43">
        <v>0</v>
      </c>
      <c r="AM504" s="26">
        <f>SUM(J504:M504,S504:AJ504)</f>
        <v>505</v>
      </c>
      <c r="AN504" s="7" t="str">
        <f>VLOOKUP(G504,'[4]2.第一轮公示反馈'!$G:$AM,33,0)</f>
        <v>内科</v>
      </c>
      <c r="AO504" s="52">
        <f>SUMPRODUCT(($AN$4:$AN$1113=AN504)*($AM$4:$AM$1113&gt;AM504))+1</f>
        <v>183</v>
      </c>
      <c r="AP504" s="53">
        <f>COUNTIF(AN:AN,AN504)</f>
        <v>214</v>
      </c>
      <c r="AQ504" s="54">
        <f>AO504/AP504</f>
        <v>0.855140186915888</v>
      </c>
      <c r="AR504" s="53">
        <f>IF(AQ504&lt;=10%,1.5,(IF(AQ504&lt;=40%,1.25,IF(AQ504&lt;=60%,1,IF(AQ504&lt;90%,0.75,0.5)))))</f>
        <v>0.75</v>
      </c>
      <c r="AS504" s="55">
        <v>1200</v>
      </c>
      <c r="AT504" s="6">
        <f>VLOOKUP(E504,[6]教育处数据!B:Q,16,0)</f>
        <v>20</v>
      </c>
      <c r="AU504" s="56">
        <f>AS504*AR504*(AT504/AW504)</f>
        <v>900</v>
      </c>
      <c r="AV504" s="57">
        <f>ROUND(AU504,0)</f>
        <v>900</v>
      </c>
      <c r="AW504" s="6">
        <v>20</v>
      </c>
    </row>
    <row r="505" spans="1:49">
      <c r="A505" s="6"/>
      <c r="B505" s="7" t="s">
        <v>136</v>
      </c>
      <c r="C505" s="8">
        <v>502</v>
      </c>
      <c r="D505" s="8" t="s">
        <v>648</v>
      </c>
      <c r="E505" s="8" t="str">
        <f>VLOOKUP(D505,'[1]9月学员绩效名单'!$A:$C,3,0)</f>
        <v>7AO230</v>
      </c>
      <c r="F505" s="8" t="str">
        <f>VLOOKUP(E505,'[2]住培学员 在培学员排班表（所有人）请假等数据已更新到23.6'!$F$1:$X$65536,19,0)</f>
        <v>规培研究生</v>
      </c>
      <c r="G505" s="8" t="str">
        <f>VLOOKUP(E505,'[2]住培学员 在培学员排班表（所有人）请假等数据已更新到23.6'!$F$1:$P$65536,11,0)</f>
        <v>内科</v>
      </c>
      <c r="H505" s="8" t="str">
        <f>VLOOKUP(E505,'[2]住培学员 在培学员排班表（所有人）请假等数据已更新到23.6'!$F$1:$S$65536,14,0)</f>
        <v>2022年</v>
      </c>
      <c r="I505" s="8" t="s">
        <v>99</v>
      </c>
      <c r="J505" s="24">
        <v>0</v>
      </c>
      <c r="K505" s="24">
        <v>0</v>
      </c>
      <c r="L505" s="24">
        <v>0</v>
      </c>
      <c r="M505" s="24">
        <v>160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36">
        <v>0</v>
      </c>
      <c r="T505" s="24">
        <v>100</v>
      </c>
      <c r="U505" s="24">
        <v>10</v>
      </c>
      <c r="V505" s="24">
        <v>40</v>
      </c>
      <c r="W505" s="24">
        <v>30</v>
      </c>
      <c r="X505" s="24">
        <v>60</v>
      </c>
      <c r="Y505" s="48">
        <v>0</v>
      </c>
      <c r="Z505" s="48">
        <v>0</v>
      </c>
      <c r="AA505" s="48">
        <f>VLOOKUP(E505,[6]教育处数据!B:G,6,0)</f>
        <v>100</v>
      </c>
      <c r="AB505" s="43">
        <f>VLOOKUP(E505,[6]教育处数据!B:H,7,0)</f>
        <v>0</v>
      </c>
      <c r="AC505" s="43">
        <f>VLOOKUP(E505,[6]教育处数据!B:J,9,0)</f>
        <v>0</v>
      </c>
      <c r="AD505" s="43">
        <f>VLOOKUP(E505,[6]教育处数据!B:L,11,0)</f>
        <v>0</v>
      </c>
      <c r="AE505" s="43">
        <v>0</v>
      </c>
      <c r="AF505" s="43">
        <v>0</v>
      </c>
      <c r="AG505" s="43">
        <f>VLOOKUP(E505,[6]教育处数据!B:N,13,0)</f>
        <v>0</v>
      </c>
      <c r="AH505" s="43">
        <v>0</v>
      </c>
      <c r="AI505" s="43">
        <v>0</v>
      </c>
      <c r="AJ505" s="43">
        <v>0</v>
      </c>
      <c r="AK505" s="43">
        <v>0</v>
      </c>
      <c r="AL505" s="43">
        <v>0</v>
      </c>
      <c r="AM505" s="26">
        <f>SUM(J505:M505,S505:AJ505)</f>
        <v>500</v>
      </c>
      <c r="AN505" s="7" t="str">
        <f>VLOOKUP(G505,'[4]2.第一轮公示反馈'!$G:$AM,33,0)</f>
        <v>内科</v>
      </c>
      <c r="AO505" s="52">
        <f>SUMPRODUCT(($AN$4:$AN$1113=AN505)*($AM$4:$AM$1113&gt;AM505))+1</f>
        <v>186</v>
      </c>
      <c r="AP505" s="53">
        <f>COUNTIF(AN:AN,AN505)</f>
        <v>214</v>
      </c>
      <c r="AQ505" s="54">
        <f>AO505/AP505</f>
        <v>0.869158878504673</v>
      </c>
      <c r="AR505" s="53">
        <f>IF(AQ505&lt;=10%,1.5,(IF(AQ505&lt;=40%,1.25,IF(AQ505&lt;=60%,1,IF(AQ505&lt;90%,0.75,0.5)))))</f>
        <v>0.75</v>
      </c>
      <c r="AS505" s="55">
        <v>1200</v>
      </c>
      <c r="AT505" s="6">
        <f>VLOOKUP(E505,[6]教育处数据!B:Q,16,0)</f>
        <v>20</v>
      </c>
      <c r="AU505" s="56">
        <f>AS505*AR505*(AT505/AW505)</f>
        <v>900</v>
      </c>
      <c r="AV505" s="57">
        <f>ROUND(AU505,0)</f>
        <v>900</v>
      </c>
      <c r="AW505" s="6">
        <v>20</v>
      </c>
    </row>
    <row r="506" spans="1:49">
      <c r="A506" s="6"/>
      <c r="B506" s="7" t="s">
        <v>241</v>
      </c>
      <c r="C506" s="8">
        <v>504</v>
      </c>
      <c r="D506" s="11" t="s">
        <v>649</v>
      </c>
      <c r="E506" s="8" t="str">
        <f>VLOOKUP(D506,'[1]9月学员绩效名单'!$A:$C,3,0)</f>
        <v>7AM402</v>
      </c>
      <c r="F506" s="8" t="str">
        <f>VLOOKUP(E506,'[2]住培学员 在培学员排班表（所有人）请假等数据已更新到23.6'!$F$1:$X$65536,19,0)</f>
        <v>规培研究生</v>
      </c>
      <c r="G506" s="8" t="str">
        <f>VLOOKUP(E506,'[2]住培学员 在培学员排班表（所有人）请假等数据已更新到23.6'!$F$1:$P$65536,11,0)</f>
        <v>内科</v>
      </c>
      <c r="H506" s="8" t="str">
        <f>VLOOKUP(E506,'[2]住培学员 在培学员排班表（所有人）请假等数据已更新到23.6'!$F$1:$S$65536,14,0)</f>
        <v>2021年</v>
      </c>
      <c r="I506" s="8" t="s">
        <v>99</v>
      </c>
      <c r="J506" s="24">
        <v>0</v>
      </c>
      <c r="K506" s="24">
        <v>0</v>
      </c>
      <c r="L506" s="24">
        <v>0</v>
      </c>
      <c r="M506" s="24">
        <v>160</v>
      </c>
      <c r="N506" s="25">
        <v>0</v>
      </c>
      <c r="O506" s="25">
        <v>6</v>
      </c>
      <c r="P506" s="25">
        <v>2</v>
      </c>
      <c r="Q506" s="25">
        <v>2</v>
      </c>
      <c r="R506" s="25">
        <v>1</v>
      </c>
      <c r="S506" s="36">
        <v>235</v>
      </c>
      <c r="T506" s="24">
        <v>100</v>
      </c>
      <c r="U506" s="24">
        <v>0</v>
      </c>
      <c r="V506" s="24">
        <v>0</v>
      </c>
      <c r="W506" s="24">
        <v>0</v>
      </c>
      <c r="X506" s="24">
        <v>0</v>
      </c>
      <c r="Y506" s="48">
        <v>0</v>
      </c>
      <c r="Z506" s="48">
        <v>0</v>
      </c>
      <c r="AA506" s="48">
        <f>VLOOKUP(E506,[6]教育处数据!B:G,6,0)</f>
        <v>0</v>
      </c>
      <c r="AB506" s="43">
        <f>VLOOKUP(E506,[6]教育处数据!B:H,7,0)</f>
        <v>0</v>
      </c>
      <c r="AC506" s="43">
        <f>VLOOKUP(E506,[6]教育处数据!B:J,9,0)</f>
        <v>0</v>
      </c>
      <c r="AD506" s="43">
        <f>VLOOKUP(E506,[6]教育处数据!B:L,11,0)</f>
        <v>0</v>
      </c>
      <c r="AE506" s="43">
        <v>0</v>
      </c>
      <c r="AF506" s="43">
        <v>0</v>
      </c>
      <c r="AG506" s="43">
        <f>VLOOKUP(E506,[6]教育处数据!B:N,13,0)</f>
        <v>0</v>
      </c>
      <c r="AH506" s="43">
        <v>0</v>
      </c>
      <c r="AI506" s="43">
        <v>0</v>
      </c>
      <c r="AJ506" s="43">
        <v>0</v>
      </c>
      <c r="AK506" s="43">
        <v>0</v>
      </c>
      <c r="AL506" s="43">
        <v>0</v>
      </c>
      <c r="AM506" s="26">
        <f>SUM(J506:M506,S506:AJ506)</f>
        <v>495</v>
      </c>
      <c r="AN506" s="7" t="str">
        <f>VLOOKUP(G506,'[4]2.第一轮公示反馈'!$G:$AM,33,0)</f>
        <v>内科</v>
      </c>
      <c r="AO506" s="52">
        <f>SUMPRODUCT(($AN$4:$AN$1113=AN506)*($AM$4:$AM$1113&gt;AM506))+1</f>
        <v>187</v>
      </c>
      <c r="AP506" s="53">
        <f>COUNTIF(AN:AN,AN506)</f>
        <v>214</v>
      </c>
      <c r="AQ506" s="54">
        <f>AO506/AP506</f>
        <v>0.873831775700935</v>
      </c>
      <c r="AR506" s="53">
        <f>IF(AQ506&lt;=10%,1.5,(IF(AQ506&lt;=40%,1.25,IF(AQ506&lt;=60%,1,IF(AQ506&lt;90%,0.75,0.5)))))</f>
        <v>0.75</v>
      </c>
      <c r="AS506" s="55">
        <v>1200</v>
      </c>
      <c r="AT506" s="6">
        <f>VLOOKUP(E506,[6]教育处数据!B:Q,16,0)</f>
        <v>20</v>
      </c>
      <c r="AU506" s="56">
        <f>AS506*AR506*(AT506/AW506)</f>
        <v>900</v>
      </c>
      <c r="AV506" s="57">
        <f>ROUND(AU506,0)</f>
        <v>900</v>
      </c>
      <c r="AW506" s="6">
        <v>20</v>
      </c>
    </row>
    <row r="507" spans="1:49">
      <c r="A507" s="6"/>
      <c r="B507" s="7" t="s">
        <v>136</v>
      </c>
      <c r="C507" s="8">
        <v>505</v>
      </c>
      <c r="D507" s="8" t="s">
        <v>650</v>
      </c>
      <c r="E507" s="8">
        <f>VLOOKUP(D507,'[1]9月学员绩效名单'!$A:$C,3,0)</f>
        <v>123009</v>
      </c>
      <c r="F507" s="8" t="str">
        <f>VLOOKUP(E507,'[2]住培学员 在培学员排班表（所有人）请假等数据已更新到23.6'!$F$1:$X$65536,19,0)</f>
        <v>住院医师-本院</v>
      </c>
      <c r="G507" s="8" t="str">
        <f>VLOOKUP(E507,'[2]住培学员 在培学员排班表（所有人）请假等数据已更新到23.6'!$F$1:$P$65536,11,0)</f>
        <v>内科</v>
      </c>
      <c r="H507" s="8" t="str">
        <f>VLOOKUP(E507,'[2]住培学员 在培学员排班表（所有人）请假等数据已更新到23.6'!$F$1:$S$65536,14,0)</f>
        <v>2023年</v>
      </c>
      <c r="I507" s="8" t="s">
        <v>99</v>
      </c>
      <c r="J507" s="24">
        <v>0</v>
      </c>
      <c r="K507" s="24">
        <v>0</v>
      </c>
      <c r="L507" s="24">
        <v>0</v>
      </c>
      <c r="M507" s="24">
        <v>160</v>
      </c>
      <c r="N507" s="25">
        <v>0</v>
      </c>
      <c r="O507" s="25">
        <v>3</v>
      </c>
      <c r="P507" s="25">
        <v>1</v>
      </c>
      <c r="Q507" s="25">
        <v>1</v>
      </c>
      <c r="R507" s="25">
        <v>0</v>
      </c>
      <c r="S507" s="36">
        <v>105</v>
      </c>
      <c r="T507" s="24">
        <v>100</v>
      </c>
      <c r="U507" s="24">
        <v>10</v>
      </c>
      <c r="V507" s="24">
        <v>20</v>
      </c>
      <c r="W507" s="24">
        <v>0</v>
      </c>
      <c r="X507" s="24">
        <v>0</v>
      </c>
      <c r="Y507" s="48">
        <v>0</v>
      </c>
      <c r="Z507" s="48">
        <v>0</v>
      </c>
      <c r="AA507" s="48">
        <f>VLOOKUP(E507,[6]教育处数据!B:G,6,0)</f>
        <v>0</v>
      </c>
      <c r="AB507" s="43">
        <f>VLOOKUP(E507,[6]教育处数据!B:H,7,0)</f>
        <v>100</v>
      </c>
      <c r="AC507" s="43">
        <f>VLOOKUP(E507,[6]教育处数据!B:J,9,0)</f>
        <v>0</v>
      </c>
      <c r="AD507" s="43">
        <f>VLOOKUP(E507,[6]教育处数据!B:L,11,0)</f>
        <v>0</v>
      </c>
      <c r="AE507" s="43">
        <v>0</v>
      </c>
      <c r="AF507" s="43">
        <v>0</v>
      </c>
      <c r="AG507" s="43">
        <f>VLOOKUP(E507,[6]教育处数据!B:N,13,0)</f>
        <v>0</v>
      </c>
      <c r="AH507" s="43">
        <v>0</v>
      </c>
      <c r="AI507" s="43">
        <v>0</v>
      </c>
      <c r="AJ507" s="43">
        <v>0</v>
      </c>
      <c r="AK507" s="43">
        <v>0</v>
      </c>
      <c r="AL507" s="43">
        <v>0</v>
      </c>
      <c r="AM507" s="26">
        <f>SUM(J507:M507,S507:AJ507)</f>
        <v>495</v>
      </c>
      <c r="AN507" s="7" t="str">
        <f>VLOOKUP(G507,'[4]2.第一轮公示反馈'!$G:$AM,33,0)</f>
        <v>内科</v>
      </c>
      <c r="AO507" s="52">
        <f>SUMPRODUCT(($AN$4:$AN$1113=AN507)*($AM$4:$AM$1113&gt;AM507))+1</f>
        <v>187</v>
      </c>
      <c r="AP507" s="53">
        <f>COUNTIF(AN:AN,AN507)</f>
        <v>214</v>
      </c>
      <c r="AQ507" s="54">
        <f>AO507/AP507</f>
        <v>0.873831775700935</v>
      </c>
      <c r="AR507" s="53">
        <f>IF(AQ507&lt;=10%,1.5,(IF(AQ507&lt;=40%,1.25,IF(AQ507&lt;=60%,1,IF(AQ507&lt;90%,0.75,0.5)))))</f>
        <v>0.75</v>
      </c>
      <c r="AS507" s="55">
        <v>1200</v>
      </c>
      <c r="AT507" s="6">
        <f>VLOOKUP(E507,[6]教育处数据!B:Q,16,0)</f>
        <v>20</v>
      </c>
      <c r="AU507" s="56">
        <f>AS507*AR507*(AT507/AW507)</f>
        <v>900</v>
      </c>
      <c r="AV507" s="57">
        <f>ROUND(AU507,0)</f>
        <v>900</v>
      </c>
      <c r="AW507" s="6">
        <v>20</v>
      </c>
    </row>
    <row r="508" spans="1:49">
      <c r="A508" s="6"/>
      <c r="B508" s="7" t="s">
        <v>481</v>
      </c>
      <c r="C508" s="8">
        <v>506</v>
      </c>
      <c r="D508" s="13" t="s">
        <v>651</v>
      </c>
      <c r="E508" s="8" t="str">
        <f>VLOOKUP(D508,'[1]9月学员绩效名单'!$A:$C,3,0)</f>
        <v>7AO030</v>
      </c>
      <c r="F508" s="8" t="str">
        <f>VLOOKUP(E508,'[2]住培学员 在培学员排班表（所有人）请假等数据已更新到23.6'!$F$1:$X$65536,19,0)</f>
        <v>规培研究生</v>
      </c>
      <c r="G508" s="8" t="str">
        <f>VLOOKUP(E508,'[2]住培学员 在培学员排班表（所有人）请假等数据已更新到23.6'!$F$1:$P$65536,11,0)</f>
        <v>内科</v>
      </c>
      <c r="H508" s="8" t="str">
        <f>VLOOKUP(E508,'[2]住培学员 在培学员排班表（所有人）请假等数据已更新到23.6'!$F$1:$S$65536,14,0)</f>
        <v>2022年</v>
      </c>
      <c r="I508" s="8" t="s">
        <v>99</v>
      </c>
      <c r="J508" s="24">
        <v>0</v>
      </c>
      <c r="K508" s="24">
        <v>0</v>
      </c>
      <c r="L508" s="24">
        <v>0</v>
      </c>
      <c r="M508" s="24">
        <v>160</v>
      </c>
      <c r="N508" s="25">
        <v>0</v>
      </c>
      <c r="O508" s="25">
        <v>2</v>
      </c>
      <c r="P508" s="25">
        <v>0</v>
      </c>
      <c r="Q508" s="25">
        <v>0</v>
      </c>
      <c r="R508" s="25">
        <v>1</v>
      </c>
      <c r="S508" s="36">
        <v>65</v>
      </c>
      <c r="T508" s="62">
        <v>100</v>
      </c>
      <c r="U508" s="24">
        <v>0</v>
      </c>
      <c r="V508" s="24">
        <v>40</v>
      </c>
      <c r="W508" s="24">
        <v>60</v>
      </c>
      <c r="X508" s="24">
        <v>60</v>
      </c>
      <c r="Y508" s="48">
        <v>0</v>
      </c>
      <c r="Z508" s="48">
        <v>0</v>
      </c>
      <c r="AA508" s="48">
        <f>VLOOKUP(E508,[6]教育处数据!B:G,6,0)</f>
        <v>0</v>
      </c>
      <c r="AB508" s="43">
        <f>VLOOKUP(E508,[6]教育处数据!B:H,7,0)</f>
        <v>0</v>
      </c>
      <c r="AC508" s="43">
        <f>VLOOKUP(E508,[6]教育处数据!B:J,9,0)</f>
        <v>0</v>
      </c>
      <c r="AD508" s="43">
        <f>VLOOKUP(E508,[6]教育处数据!B:L,11,0)</f>
        <v>0</v>
      </c>
      <c r="AE508" s="43">
        <v>0</v>
      </c>
      <c r="AF508" s="43">
        <v>0</v>
      </c>
      <c r="AG508" s="43">
        <f>VLOOKUP(E508,[6]教育处数据!B:N,13,0)</f>
        <v>0</v>
      </c>
      <c r="AH508" s="43">
        <v>0</v>
      </c>
      <c r="AI508" s="43">
        <v>0</v>
      </c>
      <c r="AJ508" s="43">
        <v>0</v>
      </c>
      <c r="AK508" s="43">
        <v>0</v>
      </c>
      <c r="AL508" s="43">
        <v>0</v>
      </c>
      <c r="AM508" s="26">
        <f>SUM(J508:M508,S508:AJ508)</f>
        <v>485</v>
      </c>
      <c r="AN508" s="7" t="str">
        <f>VLOOKUP(G508,'[4]2.第一轮公示反馈'!$G:$AM,33,0)</f>
        <v>内科</v>
      </c>
      <c r="AO508" s="52">
        <f>SUMPRODUCT(($AN$4:$AN$1113=AN508)*($AM$4:$AM$1113&gt;AM508))+1</f>
        <v>189</v>
      </c>
      <c r="AP508" s="53">
        <f>COUNTIF(AN:AN,AN508)</f>
        <v>214</v>
      </c>
      <c r="AQ508" s="54">
        <f>AO508/AP508</f>
        <v>0.883177570093458</v>
      </c>
      <c r="AR508" s="53">
        <f>IF(AQ508&lt;=10%,1.5,(IF(AQ508&lt;=40%,1.25,IF(AQ508&lt;=60%,1,IF(AQ508&lt;90%,0.75,0.5)))))</f>
        <v>0.75</v>
      </c>
      <c r="AS508" s="55">
        <v>1200</v>
      </c>
      <c r="AT508" s="6">
        <f>VLOOKUP(E508,[6]教育处数据!B:Q,16,0)</f>
        <v>20</v>
      </c>
      <c r="AU508" s="56">
        <f>AS508*AR508*(AT508/AW508)</f>
        <v>900</v>
      </c>
      <c r="AV508" s="57">
        <f>ROUND(AU508,0)</f>
        <v>900</v>
      </c>
      <c r="AW508" s="6">
        <v>20</v>
      </c>
    </row>
    <row r="509" spans="1:49">
      <c r="A509" s="6" t="s">
        <v>183</v>
      </c>
      <c r="B509" s="7" t="s">
        <v>185</v>
      </c>
      <c r="C509" s="8">
        <v>507</v>
      </c>
      <c r="D509" s="13" t="s">
        <v>652</v>
      </c>
      <c r="E509" s="8" t="str">
        <f>VLOOKUP(D509,'[1]9月学员绩效名单'!$A:$C,3,0)</f>
        <v>7AO251</v>
      </c>
      <c r="F509" s="8" t="str">
        <f>VLOOKUP(E509,'[2]住培学员 在培学员排班表（所有人）请假等数据已更新到23.6'!$F$1:$X$65536,19,0)</f>
        <v>规培研究生</v>
      </c>
      <c r="G509" s="8" t="str">
        <f>VLOOKUP(E509,'[2]住培学员 在培学员排班表（所有人）请假等数据已更新到23.6'!$F$1:$P$65536,11,0)</f>
        <v>内科</v>
      </c>
      <c r="H509" s="8" t="str">
        <f>VLOOKUP(E509,'[2]住培学员 在培学员排班表（所有人）请假等数据已更新到23.6'!$F$1:$S$65536,14,0)</f>
        <v>2022年</v>
      </c>
      <c r="I509" s="8" t="s">
        <v>99</v>
      </c>
      <c r="J509" s="24">
        <v>0</v>
      </c>
      <c r="K509" s="24">
        <v>0</v>
      </c>
      <c r="L509" s="24">
        <v>0</v>
      </c>
      <c r="M509" s="24">
        <v>160</v>
      </c>
      <c r="N509" s="25">
        <v>0</v>
      </c>
      <c r="O509" s="25">
        <v>2</v>
      </c>
      <c r="P509" s="25">
        <v>0</v>
      </c>
      <c r="Q509" s="25">
        <v>1</v>
      </c>
      <c r="R509" s="25">
        <v>0</v>
      </c>
      <c r="S509" s="36">
        <v>65</v>
      </c>
      <c r="T509" s="24">
        <v>100</v>
      </c>
      <c r="U509" s="41">
        <v>10</v>
      </c>
      <c r="V509" s="41">
        <v>20</v>
      </c>
      <c r="W509" s="41">
        <v>60</v>
      </c>
      <c r="X509" s="41">
        <v>30</v>
      </c>
      <c r="Y509" s="41">
        <v>40</v>
      </c>
      <c r="Z509" s="48">
        <f>VLOOKUP(E509,[5]有效!$C:$F,4,0)</f>
        <v>20</v>
      </c>
      <c r="AA509" s="48">
        <f>VLOOKUP(E509,[6]教育处数据!B:G,6,0)</f>
        <v>0</v>
      </c>
      <c r="AB509" s="43">
        <f>VLOOKUP(E509,[6]教育处数据!B:H,7,0)</f>
        <v>0</v>
      </c>
      <c r="AC509" s="43">
        <f>VLOOKUP(E509,[6]教育处数据!B:J,9,0)</f>
        <v>0</v>
      </c>
      <c r="AD509" s="43">
        <f>VLOOKUP(E509,[6]教育处数据!B:L,11,0)</f>
        <v>0</v>
      </c>
      <c r="AE509" s="43">
        <v>0</v>
      </c>
      <c r="AF509" s="43">
        <v>0</v>
      </c>
      <c r="AG509" s="43">
        <f>VLOOKUP(E509,[6]教育处数据!B:N,13,0)</f>
        <v>0</v>
      </c>
      <c r="AH509" s="43">
        <v>0</v>
      </c>
      <c r="AI509" s="43">
        <v>0</v>
      </c>
      <c r="AJ509" s="43">
        <v>0</v>
      </c>
      <c r="AK509" s="43">
        <v>0</v>
      </c>
      <c r="AL509" s="43">
        <v>0</v>
      </c>
      <c r="AM509" s="26">
        <f>SUM(J509:M509,S509:AJ509)</f>
        <v>505</v>
      </c>
      <c r="AN509" s="7" t="str">
        <f>VLOOKUP(G509,'[4]2.第一轮公示反馈'!$G:$AM,33,0)</f>
        <v>内科</v>
      </c>
      <c r="AO509" s="52">
        <f>SUMPRODUCT(($AN$4:$AN$1113=AN509)*($AM$4:$AM$1113&gt;AM509))+1</f>
        <v>183</v>
      </c>
      <c r="AP509" s="53">
        <f>COUNTIF(AN:AN,AN509)</f>
        <v>214</v>
      </c>
      <c r="AQ509" s="54">
        <f>AO509/AP509</f>
        <v>0.855140186915888</v>
      </c>
      <c r="AR509" s="53">
        <f>IF(AQ509&lt;=10%,1.5,(IF(AQ509&lt;=40%,1.25,IF(AQ509&lt;=60%,1,IF(AQ509&lt;90%,0.75,0.5)))))</f>
        <v>0.75</v>
      </c>
      <c r="AS509" s="55">
        <v>1200</v>
      </c>
      <c r="AT509" s="6">
        <f>VLOOKUP(E509,[6]教育处数据!B:Q,16,0)</f>
        <v>20</v>
      </c>
      <c r="AU509" s="56">
        <f>AS509*AR509*(AT509/AW509)</f>
        <v>900</v>
      </c>
      <c r="AV509" s="57">
        <f>ROUND(AU509,0)</f>
        <v>900</v>
      </c>
      <c r="AW509" s="6">
        <v>20</v>
      </c>
    </row>
    <row r="510" spans="1:49">
      <c r="A510" s="6"/>
      <c r="B510" s="7" t="s">
        <v>281</v>
      </c>
      <c r="C510" s="8">
        <v>508</v>
      </c>
      <c r="D510" s="9" t="s">
        <v>653</v>
      </c>
      <c r="E510" s="8" t="str">
        <f>VLOOKUP(D510,'[1]9月学员绩效名单'!$A:$C,3,0)</f>
        <v>733L32</v>
      </c>
      <c r="F510" s="8" t="str">
        <f>VLOOKUP(E510,'[2]住培学员 在培学员排班表（所有人）请假等数据已更新到23.6'!$F$1:$X$65536,19,0)</f>
        <v>住院医师-外院</v>
      </c>
      <c r="G510" s="8" t="str">
        <f>VLOOKUP(E510,'[2]住培学员 在培学员排班表（所有人）请假等数据已更新到23.6'!$F$1:$P$65536,11,0)</f>
        <v>内科</v>
      </c>
      <c r="H510" s="8" t="str">
        <f>VLOOKUP(E510,'[2]住培学员 在培学员排班表（所有人）请假等数据已更新到23.6'!$F$1:$S$65536,14,0)</f>
        <v>2023年</v>
      </c>
      <c r="I510" s="8" t="s">
        <v>99</v>
      </c>
      <c r="J510" s="24">
        <v>0</v>
      </c>
      <c r="K510" s="24">
        <v>0</v>
      </c>
      <c r="L510" s="24">
        <v>0</v>
      </c>
      <c r="M510" s="24">
        <v>160</v>
      </c>
      <c r="N510" s="25" t="s">
        <v>283</v>
      </c>
      <c r="O510" s="25" t="s">
        <v>283</v>
      </c>
      <c r="P510" s="25" t="s">
        <v>283</v>
      </c>
      <c r="Q510" s="25" t="s">
        <v>283</v>
      </c>
      <c r="R510" s="25" t="s">
        <v>283</v>
      </c>
      <c r="S510" s="36">
        <v>102.5</v>
      </c>
      <c r="T510" s="24">
        <v>100</v>
      </c>
      <c r="U510" s="24">
        <v>10</v>
      </c>
      <c r="V510" s="24">
        <v>80</v>
      </c>
      <c r="W510" s="24">
        <v>0</v>
      </c>
      <c r="X510" s="24">
        <v>30</v>
      </c>
      <c r="Y510" s="48">
        <v>0</v>
      </c>
      <c r="Z510" s="48">
        <v>0</v>
      </c>
      <c r="AA510" s="48">
        <f>VLOOKUP(E510,[6]教育处数据!B:G,6,0)</f>
        <v>0</v>
      </c>
      <c r="AB510" s="43">
        <f>VLOOKUP(E510,[6]教育处数据!B:H,7,0)</f>
        <v>0</v>
      </c>
      <c r="AC510" s="43">
        <f>VLOOKUP(E510,[6]教育处数据!B:J,9,0)</f>
        <v>0</v>
      </c>
      <c r="AD510" s="43">
        <f>VLOOKUP(E510,[6]教育处数据!B:L,11,0)</f>
        <v>0</v>
      </c>
      <c r="AE510" s="43">
        <v>0</v>
      </c>
      <c r="AF510" s="43">
        <v>0</v>
      </c>
      <c r="AG510" s="43">
        <f>VLOOKUP(E510,[6]教育处数据!B:N,13,0)</f>
        <v>0</v>
      </c>
      <c r="AH510" s="43">
        <v>0</v>
      </c>
      <c r="AI510" s="43">
        <v>0</v>
      </c>
      <c r="AJ510" s="43">
        <v>0</v>
      </c>
      <c r="AK510" s="43">
        <v>0</v>
      </c>
      <c r="AL510" s="43">
        <v>0</v>
      </c>
      <c r="AM510" s="26">
        <f>SUM(J510:M510,S510:AJ510)</f>
        <v>482.5</v>
      </c>
      <c r="AN510" s="7" t="str">
        <f>VLOOKUP(G510,'[4]2.第一轮公示反馈'!$G:$AM,33,0)</f>
        <v>内科</v>
      </c>
      <c r="AO510" s="52">
        <f>SUMPRODUCT(($AN$4:$AN$1113=AN510)*($AM$4:$AM$1113&gt;AM510))+1</f>
        <v>192</v>
      </c>
      <c r="AP510" s="53">
        <f>COUNTIF(AN:AN,AN510)</f>
        <v>214</v>
      </c>
      <c r="AQ510" s="54">
        <f>AO510/AP510</f>
        <v>0.897196261682243</v>
      </c>
      <c r="AR510" s="53">
        <f>IF(AQ510&lt;=10%,1.5,(IF(AQ510&lt;=40%,1.25,IF(AQ510&lt;=60%,1,IF(AQ510&lt;90%,0.75,0.5)))))</f>
        <v>0.75</v>
      </c>
      <c r="AS510" s="55">
        <v>1200</v>
      </c>
      <c r="AT510" s="6">
        <f>VLOOKUP(E510,[6]教育处数据!B:Q,16,0)</f>
        <v>20</v>
      </c>
      <c r="AU510" s="56">
        <f>AS510*AR510*(AT510/AW510)</f>
        <v>900</v>
      </c>
      <c r="AV510" s="57">
        <f>ROUND(AU510,0)</f>
        <v>900</v>
      </c>
      <c r="AW510" s="6">
        <v>20</v>
      </c>
    </row>
    <row r="511" spans="1:49">
      <c r="A511" s="6" t="s">
        <v>154</v>
      </c>
      <c r="B511" s="7" t="s">
        <v>155</v>
      </c>
      <c r="C511" s="8">
        <v>513</v>
      </c>
      <c r="D511" s="59" t="s">
        <v>654</v>
      </c>
      <c r="E511" s="8">
        <f>VLOOKUP(D511,'[1]9月学员绩效名单'!$A:$C,3,0)</f>
        <v>623011</v>
      </c>
      <c r="F511" s="8" t="str">
        <f>VLOOKUP(E511,'[2]住培学员 在培学员排班表（所有人）请假等数据已更新到23.6'!$F$1:$X$65536,19,0)</f>
        <v>住院医师-本院</v>
      </c>
      <c r="G511" s="8" t="str">
        <f>VLOOKUP(E511,'[2]住培学员 在培学员排班表（所有人）请假等数据已更新到23.6'!$F$1:$P$65536,11,0)</f>
        <v>内科</v>
      </c>
      <c r="H511" s="8" t="str">
        <f>VLOOKUP(E511,'[2]住培学员 在培学员排班表（所有人）请假等数据已更新到23.6'!$F$1:$S$65536,14,0)</f>
        <v>2023年</v>
      </c>
      <c r="I511" s="8" t="s">
        <v>99</v>
      </c>
      <c r="J511" s="24">
        <v>0</v>
      </c>
      <c r="K511" s="24">
        <v>0</v>
      </c>
      <c r="L511" s="24">
        <v>0</v>
      </c>
      <c r="M511" s="24">
        <v>160</v>
      </c>
      <c r="N511" s="25">
        <v>0</v>
      </c>
      <c r="O511" s="25">
        <v>1</v>
      </c>
      <c r="P511" s="27">
        <v>1</v>
      </c>
      <c r="Q511" s="27">
        <v>1</v>
      </c>
      <c r="R511" s="27">
        <v>0</v>
      </c>
      <c r="S511" s="36">
        <v>65</v>
      </c>
      <c r="T511" s="40">
        <v>100</v>
      </c>
      <c r="U511" s="24">
        <v>10</v>
      </c>
      <c r="V511" s="24">
        <v>40</v>
      </c>
      <c r="W511" s="24">
        <v>30</v>
      </c>
      <c r="X511" s="24">
        <v>60</v>
      </c>
      <c r="Y511" s="48">
        <v>0</v>
      </c>
      <c r="Z511" s="48">
        <v>0</v>
      </c>
      <c r="AA511" s="48">
        <f>VLOOKUP(E511,[6]教育处数据!B:G,6,0)</f>
        <v>0</v>
      </c>
      <c r="AB511" s="43">
        <f>VLOOKUP(E511,[6]教育处数据!B:H,7,0)</f>
        <v>100</v>
      </c>
      <c r="AC511" s="43">
        <f>VLOOKUP(E511,[6]教育处数据!B:J,9,0)</f>
        <v>0</v>
      </c>
      <c r="AD511" s="43">
        <f>VLOOKUP(E511,[6]教育处数据!B:L,11,0)</f>
        <v>0</v>
      </c>
      <c r="AE511" s="43">
        <v>0</v>
      </c>
      <c r="AF511" s="43">
        <v>0</v>
      </c>
      <c r="AG511" s="43">
        <f>VLOOKUP(E511,[6]教育处数据!B:N,13,0)</f>
        <v>0</v>
      </c>
      <c r="AH511" s="43">
        <v>0</v>
      </c>
      <c r="AI511" s="43">
        <v>0</v>
      </c>
      <c r="AJ511" s="43">
        <v>0</v>
      </c>
      <c r="AK511" s="43">
        <v>0</v>
      </c>
      <c r="AL511" s="43">
        <v>0</v>
      </c>
      <c r="AM511" s="26">
        <f>SUM(J511:M511,S511:AJ511)</f>
        <v>565</v>
      </c>
      <c r="AN511" s="7" t="str">
        <f>VLOOKUP(G511,'[4]2.第一轮公示反馈'!$G:$AM,33,0)</f>
        <v>内科</v>
      </c>
      <c r="AO511" s="52">
        <f>SUMPRODUCT(($AN$4:$AN$1113=AN511)*($AM$4:$AM$1113&gt;AM511))+1</f>
        <v>139</v>
      </c>
      <c r="AP511" s="53">
        <f>COUNTIF(AN:AN,AN511)</f>
        <v>214</v>
      </c>
      <c r="AQ511" s="54">
        <f>AO511/AP511</f>
        <v>0.649532710280374</v>
      </c>
      <c r="AR511" s="53">
        <f>IF(AQ511&lt;=10%,1.5,(IF(AQ511&lt;=40%,1.25,IF(AQ511&lt;=60%,1,IF(AQ511&lt;90%,0.75,0.5)))))</f>
        <v>0.75</v>
      </c>
      <c r="AS511" s="55">
        <v>1200</v>
      </c>
      <c r="AT511" s="6">
        <f>VLOOKUP(E511,[6]教育处数据!B:Q,16,0)</f>
        <v>20</v>
      </c>
      <c r="AU511" s="56">
        <f>AS511*AR511*(AT511/AW511)</f>
        <v>900</v>
      </c>
      <c r="AV511" s="57">
        <f>ROUND(AU511,0)</f>
        <v>900</v>
      </c>
      <c r="AW511" s="6">
        <v>20</v>
      </c>
    </row>
    <row r="512" spans="1:49">
      <c r="A512" s="6" t="s">
        <v>154</v>
      </c>
      <c r="B512" s="7" t="s">
        <v>155</v>
      </c>
      <c r="C512" s="8">
        <v>515</v>
      </c>
      <c r="D512" s="59" t="s">
        <v>655</v>
      </c>
      <c r="E512" s="8" t="str">
        <f>VLOOKUP(D512,'[1]9月学员绩效名单'!$A:$C,3,0)</f>
        <v>732L59</v>
      </c>
      <c r="F512" s="8" t="str">
        <f>VLOOKUP(E512,'[2]住培学员 在培学员排班表（所有人）请假等数据已更新到23.6'!$F$1:$X$65536,19,0)</f>
        <v>住院医师-外院</v>
      </c>
      <c r="G512" s="8" t="str">
        <f>VLOOKUP(E512,'[2]住培学员 在培学员排班表（所有人）请假等数据已更新到23.6'!$F$1:$P$65536,11,0)</f>
        <v>内科</v>
      </c>
      <c r="H512" s="8" t="str">
        <f>VLOOKUP(E512,'[2]住培学员 在培学员排班表（所有人）请假等数据已更新到23.6'!$F$1:$S$65536,14,0)</f>
        <v>2023年</v>
      </c>
      <c r="I512" s="8" t="s">
        <v>99</v>
      </c>
      <c r="J512" s="24">
        <v>0</v>
      </c>
      <c r="K512" s="24">
        <v>0</v>
      </c>
      <c r="L512" s="24">
        <v>0</v>
      </c>
      <c r="M512" s="24">
        <v>160</v>
      </c>
      <c r="N512" s="25">
        <v>0</v>
      </c>
      <c r="O512" s="25">
        <v>1</v>
      </c>
      <c r="P512" s="27">
        <v>1</v>
      </c>
      <c r="Q512" s="27">
        <v>1</v>
      </c>
      <c r="R512" s="27">
        <v>0</v>
      </c>
      <c r="S512" s="36">
        <v>65</v>
      </c>
      <c r="T512" s="40">
        <v>100</v>
      </c>
      <c r="U512" s="24">
        <v>0</v>
      </c>
      <c r="V512" s="24">
        <v>40</v>
      </c>
      <c r="W512" s="24">
        <v>30</v>
      </c>
      <c r="X512" s="24">
        <v>60</v>
      </c>
      <c r="Y512" s="48">
        <v>0</v>
      </c>
      <c r="Z512" s="48">
        <v>0</v>
      </c>
      <c r="AA512" s="48">
        <f>VLOOKUP(E512,[6]教育处数据!B:G,6,0)</f>
        <v>0</v>
      </c>
      <c r="AB512" s="43">
        <f>VLOOKUP(E512,[6]教育处数据!B:H,7,0)</f>
        <v>100</v>
      </c>
      <c r="AC512" s="43">
        <f>VLOOKUP(E512,[6]教育处数据!B:J,9,0)</f>
        <v>0</v>
      </c>
      <c r="AD512" s="43">
        <f>VLOOKUP(E512,[6]教育处数据!B:L,11,0)</f>
        <v>0</v>
      </c>
      <c r="AE512" s="43">
        <v>0</v>
      </c>
      <c r="AF512" s="43">
        <v>0</v>
      </c>
      <c r="AG512" s="43">
        <f>VLOOKUP(E512,[6]教育处数据!B:N,13,0)</f>
        <v>0</v>
      </c>
      <c r="AH512" s="43">
        <v>0</v>
      </c>
      <c r="AI512" s="43">
        <v>0</v>
      </c>
      <c r="AJ512" s="43">
        <v>0</v>
      </c>
      <c r="AK512" s="43">
        <v>0</v>
      </c>
      <c r="AL512" s="43">
        <v>0</v>
      </c>
      <c r="AM512" s="26">
        <f>SUM(J512:M512,S512:AJ512)</f>
        <v>555</v>
      </c>
      <c r="AN512" s="7" t="str">
        <f>VLOOKUP(G512,'[4]2.第一轮公示反馈'!$G:$AM,33,0)</f>
        <v>内科</v>
      </c>
      <c r="AO512" s="52">
        <f>SUMPRODUCT(($AN$4:$AN$1113=AN512)*($AM$4:$AM$1113&gt;AM512))+1</f>
        <v>145</v>
      </c>
      <c r="AP512" s="53">
        <f>COUNTIF(AN:AN,AN512)</f>
        <v>214</v>
      </c>
      <c r="AQ512" s="54">
        <f>AO512/AP512</f>
        <v>0.677570093457944</v>
      </c>
      <c r="AR512" s="53">
        <f>IF(AQ512&lt;=10%,1.5,(IF(AQ512&lt;=40%,1.25,IF(AQ512&lt;=60%,1,IF(AQ512&lt;90%,0.75,0.5)))))</f>
        <v>0.75</v>
      </c>
      <c r="AS512" s="55">
        <v>1200</v>
      </c>
      <c r="AT512" s="6">
        <f>VLOOKUP(E512,[6]教育处数据!B:Q,16,0)</f>
        <v>20</v>
      </c>
      <c r="AU512" s="56">
        <f>AS512*AR512*(AT512/AW512)</f>
        <v>900</v>
      </c>
      <c r="AV512" s="57">
        <f>ROUND(AU512,0)</f>
        <v>900</v>
      </c>
      <c r="AW512" s="6">
        <v>20</v>
      </c>
    </row>
    <row r="513" spans="1:49">
      <c r="A513" s="6" t="s">
        <v>154</v>
      </c>
      <c r="B513" s="7" t="s">
        <v>155</v>
      </c>
      <c r="C513" s="8">
        <v>517</v>
      </c>
      <c r="D513" s="14" t="s">
        <v>656</v>
      </c>
      <c r="E513" s="8" t="str">
        <f>VLOOKUP(D513,'[1]9月学员绩效名单'!$A:$C,3,0)</f>
        <v>7AM389</v>
      </c>
      <c r="F513" s="8" t="str">
        <f>VLOOKUP(E513,'[2]住培学员 在培学员排班表（所有人）请假等数据已更新到23.6'!$F$1:$X$65536,19,0)</f>
        <v>规培研究生</v>
      </c>
      <c r="G513" s="8" t="str">
        <f>VLOOKUP(E513,'[2]住培学员 在培学员排班表（所有人）请假等数据已更新到23.6'!$F$1:$P$65536,11,0)</f>
        <v>内科</v>
      </c>
      <c r="H513" s="8" t="str">
        <f>VLOOKUP(E513,'[2]住培学员 在培学员排班表（所有人）请假等数据已更新到23.6'!$F$1:$S$65536,14,0)</f>
        <v>2021年</v>
      </c>
      <c r="I513" s="8" t="s">
        <v>99</v>
      </c>
      <c r="J513" s="24">
        <v>0</v>
      </c>
      <c r="K513" s="24">
        <v>0</v>
      </c>
      <c r="L513" s="24">
        <v>0</v>
      </c>
      <c r="M513" s="24">
        <v>160</v>
      </c>
      <c r="N513" s="27">
        <v>0</v>
      </c>
      <c r="O513" s="25">
        <v>1</v>
      </c>
      <c r="P513" s="27">
        <v>1</v>
      </c>
      <c r="Q513" s="27">
        <v>0</v>
      </c>
      <c r="R513" s="27">
        <v>1</v>
      </c>
      <c r="S513" s="36">
        <v>65</v>
      </c>
      <c r="T513" s="40">
        <v>100</v>
      </c>
      <c r="U513" s="41">
        <v>10</v>
      </c>
      <c r="V513" s="41">
        <v>40</v>
      </c>
      <c r="W513" s="41">
        <v>30</v>
      </c>
      <c r="X513" s="41">
        <v>60</v>
      </c>
      <c r="Y513" s="41">
        <v>0</v>
      </c>
      <c r="Z513" s="48">
        <v>0</v>
      </c>
      <c r="AA513" s="48">
        <f>VLOOKUP(E513,[6]教育处数据!B:G,6,0)</f>
        <v>0</v>
      </c>
      <c r="AB513" s="43">
        <f>VLOOKUP(E513,[6]教育处数据!B:H,7,0)</f>
        <v>100</v>
      </c>
      <c r="AC513" s="43">
        <f>VLOOKUP(E513,[6]教育处数据!B:J,9,0)</f>
        <v>0</v>
      </c>
      <c r="AD513" s="43">
        <f>VLOOKUP(E513,[6]教育处数据!B:L,11,0)</f>
        <v>0</v>
      </c>
      <c r="AE513" s="43">
        <v>0</v>
      </c>
      <c r="AF513" s="43">
        <v>0</v>
      </c>
      <c r="AG513" s="43">
        <v>-20</v>
      </c>
      <c r="AH513" s="43">
        <v>0</v>
      </c>
      <c r="AI513" s="43">
        <v>0</v>
      </c>
      <c r="AJ513" s="43">
        <v>0</v>
      </c>
      <c r="AK513" s="43">
        <v>0</v>
      </c>
      <c r="AL513" s="43">
        <v>0</v>
      </c>
      <c r="AM513" s="26">
        <f>SUM(J513:M513,S513:AJ513)</f>
        <v>545</v>
      </c>
      <c r="AN513" s="7" t="str">
        <f>VLOOKUP(G513,'[4]2.第一轮公示反馈'!$G:$AM,33,0)</f>
        <v>内科</v>
      </c>
      <c r="AO513" s="52">
        <f>SUMPRODUCT(($AN$4:$AN$1113=AN513)*($AM$4:$AM$1113&gt;AM513))+1</f>
        <v>155</v>
      </c>
      <c r="AP513" s="53">
        <f>COUNTIF(AN:AN,AN513)</f>
        <v>214</v>
      </c>
      <c r="AQ513" s="54">
        <f>AO513/AP513</f>
        <v>0.724299065420561</v>
      </c>
      <c r="AR513" s="53">
        <f>IF(AQ513&lt;=10%,1.5,(IF(AQ513&lt;=40%,1.25,IF(AQ513&lt;=60%,1,IF(AQ513&lt;90%,0.75,0.5)))))</f>
        <v>0.75</v>
      </c>
      <c r="AS513" s="55">
        <v>1200</v>
      </c>
      <c r="AT513" s="6">
        <f>VLOOKUP(E513,[6]教育处数据!B:Q,16,0)</f>
        <v>20</v>
      </c>
      <c r="AU513" s="56">
        <f>AS513*AR513*(AT513/AW513)</f>
        <v>900</v>
      </c>
      <c r="AV513" s="57">
        <f>ROUND(AU513,0)</f>
        <v>900</v>
      </c>
      <c r="AW513" s="6">
        <v>20</v>
      </c>
    </row>
    <row r="514" spans="1:49">
      <c r="A514" s="6" t="s">
        <v>154</v>
      </c>
      <c r="B514" s="7" t="s">
        <v>155</v>
      </c>
      <c r="C514" s="8">
        <v>523</v>
      </c>
      <c r="D514" s="70" t="s">
        <v>657</v>
      </c>
      <c r="E514" s="8" t="str">
        <f>VLOOKUP(D514,'[1]9月学员绩效名单'!$A:$C,3,0)</f>
        <v>7AO042</v>
      </c>
      <c r="F514" s="8" t="str">
        <f>VLOOKUP(E514,'[2]住培学员 在培学员排班表（所有人）请假等数据已更新到23.6'!$F$1:$X$65536,19,0)</f>
        <v>规培研究生</v>
      </c>
      <c r="G514" s="8" t="str">
        <f>VLOOKUP(E514,'[2]住培学员 在培学员排班表（所有人）请假等数据已更新到23.6'!$F$1:$P$65536,11,0)</f>
        <v>内科</v>
      </c>
      <c r="H514" s="8" t="str">
        <f>VLOOKUP(E514,'[2]住培学员 在培学员排班表（所有人）请假等数据已更新到23.6'!$F$1:$S$65536,14,0)</f>
        <v>2022年</v>
      </c>
      <c r="I514" s="8" t="s">
        <v>99</v>
      </c>
      <c r="J514" s="24">
        <v>0</v>
      </c>
      <c r="K514" s="24">
        <v>0</v>
      </c>
      <c r="L514" s="24">
        <v>0</v>
      </c>
      <c r="M514" s="24">
        <v>160</v>
      </c>
      <c r="N514" s="27">
        <v>0</v>
      </c>
      <c r="O514" s="25">
        <v>2</v>
      </c>
      <c r="P514" s="27">
        <v>1</v>
      </c>
      <c r="Q514" s="27">
        <v>1</v>
      </c>
      <c r="R514" s="27">
        <v>0</v>
      </c>
      <c r="S514" s="36">
        <v>85</v>
      </c>
      <c r="T514" s="40">
        <v>100</v>
      </c>
      <c r="U514" s="24">
        <v>10</v>
      </c>
      <c r="V514" s="24">
        <v>40</v>
      </c>
      <c r="W514" s="24">
        <v>60</v>
      </c>
      <c r="X514" s="24">
        <v>30</v>
      </c>
      <c r="Y514" s="48">
        <v>0</v>
      </c>
      <c r="Z514" s="48">
        <v>0</v>
      </c>
      <c r="AA514" s="48">
        <f>VLOOKUP(E514,[6]教育处数据!B:G,6,0)</f>
        <v>0</v>
      </c>
      <c r="AB514" s="43">
        <f>VLOOKUP(E514,[6]教育处数据!B:H,7,0)</f>
        <v>0</v>
      </c>
      <c r="AC514" s="43">
        <f>VLOOKUP(E514,[6]教育处数据!B:J,9,0)</f>
        <v>0</v>
      </c>
      <c r="AD514" s="43">
        <f>VLOOKUP(E514,[6]教育处数据!B:L,11,0)</f>
        <v>0</v>
      </c>
      <c r="AE514" s="43">
        <v>0</v>
      </c>
      <c r="AF514" s="43">
        <v>0</v>
      </c>
      <c r="AG514" s="43">
        <f>VLOOKUP(E514,[6]教育处数据!B:N,13,0)</f>
        <v>0</v>
      </c>
      <c r="AH514" s="43">
        <v>0</v>
      </c>
      <c r="AI514" s="43">
        <v>0</v>
      </c>
      <c r="AJ514" s="43">
        <v>0</v>
      </c>
      <c r="AK514" s="43">
        <v>0</v>
      </c>
      <c r="AL514" s="43">
        <v>0</v>
      </c>
      <c r="AM514" s="26">
        <f>SUM(J514:M514,S514:AJ514)</f>
        <v>485</v>
      </c>
      <c r="AN514" s="7" t="str">
        <f>VLOOKUP(G514,'[4]2.第一轮公示反馈'!$G:$AM,33,0)</f>
        <v>内科</v>
      </c>
      <c r="AO514" s="52">
        <f>SUMPRODUCT(($AN$4:$AN$1113=AN514)*($AM$4:$AM$1113&gt;AM514))+1</f>
        <v>189</v>
      </c>
      <c r="AP514" s="53">
        <f>COUNTIF(AN:AN,AN514)</f>
        <v>214</v>
      </c>
      <c r="AQ514" s="54">
        <f>AO514/AP514</f>
        <v>0.883177570093458</v>
      </c>
      <c r="AR514" s="53">
        <f>IF(AQ514&lt;=10%,1.5,(IF(AQ514&lt;=40%,1.25,IF(AQ514&lt;=60%,1,IF(AQ514&lt;90%,0.75,0.5)))))</f>
        <v>0.75</v>
      </c>
      <c r="AS514" s="55">
        <v>1200</v>
      </c>
      <c r="AT514" s="6">
        <f>VLOOKUP(E514,[6]教育处数据!B:Q,16,0)</f>
        <v>20</v>
      </c>
      <c r="AU514" s="56">
        <f>AS514*AR514*(AT514/AW514)</f>
        <v>900</v>
      </c>
      <c r="AV514" s="57">
        <f>ROUND(AU514,0)</f>
        <v>900</v>
      </c>
      <c r="AW514" s="6">
        <v>20</v>
      </c>
    </row>
    <row r="515" spans="1:49">
      <c r="A515" s="6" t="s">
        <v>154</v>
      </c>
      <c r="B515" s="7" t="s">
        <v>155</v>
      </c>
      <c r="C515" s="8">
        <v>524</v>
      </c>
      <c r="D515" s="70" t="s">
        <v>658</v>
      </c>
      <c r="E515" s="8" t="str">
        <f>VLOOKUP(D515,'[1]9月学员绩效名单'!$A:$C,3,0)</f>
        <v>7AO224</v>
      </c>
      <c r="F515" s="8" t="str">
        <f>VLOOKUP(E515,'[2]住培学员 在培学员排班表（所有人）请假等数据已更新到23.6'!$F$1:$X$65536,19,0)</f>
        <v>规培研究生</v>
      </c>
      <c r="G515" s="8" t="str">
        <f>VLOOKUP(E515,'[2]住培学员 在培学员排班表（所有人）请假等数据已更新到23.6'!$F$1:$P$65536,11,0)</f>
        <v>内科</v>
      </c>
      <c r="H515" s="8" t="str">
        <f>VLOOKUP(E515,'[2]住培学员 在培学员排班表（所有人）请假等数据已更新到23.6'!$F$1:$S$65536,14,0)</f>
        <v>2022年</v>
      </c>
      <c r="I515" s="8" t="s">
        <v>99</v>
      </c>
      <c r="J515" s="24">
        <v>0</v>
      </c>
      <c r="K515" s="24">
        <v>0</v>
      </c>
      <c r="L515" s="24">
        <v>0</v>
      </c>
      <c r="M515" s="24">
        <v>160</v>
      </c>
      <c r="N515" s="27">
        <v>0</v>
      </c>
      <c r="O515" s="25">
        <v>2</v>
      </c>
      <c r="P515" s="27">
        <v>1</v>
      </c>
      <c r="Q515" s="27">
        <v>1</v>
      </c>
      <c r="R515" s="27">
        <v>0</v>
      </c>
      <c r="S515" s="36">
        <v>85</v>
      </c>
      <c r="T515" s="40">
        <v>100</v>
      </c>
      <c r="U515" s="24">
        <v>10</v>
      </c>
      <c r="V515" s="24">
        <v>40</v>
      </c>
      <c r="W515" s="24">
        <v>60</v>
      </c>
      <c r="X515" s="24">
        <v>30</v>
      </c>
      <c r="Y515" s="48">
        <v>0</v>
      </c>
      <c r="Z515" s="48">
        <v>0</v>
      </c>
      <c r="AA515" s="48">
        <f>VLOOKUP(E515,[6]教育处数据!B:G,6,0)</f>
        <v>0</v>
      </c>
      <c r="AB515" s="43">
        <f>VLOOKUP(E515,[6]教育处数据!B:H,7,0)</f>
        <v>0</v>
      </c>
      <c r="AC515" s="43">
        <f>VLOOKUP(E515,[6]教育处数据!B:J,9,0)</f>
        <v>0</v>
      </c>
      <c r="AD515" s="43">
        <f>VLOOKUP(E515,[6]教育处数据!B:L,11,0)</f>
        <v>0</v>
      </c>
      <c r="AE515" s="43">
        <v>0</v>
      </c>
      <c r="AF515" s="43">
        <v>0</v>
      </c>
      <c r="AG515" s="43">
        <f>VLOOKUP(E515,[6]教育处数据!B:N,13,0)</f>
        <v>0</v>
      </c>
      <c r="AH515" s="43">
        <v>0</v>
      </c>
      <c r="AI515" s="43">
        <v>0</v>
      </c>
      <c r="AJ515" s="43">
        <v>0</v>
      </c>
      <c r="AK515" s="43">
        <v>0</v>
      </c>
      <c r="AL515" s="43">
        <v>0</v>
      </c>
      <c r="AM515" s="26">
        <f>SUM(J515:M515,S515:AJ515)</f>
        <v>485</v>
      </c>
      <c r="AN515" s="7" t="str">
        <f>VLOOKUP(G515,'[4]2.第一轮公示反馈'!$G:$AM,33,0)</f>
        <v>内科</v>
      </c>
      <c r="AO515" s="52">
        <f>SUMPRODUCT(($AN$4:$AN$1113=AN515)*($AM$4:$AM$1113&gt;AM515))+1</f>
        <v>189</v>
      </c>
      <c r="AP515" s="53">
        <f>COUNTIF(AN:AN,AN515)</f>
        <v>214</v>
      </c>
      <c r="AQ515" s="54">
        <f>AO515/AP515</f>
        <v>0.883177570093458</v>
      </c>
      <c r="AR515" s="53">
        <f>IF(AQ515&lt;=10%,1.5,(IF(AQ515&lt;=40%,1.25,IF(AQ515&lt;=60%,1,IF(AQ515&lt;90%,0.75,0.5)))))</f>
        <v>0.75</v>
      </c>
      <c r="AS515" s="55">
        <v>1200</v>
      </c>
      <c r="AT515" s="6">
        <f>VLOOKUP(E515,[6]教育处数据!B:Q,16,0)</f>
        <v>20</v>
      </c>
      <c r="AU515" s="56">
        <f>AS515*AR515*(AT515/AW515)</f>
        <v>900</v>
      </c>
      <c r="AV515" s="57">
        <f>ROUND(AU515,0)</f>
        <v>900</v>
      </c>
      <c r="AW515" s="6">
        <v>20</v>
      </c>
    </row>
    <row r="516" spans="1:49">
      <c r="A516" s="6" t="s">
        <v>434</v>
      </c>
      <c r="B516" s="7" t="s">
        <v>408</v>
      </c>
      <c r="C516" s="8">
        <v>469</v>
      </c>
      <c r="D516" s="70" t="s">
        <v>659</v>
      </c>
      <c r="E516" s="8" t="str">
        <f>VLOOKUP(D516,'[1]9月学员绩效名单'!$A:$C,3,0)</f>
        <v>7AO252</v>
      </c>
      <c r="F516" s="8" t="str">
        <f>VLOOKUP(E516,'[2]住培学员 在培学员排班表（所有人）请假等数据已更新到23.6'!$F$1:$X$65536,19,0)</f>
        <v>规培研究生</v>
      </c>
      <c r="G516" s="8" t="str">
        <f>VLOOKUP(E516,'[2]住培学员 在培学员排班表（所有人）请假等数据已更新到23.6'!$F$1:$P$65536,11,0)</f>
        <v>内科</v>
      </c>
      <c r="H516" s="8" t="str">
        <f>VLOOKUP(E516,'[2]住培学员 在培学员排班表（所有人）请假等数据已更新到23.6'!$F$1:$S$65536,14,0)</f>
        <v>2022年</v>
      </c>
      <c r="I516" s="8" t="s">
        <v>99</v>
      </c>
      <c r="J516" s="24">
        <v>0</v>
      </c>
      <c r="K516" s="24">
        <v>0</v>
      </c>
      <c r="L516" s="24">
        <v>0</v>
      </c>
      <c r="M516" s="24">
        <v>160</v>
      </c>
      <c r="N516" s="25">
        <v>0</v>
      </c>
      <c r="O516" s="25">
        <v>2</v>
      </c>
      <c r="P516" s="25">
        <v>0</v>
      </c>
      <c r="Q516" s="25">
        <v>0</v>
      </c>
      <c r="R516" s="25">
        <v>0</v>
      </c>
      <c r="S516" s="36">
        <f>N516*50+O516*20+P516*20+Q516*25+R516*25</f>
        <v>40</v>
      </c>
      <c r="T516" s="24">
        <v>100</v>
      </c>
      <c r="U516" s="24">
        <v>10</v>
      </c>
      <c r="V516" s="24">
        <v>20</v>
      </c>
      <c r="W516" s="24">
        <v>60</v>
      </c>
      <c r="X516" s="24">
        <v>60</v>
      </c>
      <c r="Y516" s="48">
        <v>0</v>
      </c>
      <c r="Z516" s="48">
        <v>0</v>
      </c>
      <c r="AA516" s="48">
        <f>VLOOKUP(E516,[6]教育处数据!B:G,6,0)</f>
        <v>0</v>
      </c>
      <c r="AB516" s="43">
        <f>VLOOKUP(E516,[6]教育处数据!B:H,7,0)</f>
        <v>0</v>
      </c>
      <c r="AC516" s="43">
        <f>VLOOKUP(E516,[6]教育处数据!B:J,9,0)</f>
        <v>0</v>
      </c>
      <c r="AD516" s="43">
        <f>VLOOKUP(E516,[6]教育处数据!B:L,11,0)</f>
        <v>0</v>
      </c>
      <c r="AE516" s="43">
        <v>0</v>
      </c>
      <c r="AF516" s="43">
        <v>0</v>
      </c>
      <c r="AG516" s="43">
        <f>VLOOKUP(E516,[6]教育处数据!B:N,13,0)</f>
        <v>0</v>
      </c>
      <c r="AH516" s="43">
        <v>0</v>
      </c>
      <c r="AI516" s="43">
        <v>0</v>
      </c>
      <c r="AJ516" s="43">
        <v>0</v>
      </c>
      <c r="AK516" s="43">
        <v>0</v>
      </c>
      <c r="AL516" s="43">
        <v>0</v>
      </c>
      <c r="AM516" s="26">
        <f>SUM(J516:M516,S516:AJ516)</f>
        <v>450</v>
      </c>
      <c r="AN516" s="7" t="str">
        <f>VLOOKUP(G516,'[4]2.第一轮公示反馈'!$G:$AM,33,0)</f>
        <v>内科</v>
      </c>
      <c r="AO516" s="52">
        <f>SUMPRODUCT(($AN$4:$AN$1113=AN516)*($AM$4:$AM$1113&gt;AM516))+1</f>
        <v>199</v>
      </c>
      <c r="AP516" s="53">
        <f>COUNTIF(AN:AN,AN516)</f>
        <v>214</v>
      </c>
      <c r="AQ516" s="54">
        <f>AO516/AP516</f>
        <v>0.929906542056075</v>
      </c>
      <c r="AR516" s="53">
        <f>IF(AQ516&lt;=10%,1.5,(IF(AQ516&lt;=40%,1.25,IF(AQ516&lt;=60%,1,IF(AQ516&lt;90%,0.75,0.5)))))</f>
        <v>0.5</v>
      </c>
      <c r="AS516" s="55">
        <v>1200</v>
      </c>
      <c r="AT516" s="6">
        <f>VLOOKUP(E516,[6]教育处数据!B:Q,16,0)</f>
        <v>20</v>
      </c>
      <c r="AU516" s="56">
        <f>AS516*AR516*(AT516/AW516)</f>
        <v>600</v>
      </c>
      <c r="AV516" s="57">
        <f>ROUND(AU516,0)</f>
        <v>600</v>
      </c>
      <c r="AW516" s="6">
        <v>20</v>
      </c>
    </row>
    <row r="517" spans="1:49">
      <c r="A517" s="6" t="s">
        <v>434</v>
      </c>
      <c r="B517" s="7" t="s">
        <v>408</v>
      </c>
      <c r="C517" s="8">
        <v>473</v>
      </c>
      <c r="D517" s="70" t="s">
        <v>660</v>
      </c>
      <c r="E517" s="8" t="str">
        <f>VLOOKUP(D517,'[1]9月学员绩效名单'!$A:$C,3,0)</f>
        <v>7AO231</v>
      </c>
      <c r="F517" s="8" t="str">
        <f>VLOOKUP(E517,'[2]住培学员 在培学员排班表（所有人）请假等数据已更新到23.6'!$F$1:$X$65536,19,0)</f>
        <v>规培研究生</v>
      </c>
      <c r="G517" s="8" t="str">
        <f>VLOOKUP(E517,'[2]住培学员 在培学员排班表（所有人）请假等数据已更新到23.6'!$F$1:$P$65536,11,0)</f>
        <v>内科</v>
      </c>
      <c r="H517" s="8" t="str">
        <f>VLOOKUP(E517,'[2]住培学员 在培学员排班表（所有人）请假等数据已更新到23.6'!$F$1:$S$65536,14,0)</f>
        <v>2022年</v>
      </c>
      <c r="I517" s="8" t="s">
        <v>99</v>
      </c>
      <c r="J517" s="24">
        <v>0</v>
      </c>
      <c r="K517" s="24">
        <v>0</v>
      </c>
      <c r="L517" s="24">
        <v>0</v>
      </c>
      <c r="M517" s="24">
        <v>160</v>
      </c>
      <c r="N517" s="25">
        <v>0</v>
      </c>
      <c r="O517" s="25">
        <v>2</v>
      </c>
      <c r="P517" s="25">
        <v>0</v>
      </c>
      <c r="Q517" s="25">
        <v>0</v>
      </c>
      <c r="R517" s="25">
        <v>0</v>
      </c>
      <c r="S517" s="36">
        <f>N517*50+O517*20+P517*20+Q517*25+R517*25</f>
        <v>40</v>
      </c>
      <c r="T517" s="24">
        <v>100</v>
      </c>
      <c r="U517" s="24">
        <v>10</v>
      </c>
      <c r="V517" s="24">
        <v>40</v>
      </c>
      <c r="W517" s="24">
        <v>60</v>
      </c>
      <c r="X517" s="24">
        <v>30</v>
      </c>
      <c r="Y517" s="48">
        <v>0</v>
      </c>
      <c r="Z517" s="48">
        <v>0</v>
      </c>
      <c r="AA517" s="48">
        <f>VLOOKUP(E517,[6]教育处数据!B:G,6,0)</f>
        <v>0</v>
      </c>
      <c r="AB517" s="43">
        <f>VLOOKUP(E517,[6]教育处数据!B:H,7,0)</f>
        <v>0</v>
      </c>
      <c r="AC517" s="43">
        <f>VLOOKUP(E517,[6]教育处数据!B:J,9,0)</f>
        <v>0</v>
      </c>
      <c r="AD517" s="43">
        <f>VLOOKUP(E517,[6]教育处数据!B:L,11,0)</f>
        <v>0</v>
      </c>
      <c r="AE517" s="43">
        <v>0</v>
      </c>
      <c r="AF517" s="43">
        <v>0</v>
      </c>
      <c r="AG517" s="43">
        <f>VLOOKUP(E517,[6]教育处数据!B:N,13,0)</f>
        <v>0</v>
      </c>
      <c r="AH517" s="43">
        <v>0</v>
      </c>
      <c r="AI517" s="43">
        <v>0</v>
      </c>
      <c r="AJ517" s="43">
        <v>0</v>
      </c>
      <c r="AK517" s="43">
        <v>0</v>
      </c>
      <c r="AL517" s="43">
        <v>0</v>
      </c>
      <c r="AM517" s="26">
        <f>SUM(J517:M517,S517:AJ517)</f>
        <v>440</v>
      </c>
      <c r="AN517" s="7" t="str">
        <f>VLOOKUP(G517,'[4]2.第一轮公示反馈'!$G:$AM,33,0)</f>
        <v>内科</v>
      </c>
      <c r="AO517" s="52">
        <f>SUMPRODUCT(($AN$4:$AN$1113=AN517)*($AM$4:$AM$1113&gt;AM517))+1</f>
        <v>200</v>
      </c>
      <c r="AP517" s="53">
        <f>COUNTIF(AN:AN,AN517)</f>
        <v>214</v>
      </c>
      <c r="AQ517" s="54">
        <f>AO517/AP517</f>
        <v>0.934579439252336</v>
      </c>
      <c r="AR517" s="53">
        <f>IF(AQ517&lt;=10%,1.5,(IF(AQ517&lt;=40%,1.25,IF(AQ517&lt;=60%,1,IF(AQ517&lt;90%,0.75,0.5)))))</f>
        <v>0.5</v>
      </c>
      <c r="AS517" s="55">
        <v>1200</v>
      </c>
      <c r="AT517" s="6">
        <f>VLOOKUP(E517,[6]教育处数据!B:Q,16,0)</f>
        <v>20</v>
      </c>
      <c r="AU517" s="56">
        <f>AS517*AR517*(AT517/AW517)</f>
        <v>600</v>
      </c>
      <c r="AV517" s="57">
        <f>ROUND(AU517,0)</f>
        <v>600</v>
      </c>
      <c r="AW517" s="6">
        <v>20</v>
      </c>
    </row>
    <row r="518" spans="1:49">
      <c r="A518" s="6" t="s">
        <v>434</v>
      </c>
      <c r="B518" s="7" t="s">
        <v>408</v>
      </c>
      <c r="C518" s="8">
        <v>474</v>
      </c>
      <c r="D518" s="70" t="s">
        <v>661</v>
      </c>
      <c r="E518" s="8" t="str">
        <f>VLOOKUP(D518,'[1]9月学员绩效名单'!$A:$C,3,0)</f>
        <v>7AO455</v>
      </c>
      <c r="F518" s="8" t="str">
        <f>VLOOKUP(E518,'[2]住培学员 在培学员排班表（所有人）请假等数据已更新到23.6'!$F$1:$X$65536,19,0)</f>
        <v>规培研究生</v>
      </c>
      <c r="G518" s="8" t="str">
        <f>VLOOKUP(E518,'[2]住培学员 在培学员排班表（所有人）请假等数据已更新到23.6'!$F$1:$P$65536,11,0)</f>
        <v>内科</v>
      </c>
      <c r="H518" s="8" t="str">
        <f>VLOOKUP(E518,'[2]住培学员 在培学员排班表（所有人）请假等数据已更新到23.6'!$F$1:$S$65536,14,0)</f>
        <v>2022年</v>
      </c>
      <c r="I518" s="8" t="s">
        <v>99</v>
      </c>
      <c r="J518" s="24">
        <v>0</v>
      </c>
      <c r="K518" s="24">
        <v>0</v>
      </c>
      <c r="L518" s="24">
        <v>0</v>
      </c>
      <c r="M518" s="24">
        <v>160</v>
      </c>
      <c r="N518" s="25">
        <v>0</v>
      </c>
      <c r="O518" s="25">
        <v>2</v>
      </c>
      <c r="P518" s="25">
        <v>0</v>
      </c>
      <c r="Q518" s="25">
        <v>0</v>
      </c>
      <c r="R518" s="25">
        <v>0</v>
      </c>
      <c r="S518" s="36">
        <f>N518*50+O518*20+P518*20+Q518*25+R518*25</f>
        <v>40</v>
      </c>
      <c r="T518" s="24">
        <v>100</v>
      </c>
      <c r="U518" s="24">
        <v>10</v>
      </c>
      <c r="V518" s="24">
        <v>40</v>
      </c>
      <c r="W518" s="24">
        <v>60</v>
      </c>
      <c r="X518" s="24">
        <v>30</v>
      </c>
      <c r="Y518" s="48">
        <v>0</v>
      </c>
      <c r="Z518" s="48">
        <v>0</v>
      </c>
      <c r="AA518" s="48">
        <f>VLOOKUP(E518,[6]教育处数据!B:G,6,0)</f>
        <v>0</v>
      </c>
      <c r="AB518" s="43">
        <f>VLOOKUP(E518,[6]教育处数据!B:H,7,0)</f>
        <v>0</v>
      </c>
      <c r="AC518" s="43">
        <f>VLOOKUP(E518,[6]教育处数据!B:J,9,0)</f>
        <v>0</v>
      </c>
      <c r="AD518" s="43">
        <f>VLOOKUP(E518,[6]教育处数据!B:L,11,0)</f>
        <v>0</v>
      </c>
      <c r="AE518" s="43">
        <v>0</v>
      </c>
      <c r="AF518" s="43">
        <v>0</v>
      </c>
      <c r="AG518" s="43">
        <f>VLOOKUP(E518,[6]教育处数据!B:N,13,0)</f>
        <v>0</v>
      </c>
      <c r="AH518" s="43">
        <v>0</v>
      </c>
      <c r="AI518" s="43">
        <v>0</v>
      </c>
      <c r="AJ518" s="43">
        <v>0</v>
      </c>
      <c r="AK518" s="43">
        <v>0</v>
      </c>
      <c r="AL518" s="43">
        <v>0</v>
      </c>
      <c r="AM518" s="26">
        <f>SUM(J518:M518,S518:AJ518)</f>
        <v>440</v>
      </c>
      <c r="AN518" s="7" t="str">
        <f>VLOOKUP(G518,'[4]2.第一轮公示反馈'!$G:$AM,33,0)</f>
        <v>内科</v>
      </c>
      <c r="AO518" s="52">
        <f>SUMPRODUCT(($AN$4:$AN$1113=AN518)*($AM$4:$AM$1113&gt;AM518))+1</f>
        <v>200</v>
      </c>
      <c r="AP518" s="53">
        <f>COUNTIF(AN:AN,AN518)</f>
        <v>214</v>
      </c>
      <c r="AQ518" s="54">
        <f>AO518/AP518</f>
        <v>0.934579439252336</v>
      </c>
      <c r="AR518" s="53">
        <f>IF(AQ518&lt;=10%,1.5,(IF(AQ518&lt;=40%,1.25,IF(AQ518&lt;=60%,1,IF(AQ518&lt;90%,0.75,0.5)))))</f>
        <v>0.5</v>
      </c>
      <c r="AS518" s="55">
        <v>1200</v>
      </c>
      <c r="AT518" s="6">
        <f>VLOOKUP(E518,[6]教育处数据!B:Q,16,0)</f>
        <v>20</v>
      </c>
      <c r="AU518" s="56">
        <f>AS518*AR518*(AT518/AW518)</f>
        <v>600</v>
      </c>
      <c r="AV518" s="57">
        <f>ROUND(AU518,0)</f>
        <v>600</v>
      </c>
      <c r="AW518" s="6">
        <v>20</v>
      </c>
    </row>
    <row r="519" spans="1:49">
      <c r="A519" s="6" t="s">
        <v>434</v>
      </c>
      <c r="B519" s="7" t="s">
        <v>408</v>
      </c>
      <c r="C519" s="8">
        <v>509</v>
      </c>
      <c r="D519" s="70" t="s">
        <v>662</v>
      </c>
      <c r="E519" s="8" t="str">
        <f>VLOOKUP(D519,'[1]9月学员绩效名单'!$A:$C,3,0)</f>
        <v>7AO245</v>
      </c>
      <c r="F519" s="8" t="str">
        <f>VLOOKUP(E519,'[2]住培学员 在培学员排班表（所有人）请假等数据已更新到23.6'!$F$1:$X$65536,19,0)</f>
        <v>规培研究生</v>
      </c>
      <c r="G519" s="8" t="str">
        <f>VLOOKUP(E519,'[2]住培学员 在培学员排班表（所有人）请假等数据已更新到23.6'!$F$1:$P$65536,11,0)</f>
        <v>内科</v>
      </c>
      <c r="H519" s="8" t="str">
        <f>VLOOKUP(E519,'[2]住培学员 在培学员排班表（所有人）请假等数据已更新到23.6'!$F$1:$S$65536,14,0)</f>
        <v>2022年</v>
      </c>
      <c r="I519" s="8" t="s">
        <v>99</v>
      </c>
      <c r="J519" s="24">
        <v>0</v>
      </c>
      <c r="K519" s="24">
        <v>0</v>
      </c>
      <c r="L519" s="24">
        <v>0</v>
      </c>
      <c r="M519" s="24">
        <v>160</v>
      </c>
      <c r="N519" s="25">
        <v>0</v>
      </c>
      <c r="O519" s="25">
        <v>2</v>
      </c>
      <c r="P519" s="25">
        <v>0</v>
      </c>
      <c r="Q519" s="25">
        <v>0</v>
      </c>
      <c r="R519" s="25">
        <v>0</v>
      </c>
      <c r="S519" s="36">
        <f>N519*50+O519*20+P519*20+Q519*25+R519*25</f>
        <v>40</v>
      </c>
      <c r="T519" s="24">
        <v>100</v>
      </c>
      <c r="U519" s="24">
        <v>10</v>
      </c>
      <c r="V519" s="24">
        <v>0</v>
      </c>
      <c r="W519" s="24">
        <v>30</v>
      </c>
      <c r="X519" s="24">
        <v>30</v>
      </c>
      <c r="Y519" s="48">
        <v>0</v>
      </c>
      <c r="Z519" s="48">
        <v>0</v>
      </c>
      <c r="AA519" s="48">
        <f>VLOOKUP(E519,[6]教育处数据!B:G,6,0)</f>
        <v>0</v>
      </c>
      <c r="AB519" s="43">
        <f>VLOOKUP(E519,[6]教育处数据!B:H,7,0)</f>
        <v>0</v>
      </c>
      <c r="AC519" s="43">
        <f>VLOOKUP(E519,[6]教育处数据!B:J,9,0)</f>
        <v>0</v>
      </c>
      <c r="AD519" s="43">
        <f>VLOOKUP(E519,[6]教育处数据!B:L,11,0)</f>
        <v>0</v>
      </c>
      <c r="AE519" s="43">
        <v>0</v>
      </c>
      <c r="AF519" s="43">
        <v>0</v>
      </c>
      <c r="AG519" s="43">
        <f>VLOOKUP(E519,[6]教育处数据!B:N,13,0)</f>
        <v>0</v>
      </c>
      <c r="AH519" s="43">
        <v>0</v>
      </c>
      <c r="AI519" s="43">
        <v>0</v>
      </c>
      <c r="AJ519" s="43">
        <v>0</v>
      </c>
      <c r="AK519" s="43">
        <v>0</v>
      </c>
      <c r="AL519" s="43">
        <v>0</v>
      </c>
      <c r="AM519" s="26">
        <f>SUM(J519:M519,S519:AJ519)</f>
        <v>370</v>
      </c>
      <c r="AN519" s="7" t="str">
        <f>VLOOKUP(G519,'[4]2.第一轮公示反馈'!$G:$AM,33,0)</f>
        <v>内科</v>
      </c>
      <c r="AO519" s="52">
        <f>SUMPRODUCT(($AN$4:$AN$1113=AN519)*($AM$4:$AM$1113&gt;AM519))+1</f>
        <v>207</v>
      </c>
      <c r="AP519" s="53">
        <f>COUNTIF(AN:AN,AN519)</f>
        <v>214</v>
      </c>
      <c r="AQ519" s="54">
        <f>AO519/AP519</f>
        <v>0.967289719626168</v>
      </c>
      <c r="AR519" s="53">
        <f>IF(AQ519&lt;=10%,1.5,(IF(AQ519&lt;=40%,1.25,IF(AQ519&lt;=60%,1,IF(AQ519&lt;90%,0.75,0.5)))))</f>
        <v>0.5</v>
      </c>
      <c r="AS519" s="55">
        <v>1200</v>
      </c>
      <c r="AT519" s="6">
        <f>VLOOKUP(E519,[6]教育处数据!B:Q,16,0)</f>
        <v>20</v>
      </c>
      <c r="AU519" s="56">
        <f>AS519*AR519*(AT519/AW519)</f>
        <v>600</v>
      </c>
      <c r="AV519" s="57">
        <f>ROUND(AU519,0)</f>
        <v>600</v>
      </c>
      <c r="AW519" s="6">
        <v>20</v>
      </c>
    </row>
    <row r="520" ht="24" spans="1:49">
      <c r="A520" s="6"/>
      <c r="B520" s="7" t="s">
        <v>281</v>
      </c>
      <c r="C520" s="8">
        <v>510</v>
      </c>
      <c r="D520" s="10" t="s">
        <v>663</v>
      </c>
      <c r="E520" s="8" t="str">
        <f>VLOOKUP(D520,'[1]9月学员绩效名单'!$A:$C,3,0)</f>
        <v>732L23</v>
      </c>
      <c r="F520" s="8" t="str">
        <f>VLOOKUP(E520,'[2]住培学员 在培学员排班表（所有人）请假等数据已更新到23.6'!$F$1:$X$65536,19,0)</f>
        <v>住院医师-外院-西藏</v>
      </c>
      <c r="G520" s="8" t="str">
        <f>VLOOKUP(E520,'[2]住培学员 在培学员排班表（所有人）请假等数据已更新到23.6'!$F$1:$P$65536,11,0)</f>
        <v>内科</v>
      </c>
      <c r="H520" s="8" t="str">
        <f>VLOOKUP(E520,'[2]住培学员 在培学员排班表（所有人）请假等数据已更新到23.6'!$F$1:$S$65536,14,0)</f>
        <v>2022年</v>
      </c>
      <c r="I520" s="8" t="s">
        <v>99</v>
      </c>
      <c r="J520" s="24">
        <v>0</v>
      </c>
      <c r="K520" s="24">
        <v>0</v>
      </c>
      <c r="L520" s="24">
        <v>0</v>
      </c>
      <c r="M520" s="24">
        <v>160</v>
      </c>
      <c r="N520" s="25" t="s">
        <v>283</v>
      </c>
      <c r="O520" s="25" t="s">
        <v>283</v>
      </c>
      <c r="P520" s="25" t="s">
        <v>283</v>
      </c>
      <c r="Q520" s="25" t="s">
        <v>283</v>
      </c>
      <c r="R520" s="25" t="s">
        <v>283</v>
      </c>
      <c r="S520" s="36">
        <v>80</v>
      </c>
      <c r="T520" s="24">
        <v>100</v>
      </c>
      <c r="U520" s="24">
        <v>10</v>
      </c>
      <c r="V520" s="24">
        <v>60</v>
      </c>
      <c r="W520" s="24">
        <v>0</v>
      </c>
      <c r="X520" s="24">
        <v>60</v>
      </c>
      <c r="Y520" s="48">
        <v>0</v>
      </c>
      <c r="Z520" s="48">
        <v>0</v>
      </c>
      <c r="AA520" s="48">
        <f>VLOOKUP(E520,[6]教育处数据!B:G,6,0)</f>
        <v>0</v>
      </c>
      <c r="AB520" s="43">
        <f>VLOOKUP(E520,[6]教育处数据!B:H,7,0)</f>
        <v>0</v>
      </c>
      <c r="AC520" s="43">
        <f>VLOOKUP(E520,[6]教育处数据!B:J,9,0)</f>
        <v>0</v>
      </c>
      <c r="AD520" s="43">
        <f>VLOOKUP(E520,[6]教育处数据!B:L,11,0)</f>
        <v>0</v>
      </c>
      <c r="AE520" s="43">
        <v>0</v>
      </c>
      <c r="AF520" s="43">
        <v>0</v>
      </c>
      <c r="AG520" s="43">
        <f>VLOOKUP(E520,[6]教育处数据!B:N,13,0)</f>
        <v>0</v>
      </c>
      <c r="AH520" s="43">
        <v>0</v>
      </c>
      <c r="AI520" s="43">
        <v>0</v>
      </c>
      <c r="AJ520" s="43">
        <v>0</v>
      </c>
      <c r="AK520" s="43">
        <v>0</v>
      </c>
      <c r="AL520" s="43">
        <v>0</v>
      </c>
      <c r="AM520" s="26">
        <f>SUM(J520:M520,S520:AJ520)</f>
        <v>470</v>
      </c>
      <c r="AN520" s="7" t="str">
        <f>VLOOKUP(G520,'[4]2.第一轮公示反馈'!$G:$AM,33,0)</f>
        <v>内科</v>
      </c>
      <c r="AO520" s="52">
        <f>SUMPRODUCT(($AN$4:$AN$1113=AN520)*($AM$4:$AM$1113&gt;AM520))+1</f>
        <v>194</v>
      </c>
      <c r="AP520" s="53">
        <f>COUNTIF(AN:AN,AN520)</f>
        <v>214</v>
      </c>
      <c r="AQ520" s="54">
        <f>AO520/AP520</f>
        <v>0.906542056074766</v>
      </c>
      <c r="AR520" s="53">
        <f>IF(AQ520&lt;=10%,1.5,(IF(AQ520&lt;=40%,1.25,IF(AQ520&lt;=60%,1,IF(AQ520&lt;90%,0.75,0.5)))))</f>
        <v>0.5</v>
      </c>
      <c r="AS520" s="55">
        <v>1200</v>
      </c>
      <c r="AT520" s="6">
        <f>VLOOKUP(E520,[6]教育处数据!B:Q,16,0)</f>
        <v>20</v>
      </c>
      <c r="AU520" s="56">
        <f>AS520*AR520*(AT520/AW520)</f>
        <v>600</v>
      </c>
      <c r="AV520" s="57">
        <f>ROUND(AU520,0)</f>
        <v>600</v>
      </c>
      <c r="AW520" s="6">
        <v>20</v>
      </c>
    </row>
    <row r="521" spans="1:49">
      <c r="A521" s="6"/>
      <c r="B521" s="7" t="s">
        <v>136</v>
      </c>
      <c r="C521" s="8">
        <v>511</v>
      </c>
      <c r="D521" s="8" t="s">
        <v>664</v>
      </c>
      <c r="E521" s="8">
        <f>VLOOKUP(D521,'[1]9月学员绩效名单'!$A:$C,3,0)</f>
        <v>623015</v>
      </c>
      <c r="F521" s="8" t="str">
        <f>VLOOKUP(E521,'[3]9月学员绩效名单'!$C:$J,8,0)</f>
        <v>住院医师-本院</v>
      </c>
      <c r="G521" s="8" t="s">
        <v>567</v>
      </c>
      <c r="H521" s="8" t="s">
        <v>213</v>
      </c>
      <c r="I521" s="8" t="s">
        <v>99</v>
      </c>
      <c r="J521" s="24">
        <v>0</v>
      </c>
      <c r="K521" s="24">
        <v>0</v>
      </c>
      <c r="L521" s="24">
        <v>0</v>
      </c>
      <c r="M521" s="24">
        <v>160</v>
      </c>
      <c r="N521" s="25">
        <v>0</v>
      </c>
      <c r="O521" s="25">
        <v>4</v>
      </c>
      <c r="P521" s="25">
        <v>1</v>
      </c>
      <c r="Q521" s="25">
        <v>0</v>
      </c>
      <c r="R521" s="25">
        <v>0</v>
      </c>
      <c r="S521" s="36">
        <v>100</v>
      </c>
      <c r="T521" s="24">
        <v>100</v>
      </c>
      <c r="U521" s="24">
        <v>10</v>
      </c>
      <c r="V521" s="24">
        <v>0</v>
      </c>
      <c r="W521" s="24">
        <v>0</v>
      </c>
      <c r="X521" s="24">
        <v>0</v>
      </c>
      <c r="Y521" s="48">
        <v>0</v>
      </c>
      <c r="Z521" s="48">
        <v>0</v>
      </c>
      <c r="AA521" s="48">
        <f>VLOOKUP(E521,[6]教育处数据!B:G,6,0)</f>
        <v>0</v>
      </c>
      <c r="AB521" s="43">
        <f>VLOOKUP(E521,[6]教育处数据!B:H,7,0)</f>
        <v>100</v>
      </c>
      <c r="AC521" s="43">
        <f>VLOOKUP(E521,[6]教育处数据!B:J,9,0)</f>
        <v>0</v>
      </c>
      <c r="AD521" s="43">
        <f>VLOOKUP(E521,[6]教育处数据!B:L,11,0)</f>
        <v>0</v>
      </c>
      <c r="AE521" s="43">
        <v>0</v>
      </c>
      <c r="AF521" s="43">
        <v>0</v>
      </c>
      <c r="AG521" s="43">
        <f>VLOOKUP(E521,[6]教育处数据!B:N,13,0)</f>
        <v>0</v>
      </c>
      <c r="AH521" s="43">
        <v>0</v>
      </c>
      <c r="AI521" s="43">
        <v>0</v>
      </c>
      <c r="AJ521" s="43">
        <v>0</v>
      </c>
      <c r="AK521" s="43">
        <v>0</v>
      </c>
      <c r="AL521" s="43">
        <v>0</v>
      </c>
      <c r="AM521" s="26">
        <f>SUM(J521:M521,S521:AJ521)</f>
        <v>470</v>
      </c>
      <c r="AN521" s="7" t="str">
        <f>VLOOKUP(G521,'[4]2.第一轮公示反馈'!$G:$AM,33,0)</f>
        <v>内科</v>
      </c>
      <c r="AO521" s="52">
        <f>SUMPRODUCT(($AN$4:$AN$1113=AN521)*($AM$4:$AM$1113&gt;AM521))+1</f>
        <v>194</v>
      </c>
      <c r="AP521" s="53">
        <f>COUNTIF(AN:AN,AN521)</f>
        <v>214</v>
      </c>
      <c r="AQ521" s="54">
        <f>AO521/AP521</f>
        <v>0.906542056074766</v>
      </c>
      <c r="AR521" s="53">
        <f>IF(AQ521&lt;=10%,1.5,(IF(AQ521&lt;=40%,1.25,IF(AQ521&lt;=60%,1,IF(AQ521&lt;90%,0.75,0.5)))))</f>
        <v>0.5</v>
      </c>
      <c r="AS521" s="55">
        <v>1200</v>
      </c>
      <c r="AT521" s="6">
        <f>VLOOKUP(E521,[6]教育处数据!B:Q,16,0)</f>
        <v>20</v>
      </c>
      <c r="AU521" s="56">
        <f>AS521*AR521*(AT521/AW521)</f>
        <v>600</v>
      </c>
      <c r="AV521" s="57">
        <f>ROUND(AU521,0)</f>
        <v>600</v>
      </c>
      <c r="AW521" s="6">
        <v>20</v>
      </c>
    </row>
    <row r="522" spans="1:49">
      <c r="A522" s="6"/>
      <c r="B522" s="7" t="s">
        <v>481</v>
      </c>
      <c r="C522" s="8">
        <v>512</v>
      </c>
      <c r="D522" s="13" t="s">
        <v>665</v>
      </c>
      <c r="E522" s="8" t="str">
        <f>VLOOKUP(D522,'[1]9月学员绩效名单'!$A:$C,3,0)</f>
        <v>7AO223</v>
      </c>
      <c r="F522" s="8" t="str">
        <f>VLOOKUP(E522,'[2]住培学员 在培学员排班表（所有人）请假等数据已更新到23.6'!$F$1:$X$65536,19,0)</f>
        <v>规培研究生</v>
      </c>
      <c r="G522" s="8" t="str">
        <f>VLOOKUP(E522,'[2]住培学员 在培学员排班表（所有人）请假等数据已更新到23.6'!$F$1:$P$65536,11,0)</f>
        <v>内科</v>
      </c>
      <c r="H522" s="8" t="str">
        <f>VLOOKUP(E522,'[2]住培学员 在培学员排班表（所有人）请假等数据已更新到23.6'!$F$1:$S$65536,14,0)</f>
        <v>2022年</v>
      </c>
      <c r="I522" s="8" t="s">
        <v>99</v>
      </c>
      <c r="J522" s="24">
        <v>0</v>
      </c>
      <c r="K522" s="24">
        <v>0</v>
      </c>
      <c r="L522" s="24">
        <v>0</v>
      </c>
      <c r="M522" s="24">
        <v>160</v>
      </c>
      <c r="N522" s="25">
        <v>0</v>
      </c>
      <c r="O522" s="25">
        <v>3</v>
      </c>
      <c r="P522" s="25">
        <v>1</v>
      </c>
      <c r="Q522" s="25">
        <v>0</v>
      </c>
      <c r="R522" s="25">
        <v>1</v>
      </c>
      <c r="S522" s="36">
        <v>105</v>
      </c>
      <c r="T522" s="62">
        <v>100</v>
      </c>
      <c r="U522" s="24">
        <v>0</v>
      </c>
      <c r="V522" s="24">
        <v>40</v>
      </c>
      <c r="W522" s="24">
        <v>30</v>
      </c>
      <c r="X522" s="24">
        <v>30</v>
      </c>
      <c r="Y522" s="48">
        <v>0</v>
      </c>
      <c r="Z522" s="48">
        <v>0</v>
      </c>
      <c r="AA522" s="48">
        <f>VLOOKUP(E522,[6]教育处数据!B:G,6,0)</f>
        <v>0</v>
      </c>
      <c r="AB522" s="43">
        <f>VLOOKUP(E522,[6]教育处数据!B:H,7,0)</f>
        <v>0</v>
      </c>
      <c r="AC522" s="43">
        <f>VLOOKUP(E522,[6]教育处数据!B:J,9,0)</f>
        <v>0</v>
      </c>
      <c r="AD522" s="43">
        <f>VLOOKUP(E522,[6]教育处数据!B:L,11,0)</f>
        <v>0</v>
      </c>
      <c r="AE522" s="43">
        <v>0</v>
      </c>
      <c r="AF522" s="43">
        <v>0</v>
      </c>
      <c r="AG522" s="43">
        <f>VLOOKUP(E522,[6]教育处数据!B:N,13,0)</f>
        <v>0</v>
      </c>
      <c r="AH522" s="43">
        <v>0</v>
      </c>
      <c r="AI522" s="43">
        <v>0</v>
      </c>
      <c r="AJ522" s="43">
        <v>0</v>
      </c>
      <c r="AK522" s="43">
        <v>0</v>
      </c>
      <c r="AL522" s="43">
        <v>0</v>
      </c>
      <c r="AM522" s="26">
        <f>SUM(J522:M522,S522:AJ522)</f>
        <v>465</v>
      </c>
      <c r="AN522" s="7" t="str">
        <f>VLOOKUP(G522,'[4]2.第一轮公示反馈'!$G:$AM,33,0)</f>
        <v>内科</v>
      </c>
      <c r="AO522" s="52">
        <f>SUMPRODUCT(($AN$4:$AN$1113=AN522)*($AM$4:$AM$1113&gt;AM522))+1</f>
        <v>196</v>
      </c>
      <c r="AP522" s="53">
        <f>COUNTIF(AN:AN,AN522)</f>
        <v>214</v>
      </c>
      <c r="AQ522" s="54">
        <f>AO522/AP522</f>
        <v>0.91588785046729</v>
      </c>
      <c r="AR522" s="53">
        <f>IF(AQ522&lt;=10%,1.5,(IF(AQ522&lt;=40%,1.25,IF(AQ522&lt;=60%,1,IF(AQ522&lt;90%,0.75,0.5)))))</f>
        <v>0.5</v>
      </c>
      <c r="AS522" s="55">
        <v>1200</v>
      </c>
      <c r="AT522" s="6">
        <f>VLOOKUP(E522,[6]教育处数据!B:Q,16,0)</f>
        <v>20</v>
      </c>
      <c r="AU522" s="56">
        <f>AS522*AR522*(AT522/AW522)</f>
        <v>600</v>
      </c>
      <c r="AV522" s="57">
        <f>ROUND(AU522,0)</f>
        <v>600</v>
      </c>
      <c r="AW522" s="6">
        <v>20</v>
      </c>
    </row>
    <row r="523" spans="1:49">
      <c r="A523" s="6"/>
      <c r="B523" s="7" t="s">
        <v>136</v>
      </c>
      <c r="C523" s="8">
        <v>514</v>
      </c>
      <c r="D523" s="8" t="s">
        <v>666</v>
      </c>
      <c r="E523" s="8" t="str">
        <f>VLOOKUP(D523,'[1]9月学员绩效名单'!$A:$C,3,0)</f>
        <v>7AO262</v>
      </c>
      <c r="F523" s="8" t="str">
        <f>VLOOKUP(E523,'[2]住培学员 在培学员排班表（所有人）请假等数据已更新到23.6'!$F$1:$X$65536,19,0)</f>
        <v>规培研究生</v>
      </c>
      <c r="G523" s="8" t="str">
        <f>VLOOKUP(E523,'[2]住培学员 在培学员排班表（所有人）请假等数据已更新到23.6'!$F$1:$P$65536,11,0)</f>
        <v>内科</v>
      </c>
      <c r="H523" s="8" t="str">
        <f>VLOOKUP(E523,'[2]住培学员 在培学员排班表（所有人）请假等数据已更新到23.6'!$F$1:$S$65536,14,0)</f>
        <v>2022年</v>
      </c>
      <c r="I523" s="8" t="s">
        <v>99</v>
      </c>
      <c r="J523" s="24">
        <v>0</v>
      </c>
      <c r="K523" s="24">
        <v>0</v>
      </c>
      <c r="L523" s="24">
        <v>0</v>
      </c>
      <c r="M523" s="24">
        <v>160</v>
      </c>
      <c r="N523" s="25">
        <v>0</v>
      </c>
      <c r="O523" s="25">
        <v>4</v>
      </c>
      <c r="P523" s="25">
        <v>2</v>
      </c>
      <c r="Q523" s="25">
        <v>0</v>
      </c>
      <c r="R523" s="25">
        <v>0</v>
      </c>
      <c r="S523" s="36">
        <v>120</v>
      </c>
      <c r="T523" s="24">
        <v>100</v>
      </c>
      <c r="U523" s="24">
        <v>10</v>
      </c>
      <c r="V523" s="24">
        <v>40</v>
      </c>
      <c r="W523" s="24">
        <v>0</v>
      </c>
      <c r="X523" s="24">
        <v>30</v>
      </c>
      <c r="Y523" s="48">
        <v>0</v>
      </c>
      <c r="Z523" s="48">
        <v>0</v>
      </c>
      <c r="AA523" s="48">
        <f>VLOOKUP(E523,[6]教育处数据!B:G,6,0)</f>
        <v>0</v>
      </c>
      <c r="AB523" s="43">
        <f>VLOOKUP(E523,[6]教育处数据!B:H,7,0)</f>
        <v>0</v>
      </c>
      <c r="AC523" s="43">
        <f>VLOOKUP(E523,[6]教育处数据!B:J,9,0)</f>
        <v>0</v>
      </c>
      <c r="AD523" s="43">
        <f>VLOOKUP(E523,[6]教育处数据!B:L,11,0)</f>
        <v>0</v>
      </c>
      <c r="AE523" s="43">
        <v>0</v>
      </c>
      <c r="AF523" s="43">
        <v>0</v>
      </c>
      <c r="AG523" s="43">
        <f>VLOOKUP(E523,[6]教育处数据!B:N,13,0)</f>
        <v>0</v>
      </c>
      <c r="AH523" s="43">
        <v>0</v>
      </c>
      <c r="AI523" s="43">
        <v>0</v>
      </c>
      <c r="AJ523" s="43">
        <v>0</v>
      </c>
      <c r="AK523" s="43">
        <v>0</v>
      </c>
      <c r="AL523" s="43">
        <v>0</v>
      </c>
      <c r="AM523" s="26">
        <f>SUM(J523:M523,S523:AJ523)</f>
        <v>460</v>
      </c>
      <c r="AN523" s="7" t="str">
        <f>VLOOKUP(G523,'[4]2.第一轮公示反馈'!$G:$AM,33,0)</f>
        <v>内科</v>
      </c>
      <c r="AO523" s="52">
        <f>SUMPRODUCT(($AN$4:$AN$1113=AN523)*($AM$4:$AM$1113&gt;AM523))+1</f>
        <v>197</v>
      </c>
      <c r="AP523" s="53">
        <f>COUNTIF(AN:AN,AN523)</f>
        <v>214</v>
      </c>
      <c r="AQ523" s="54">
        <f>AO523/AP523</f>
        <v>0.920560747663551</v>
      </c>
      <c r="AR523" s="53">
        <f>IF(AQ523&lt;=10%,1.5,(IF(AQ523&lt;=40%,1.25,IF(AQ523&lt;=60%,1,IF(AQ523&lt;90%,0.75,0.5)))))</f>
        <v>0.5</v>
      </c>
      <c r="AS523" s="55">
        <v>1200</v>
      </c>
      <c r="AT523" s="6">
        <f>VLOOKUP(E523,[6]教育处数据!B:Q,16,0)</f>
        <v>20</v>
      </c>
      <c r="AU523" s="56">
        <f>AS523*AR523*(AT523/AW523)</f>
        <v>600</v>
      </c>
      <c r="AV523" s="57">
        <f>ROUND(AU523,0)</f>
        <v>600</v>
      </c>
      <c r="AW523" s="6">
        <v>20</v>
      </c>
    </row>
    <row r="524" spans="1:49">
      <c r="A524" s="6"/>
      <c r="B524" s="7" t="s">
        <v>136</v>
      </c>
      <c r="C524" s="8">
        <v>516</v>
      </c>
      <c r="D524" s="8" t="s">
        <v>667</v>
      </c>
      <c r="E524" s="8" t="str">
        <f>VLOOKUP(D524,'[1]9月学员绩效名单'!$A:$C,3,0)</f>
        <v>7AO258</v>
      </c>
      <c r="F524" s="8" t="str">
        <f>VLOOKUP(E524,'[2]住培学员 在培学员排班表（所有人）请假等数据已更新到23.6'!$F$1:$X$65536,19,0)</f>
        <v>规培研究生</v>
      </c>
      <c r="G524" s="8" t="str">
        <f>VLOOKUP(E524,'[2]住培学员 在培学员排班表（所有人）请假等数据已更新到23.6'!$F$1:$P$65536,11,0)</f>
        <v>内科</v>
      </c>
      <c r="H524" s="8" t="str">
        <f>VLOOKUP(E524,'[2]住培学员 在培学员排班表（所有人）请假等数据已更新到23.6'!$F$1:$S$65536,14,0)</f>
        <v>2022年</v>
      </c>
      <c r="I524" s="8" t="s">
        <v>99</v>
      </c>
      <c r="J524" s="24">
        <v>0</v>
      </c>
      <c r="K524" s="24">
        <v>0</v>
      </c>
      <c r="L524" s="24">
        <v>0</v>
      </c>
      <c r="M524" s="24">
        <v>160</v>
      </c>
      <c r="N524" s="25">
        <v>0</v>
      </c>
      <c r="O524" s="25">
        <v>4</v>
      </c>
      <c r="P524" s="25">
        <v>3</v>
      </c>
      <c r="Q524" s="25">
        <v>1</v>
      </c>
      <c r="R524" s="25">
        <v>0</v>
      </c>
      <c r="S524" s="36">
        <v>165</v>
      </c>
      <c r="T524" s="24">
        <v>100</v>
      </c>
      <c r="U524" s="24">
        <v>0</v>
      </c>
      <c r="V524" s="24">
        <v>0</v>
      </c>
      <c r="W524" s="24">
        <v>0</v>
      </c>
      <c r="X524" s="24">
        <v>30</v>
      </c>
      <c r="Y524" s="48">
        <v>0</v>
      </c>
      <c r="Z524" s="48">
        <v>0</v>
      </c>
      <c r="AA524" s="48">
        <f>VLOOKUP(E524,[6]教育处数据!B:G,6,0)</f>
        <v>0</v>
      </c>
      <c r="AB524" s="43">
        <f>VLOOKUP(E524,[6]教育处数据!B:H,7,0)</f>
        <v>0</v>
      </c>
      <c r="AC524" s="43">
        <f>VLOOKUP(E524,[6]教育处数据!B:J,9,0)</f>
        <v>0</v>
      </c>
      <c r="AD524" s="43">
        <f>VLOOKUP(E524,[6]教育处数据!B:L,11,0)</f>
        <v>0</v>
      </c>
      <c r="AE524" s="43">
        <v>0</v>
      </c>
      <c r="AF524" s="43">
        <v>0</v>
      </c>
      <c r="AG524" s="43">
        <f>VLOOKUP(E524,[6]教育处数据!B:N,13,0)</f>
        <v>0</v>
      </c>
      <c r="AH524" s="43">
        <v>0</v>
      </c>
      <c r="AI524" s="43">
        <v>0</v>
      </c>
      <c r="AJ524" s="43">
        <v>0</v>
      </c>
      <c r="AK524" s="43">
        <v>0</v>
      </c>
      <c r="AL524" s="43">
        <v>0</v>
      </c>
      <c r="AM524" s="26">
        <f>SUM(J524:M524,S524:AJ524)</f>
        <v>455</v>
      </c>
      <c r="AN524" s="7" t="str">
        <f>VLOOKUP(G524,'[4]2.第一轮公示反馈'!$G:$AM,33,0)</f>
        <v>内科</v>
      </c>
      <c r="AO524" s="52">
        <f>SUMPRODUCT(($AN$4:$AN$1113=AN524)*($AM$4:$AM$1113&gt;AM524))+1</f>
        <v>198</v>
      </c>
      <c r="AP524" s="53">
        <f>COUNTIF(AN:AN,AN524)</f>
        <v>214</v>
      </c>
      <c r="AQ524" s="54">
        <f>AO524/AP524</f>
        <v>0.925233644859813</v>
      </c>
      <c r="AR524" s="53">
        <f>IF(AQ524&lt;=10%,1.5,(IF(AQ524&lt;=40%,1.25,IF(AQ524&lt;=60%,1,IF(AQ524&lt;90%,0.75,0.5)))))</f>
        <v>0.5</v>
      </c>
      <c r="AS524" s="55">
        <v>1200</v>
      </c>
      <c r="AT524" s="6">
        <f>VLOOKUP(E524,[6]教育处数据!B:Q,16,0)</f>
        <v>20</v>
      </c>
      <c r="AU524" s="56">
        <f>AS524*AR524*(AT524/AW524)</f>
        <v>600</v>
      </c>
      <c r="AV524" s="57">
        <f>ROUND(AU524,0)</f>
        <v>600</v>
      </c>
      <c r="AW524" s="6">
        <v>20</v>
      </c>
    </row>
    <row r="525" spans="1:49">
      <c r="A525" s="6" t="s">
        <v>434</v>
      </c>
      <c r="B525" s="7" t="s">
        <v>408</v>
      </c>
      <c r="C525" s="8">
        <v>518</v>
      </c>
      <c r="D525" s="70" t="s">
        <v>668</v>
      </c>
      <c r="E525" s="8" t="str">
        <f>VLOOKUP(D525,'[1]9月学员绩效名单'!$A:$C,3,0)</f>
        <v>7AO225</v>
      </c>
      <c r="F525" s="8" t="str">
        <f>VLOOKUP(E525,'[2]住培学员 在培学员排班表（所有人）请假等数据已更新到23.6'!$F$1:$X$65536,19,0)</f>
        <v>规培研究生</v>
      </c>
      <c r="G525" s="8" t="str">
        <f>VLOOKUP(E525,'[2]住培学员 在培学员排班表（所有人）请假等数据已更新到23.6'!$F$1:$P$65536,11,0)</f>
        <v>内科</v>
      </c>
      <c r="H525" s="8" t="str">
        <f>VLOOKUP(E525,'[2]住培学员 在培学员排班表（所有人）请假等数据已更新到23.6'!$F$1:$S$65536,14,0)</f>
        <v>2022年</v>
      </c>
      <c r="I525" s="8" t="s">
        <v>99</v>
      </c>
      <c r="J525" s="24">
        <v>0</v>
      </c>
      <c r="K525" s="24">
        <v>0</v>
      </c>
      <c r="L525" s="24">
        <v>0</v>
      </c>
      <c r="M525" s="24">
        <v>160</v>
      </c>
      <c r="N525" s="25">
        <v>0</v>
      </c>
      <c r="O525" s="25">
        <v>0</v>
      </c>
      <c r="P525" s="25">
        <v>1</v>
      </c>
      <c r="Q525" s="25">
        <v>0</v>
      </c>
      <c r="R525" s="25">
        <v>0</v>
      </c>
      <c r="S525" s="36">
        <f>N525*50+O525*20+P525*20+Q525*25+R525*25</f>
        <v>20</v>
      </c>
      <c r="T525" s="24">
        <v>100</v>
      </c>
      <c r="U525" s="24">
        <v>10</v>
      </c>
      <c r="V525" s="24">
        <v>0</v>
      </c>
      <c r="W525" s="24">
        <v>30</v>
      </c>
      <c r="X525" s="24">
        <v>60</v>
      </c>
      <c r="Y525" s="48">
        <v>0</v>
      </c>
      <c r="Z525" s="48">
        <v>0</v>
      </c>
      <c r="AA525" s="48">
        <f>VLOOKUP(E525,[6]教育处数据!B:G,6,0)</f>
        <v>0</v>
      </c>
      <c r="AB525" s="43">
        <f>VLOOKUP(E525,[6]教育处数据!B:H,7,0)</f>
        <v>0</v>
      </c>
      <c r="AC525" s="43">
        <f>VLOOKUP(E525,[6]教育处数据!B:J,9,0)</f>
        <v>0</v>
      </c>
      <c r="AD525" s="43">
        <f>VLOOKUP(E525,[6]教育处数据!B:L,11,0)</f>
        <v>0</v>
      </c>
      <c r="AE525" s="43">
        <v>0</v>
      </c>
      <c r="AF525" s="43">
        <v>0</v>
      </c>
      <c r="AG525" s="43">
        <f>VLOOKUP(E525,[6]教育处数据!B:N,13,0)</f>
        <v>0</v>
      </c>
      <c r="AH525" s="43">
        <v>0</v>
      </c>
      <c r="AI525" s="43">
        <v>0</v>
      </c>
      <c r="AJ525" s="43">
        <v>0</v>
      </c>
      <c r="AK525" s="43">
        <v>0</v>
      </c>
      <c r="AL525" s="43">
        <v>0</v>
      </c>
      <c r="AM525" s="26">
        <f>SUM(J525:M525,S525:AJ525)</f>
        <v>380</v>
      </c>
      <c r="AN525" s="7" t="str">
        <f>VLOOKUP(G525,'[4]2.第一轮公示反馈'!$G:$AM,33,0)</f>
        <v>内科</v>
      </c>
      <c r="AO525" s="52">
        <f>SUMPRODUCT(($AN$4:$AN$1113=AN525)*($AM$4:$AM$1113&gt;AM525))+1</f>
        <v>206</v>
      </c>
      <c r="AP525" s="53">
        <f>COUNTIF(AN:AN,AN525)</f>
        <v>214</v>
      </c>
      <c r="AQ525" s="54">
        <f>AO525/AP525</f>
        <v>0.962616822429907</v>
      </c>
      <c r="AR525" s="53">
        <f>IF(AQ525&lt;=10%,1.5,(IF(AQ525&lt;=40%,1.25,IF(AQ525&lt;=60%,1,IF(AQ525&lt;90%,0.75,0.5)))))</f>
        <v>0.5</v>
      </c>
      <c r="AS525" s="55">
        <v>1200</v>
      </c>
      <c r="AT525" s="6">
        <f>VLOOKUP(E525,[6]教育处数据!B:Q,16,0)</f>
        <v>20</v>
      </c>
      <c r="AU525" s="56">
        <f>AS525*AR525*(AT525/AW525)</f>
        <v>600</v>
      </c>
      <c r="AV525" s="57">
        <f>ROUND(AU525,0)</f>
        <v>600</v>
      </c>
      <c r="AW525" s="6">
        <v>20</v>
      </c>
    </row>
    <row r="526" spans="1:49">
      <c r="A526" s="6"/>
      <c r="B526" s="7" t="s">
        <v>136</v>
      </c>
      <c r="C526" s="8">
        <v>519</v>
      </c>
      <c r="D526" s="8" t="s">
        <v>669</v>
      </c>
      <c r="E526" s="8" t="str">
        <f>VLOOKUP(D526,'[1]9月学员绩效名单'!$A:$C,3,0)</f>
        <v>7AO257</v>
      </c>
      <c r="F526" s="8" t="str">
        <f>VLOOKUP(E526,'[2]住培学员 在培学员排班表（所有人）请假等数据已更新到23.6'!$F$1:$X$65536,19,0)</f>
        <v>规培研究生</v>
      </c>
      <c r="G526" s="8" t="str">
        <f>VLOOKUP(E526,'[2]住培学员 在培学员排班表（所有人）请假等数据已更新到23.6'!$F$1:$P$65536,11,0)</f>
        <v>内科</v>
      </c>
      <c r="H526" s="8" t="str">
        <f>VLOOKUP(E526,'[2]住培学员 在培学员排班表（所有人）请假等数据已更新到23.6'!$F$1:$S$65536,14,0)</f>
        <v>2022年</v>
      </c>
      <c r="I526" s="8" t="s">
        <v>99</v>
      </c>
      <c r="J526" s="24">
        <v>0</v>
      </c>
      <c r="K526" s="24">
        <v>0</v>
      </c>
      <c r="L526" s="24">
        <v>0</v>
      </c>
      <c r="M526" s="24">
        <v>160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36">
        <v>0</v>
      </c>
      <c r="T526" s="24">
        <v>100</v>
      </c>
      <c r="U526" s="24">
        <v>10</v>
      </c>
      <c r="V526" s="24">
        <v>40</v>
      </c>
      <c r="W526" s="24">
        <v>60</v>
      </c>
      <c r="X526" s="24">
        <v>60</v>
      </c>
      <c r="Y526" s="48">
        <v>0</v>
      </c>
      <c r="Z526" s="48">
        <v>0</v>
      </c>
      <c r="AA526" s="48">
        <f>VLOOKUP(E526,[6]教育处数据!B:G,6,0)</f>
        <v>0</v>
      </c>
      <c r="AB526" s="43">
        <f>VLOOKUP(E526,[6]教育处数据!B:H,7,0)</f>
        <v>0</v>
      </c>
      <c r="AC526" s="43">
        <f>VLOOKUP(E526,[6]教育处数据!B:J,9,0)</f>
        <v>0</v>
      </c>
      <c r="AD526" s="43">
        <f>VLOOKUP(E526,[6]教育处数据!B:L,11,0)</f>
        <v>0</v>
      </c>
      <c r="AE526" s="43">
        <v>0</v>
      </c>
      <c r="AF526" s="43">
        <v>0</v>
      </c>
      <c r="AG526" s="43">
        <f>VLOOKUP(E526,[6]教育处数据!B:N,13,0)</f>
        <v>0</v>
      </c>
      <c r="AH526" s="43">
        <v>0</v>
      </c>
      <c r="AI526" s="43">
        <v>0</v>
      </c>
      <c r="AJ526" s="43">
        <v>0</v>
      </c>
      <c r="AK526" s="43">
        <v>0</v>
      </c>
      <c r="AL526" s="43">
        <v>0</v>
      </c>
      <c r="AM526" s="26">
        <f>SUM(J526:M526,S526:AJ526)</f>
        <v>430</v>
      </c>
      <c r="AN526" s="7" t="str">
        <f>VLOOKUP(G526,'[4]2.第一轮公示反馈'!$G:$AM,33,0)</f>
        <v>内科</v>
      </c>
      <c r="AO526" s="52">
        <f>SUMPRODUCT(($AN$4:$AN$1113=AN526)*($AM$4:$AM$1113&gt;AM526))+1</f>
        <v>202</v>
      </c>
      <c r="AP526" s="53">
        <f>COUNTIF(AN:AN,AN526)</f>
        <v>214</v>
      </c>
      <c r="AQ526" s="54">
        <f>AO526/AP526</f>
        <v>0.94392523364486</v>
      </c>
      <c r="AR526" s="53">
        <f>IF(AQ526&lt;=10%,1.5,(IF(AQ526&lt;=40%,1.25,IF(AQ526&lt;=60%,1,IF(AQ526&lt;90%,0.75,0.5)))))</f>
        <v>0.5</v>
      </c>
      <c r="AS526" s="55">
        <v>1200</v>
      </c>
      <c r="AT526" s="6">
        <f>VLOOKUP(E526,[6]教育处数据!B:Q,16,0)</f>
        <v>20</v>
      </c>
      <c r="AU526" s="56">
        <f>AS526*AR526*(AT526/AW526)</f>
        <v>600</v>
      </c>
      <c r="AV526" s="57">
        <f>ROUND(AU526,0)</f>
        <v>600</v>
      </c>
      <c r="AW526" s="6">
        <v>20</v>
      </c>
    </row>
    <row r="527" spans="1:49">
      <c r="A527" s="6"/>
      <c r="B527" s="7" t="s">
        <v>136</v>
      </c>
      <c r="C527" s="8">
        <v>520</v>
      </c>
      <c r="D527" s="8" t="s">
        <v>670</v>
      </c>
      <c r="E527" s="8" t="str">
        <f>VLOOKUP(D527,'[1]9月学员绩效名单'!$A:$C,3,0)</f>
        <v>7AM181</v>
      </c>
      <c r="F527" s="8" t="str">
        <f>VLOOKUP(E527,'[2]住培学员 在培学员排班表（所有人）请假等数据已更新到23.6'!$F$1:$X$65536,19,0)</f>
        <v>规培研究生</v>
      </c>
      <c r="G527" s="8" t="str">
        <f>VLOOKUP(E527,'[2]住培学员 在培学员排班表（所有人）请假等数据已更新到23.6'!$F$1:$P$65536,11,0)</f>
        <v>内科</v>
      </c>
      <c r="H527" s="8" t="str">
        <f>VLOOKUP(E527,'[2]住培学员 在培学员排班表（所有人）请假等数据已更新到23.6'!$F$1:$S$65536,14,0)</f>
        <v>2021年</v>
      </c>
      <c r="I527" s="8" t="s">
        <v>99</v>
      </c>
      <c r="J527" s="24">
        <v>0</v>
      </c>
      <c r="K527" s="24">
        <v>0</v>
      </c>
      <c r="L527" s="24">
        <v>0</v>
      </c>
      <c r="M527" s="24">
        <v>160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36">
        <v>0</v>
      </c>
      <c r="T527" s="24">
        <v>100</v>
      </c>
      <c r="U527" s="24">
        <v>0</v>
      </c>
      <c r="V527" s="24">
        <v>0</v>
      </c>
      <c r="W527" s="24">
        <v>0</v>
      </c>
      <c r="X527" s="24">
        <v>0</v>
      </c>
      <c r="Y527" s="48">
        <v>0</v>
      </c>
      <c r="Z527" s="48">
        <v>0</v>
      </c>
      <c r="AA527" s="48">
        <f>VLOOKUP(E527,[6]教育处数据!B:G,6,0)</f>
        <v>70</v>
      </c>
      <c r="AB527" s="43">
        <f>VLOOKUP(E527,[6]教育处数据!B:H,7,0)</f>
        <v>100</v>
      </c>
      <c r="AC527" s="43">
        <f>VLOOKUP(E527,[6]教育处数据!B:J,9,0)</f>
        <v>0</v>
      </c>
      <c r="AD527" s="43">
        <f>VLOOKUP(E527,[6]教育处数据!B:L,11,0)</f>
        <v>0</v>
      </c>
      <c r="AE527" s="43">
        <v>0</v>
      </c>
      <c r="AF527" s="43">
        <v>0</v>
      </c>
      <c r="AG527" s="43">
        <f>VLOOKUP(E527,[6]教育处数据!B:N,13,0)</f>
        <v>0</v>
      </c>
      <c r="AH527" s="43">
        <v>0</v>
      </c>
      <c r="AI527" s="43">
        <v>0</v>
      </c>
      <c r="AJ527" s="43">
        <v>0</v>
      </c>
      <c r="AK527" s="43">
        <v>0</v>
      </c>
      <c r="AL527" s="43">
        <v>0</v>
      </c>
      <c r="AM527" s="26">
        <f>SUM(J527:M527,S527:AJ527)</f>
        <v>430</v>
      </c>
      <c r="AN527" s="7" t="str">
        <f>VLOOKUP(G527,'[4]2.第一轮公示反馈'!$G:$AM,33,0)</f>
        <v>内科</v>
      </c>
      <c r="AO527" s="52">
        <f>SUMPRODUCT(($AN$4:$AN$1113=AN527)*($AM$4:$AM$1113&gt;AM527))+1</f>
        <v>202</v>
      </c>
      <c r="AP527" s="53">
        <f>COUNTIF(AN:AN,AN527)</f>
        <v>214</v>
      </c>
      <c r="AQ527" s="54">
        <f>AO527/AP527</f>
        <v>0.94392523364486</v>
      </c>
      <c r="AR527" s="53">
        <f>IF(AQ527&lt;=10%,1.5,(IF(AQ527&lt;=40%,1.25,IF(AQ527&lt;=60%,1,IF(AQ527&lt;90%,0.75,0.5)))))</f>
        <v>0.5</v>
      </c>
      <c r="AS527" s="55">
        <v>1200</v>
      </c>
      <c r="AT527" s="6">
        <f>VLOOKUP(E527,[6]教育处数据!B:Q,16,0)</f>
        <v>20</v>
      </c>
      <c r="AU527" s="56">
        <f>AS527*AR527*(AT527/AW527)</f>
        <v>600</v>
      </c>
      <c r="AV527" s="57">
        <f>ROUND(AU527,0)</f>
        <v>600</v>
      </c>
      <c r="AW527" s="6">
        <v>20</v>
      </c>
    </row>
    <row r="528" spans="1:49">
      <c r="A528" s="6" t="s">
        <v>434</v>
      </c>
      <c r="B528" s="7" t="s">
        <v>408</v>
      </c>
      <c r="C528" s="8">
        <v>521</v>
      </c>
      <c r="D528" s="70" t="s">
        <v>671</v>
      </c>
      <c r="E528" s="8" t="str">
        <f>VLOOKUP(D528,'[1]9月学员绩效名单'!$A:$C,3,0)</f>
        <v>7AO003</v>
      </c>
      <c r="F528" s="8" t="str">
        <f>VLOOKUP(E528,'[2]住培学员 在培学员排班表（所有人）请假等数据已更新到23.6'!$F$1:$X$65536,19,0)</f>
        <v>规培研究生</v>
      </c>
      <c r="G528" s="8" t="str">
        <f>VLOOKUP(E528,'[2]住培学员 在培学员排班表（所有人）请假等数据已更新到23.6'!$F$1:$P$65536,11,0)</f>
        <v>内科</v>
      </c>
      <c r="H528" s="8" t="str">
        <f>VLOOKUP(E528,'[2]住培学员 在培学员排班表（所有人）请假等数据已更新到23.6'!$F$1:$S$65536,14,0)</f>
        <v>2022年</v>
      </c>
      <c r="I528" s="8" t="s">
        <v>99</v>
      </c>
      <c r="J528" s="24">
        <v>0</v>
      </c>
      <c r="K528" s="24">
        <v>0</v>
      </c>
      <c r="L528" s="24">
        <v>0</v>
      </c>
      <c r="M528" s="24">
        <v>160</v>
      </c>
      <c r="N528" s="25">
        <v>0</v>
      </c>
      <c r="O528" s="25">
        <v>0</v>
      </c>
      <c r="P528" s="25">
        <v>1</v>
      </c>
      <c r="Q528" s="25">
        <v>1</v>
      </c>
      <c r="R528" s="25">
        <v>0</v>
      </c>
      <c r="S528" s="36">
        <f>N528*50+O528*20+P528*20+Q528*25+R528*25</f>
        <v>45</v>
      </c>
      <c r="T528" s="24">
        <v>100</v>
      </c>
      <c r="U528" s="24">
        <v>10</v>
      </c>
      <c r="V528" s="24">
        <v>0</v>
      </c>
      <c r="W528" s="24">
        <v>0</v>
      </c>
      <c r="X528" s="24">
        <v>30</v>
      </c>
      <c r="Y528" s="48">
        <v>0</v>
      </c>
      <c r="Z528" s="48">
        <v>0</v>
      </c>
      <c r="AA528" s="48">
        <f>VLOOKUP(E528,[6]教育处数据!B:G,6,0)</f>
        <v>0</v>
      </c>
      <c r="AB528" s="43">
        <f>VLOOKUP(E528,[6]教育处数据!B:H,7,0)</f>
        <v>0</v>
      </c>
      <c r="AC528" s="43">
        <f>VLOOKUP(E528,[6]教育处数据!B:J,9,0)</f>
        <v>0</v>
      </c>
      <c r="AD528" s="43">
        <f>VLOOKUP(E528,[6]教育处数据!B:L,11,0)</f>
        <v>0</v>
      </c>
      <c r="AE528" s="43">
        <v>0</v>
      </c>
      <c r="AF528" s="43">
        <v>0</v>
      </c>
      <c r="AG528" s="43">
        <f>VLOOKUP(E528,[6]教育处数据!B:N,13,0)</f>
        <v>0</v>
      </c>
      <c r="AH528" s="43">
        <v>0</v>
      </c>
      <c r="AI528" s="43">
        <v>0</v>
      </c>
      <c r="AJ528" s="43">
        <v>0</v>
      </c>
      <c r="AK528" s="43">
        <v>0</v>
      </c>
      <c r="AL528" s="43">
        <v>0</v>
      </c>
      <c r="AM528" s="26">
        <f>SUM(J528:M528,S528:AJ528)</f>
        <v>345</v>
      </c>
      <c r="AN528" s="7" t="str">
        <f>VLOOKUP(G528,'[4]2.第一轮公示反馈'!$G:$AM,33,0)</f>
        <v>内科</v>
      </c>
      <c r="AO528" s="52">
        <f>SUMPRODUCT(($AN$4:$AN$1113=AN528)*($AM$4:$AM$1113&gt;AM528))+1</f>
        <v>213</v>
      </c>
      <c r="AP528" s="53">
        <f>COUNTIF(AN:AN,AN528)</f>
        <v>214</v>
      </c>
      <c r="AQ528" s="54">
        <f>AO528/AP528</f>
        <v>0.995327102803738</v>
      </c>
      <c r="AR528" s="53">
        <f>IF(AQ528&lt;=10%,1.5,(IF(AQ528&lt;=40%,1.25,IF(AQ528&lt;=60%,1,IF(AQ528&lt;90%,0.75,0.5)))))</f>
        <v>0.5</v>
      </c>
      <c r="AS528" s="55">
        <v>1200</v>
      </c>
      <c r="AT528" s="6">
        <f>VLOOKUP(E528,[6]教育处数据!B:Q,16,0)</f>
        <v>20</v>
      </c>
      <c r="AU528" s="56">
        <f>AS528*AR528*(AT528/AW528)</f>
        <v>600</v>
      </c>
      <c r="AV528" s="57">
        <f>ROUND(AU528,0)</f>
        <v>600</v>
      </c>
      <c r="AW528" s="6">
        <v>20</v>
      </c>
    </row>
    <row r="529" spans="1:49">
      <c r="A529" s="6"/>
      <c r="B529" s="7" t="s">
        <v>136</v>
      </c>
      <c r="C529" s="8">
        <v>522</v>
      </c>
      <c r="D529" s="8" t="s">
        <v>672</v>
      </c>
      <c r="E529" s="8" t="str">
        <f>VLOOKUP(D529,'[1]9月学员绩效名单'!$A:$C,3,0)</f>
        <v>7AO216</v>
      </c>
      <c r="F529" s="8" t="str">
        <f>VLOOKUP(E529,'[2]住培学员 在培学员排班表（所有人）请假等数据已更新到23.6'!$F$1:$X$65536,19,0)</f>
        <v>规培研究生</v>
      </c>
      <c r="G529" s="8" t="str">
        <f>VLOOKUP(E529,'[2]住培学员 在培学员排班表（所有人）请假等数据已更新到23.6'!$F$1:$P$65536,11,0)</f>
        <v>内科</v>
      </c>
      <c r="H529" s="8" t="str">
        <f>VLOOKUP(E529,'[2]住培学员 在培学员排班表（所有人）请假等数据已更新到23.6'!$F$1:$S$65536,14,0)</f>
        <v>2022年</v>
      </c>
      <c r="I529" s="8" t="s">
        <v>99</v>
      </c>
      <c r="J529" s="24">
        <v>0</v>
      </c>
      <c r="K529" s="24">
        <v>0</v>
      </c>
      <c r="L529" s="24">
        <v>0</v>
      </c>
      <c r="M529" s="24">
        <v>160</v>
      </c>
      <c r="N529" s="25">
        <v>0</v>
      </c>
      <c r="O529" s="25">
        <v>6</v>
      </c>
      <c r="P529" s="25">
        <v>0</v>
      </c>
      <c r="Q529" s="25">
        <v>0</v>
      </c>
      <c r="R529" s="25">
        <v>0</v>
      </c>
      <c r="S529" s="36">
        <v>120</v>
      </c>
      <c r="T529" s="24">
        <v>100</v>
      </c>
      <c r="U529" s="24">
        <v>10</v>
      </c>
      <c r="V529" s="24">
        <v>0</v>
      </c>
      <c r="W529" s="24">
        <v>0</v>
      </c>
      <c r="X529" s="24">
        <v>0</v>
      </c>
      <c r="Y529" s="48">
        <v>0</v>
      </c>
      <c r="Z529" s="48">
        <v>0</v>
      </c>
      <c r="AA529" s="48">
        <f>VLOOKUP(E529,[6]教育处数据!B:G,6,0)</f>
        <v>0</v>
      </c>
      <c r="AB529" s="43">
        <f>VLOOKUP(E529,[6]教育处数据!B:H,7,0)</f>
        <v>0</v>
      </c>
      <c r="AC529" s="43">
        <f>VLOOKUP(E529,[6]教育处数据!B:J,9,0)</f>
        <v>0</v>
      </c>
      <c r="AD529" s="43">
        <f>VLOOKUP(E529,[6]教育处数据!B:L,11,0)</f>
        <v>0</v>
      </c>
      <c r="AE529" s="43">
        <v>0</v>
      </c>
      <c r="AF529" s="43">
        <v>0</v>
      </c>
      <c r="AG529" s="43">
        <f>VLOOKUP(E529,[6]教育处数据!B:N,13,0)</f>
        <v>0</v>
      </c>
      <c r="AH529" s="43">
        <v>0</v>
      </c>
      <c r="AI529" s="43">
        <v>0</v>
      </c>
      <c r="AJ529" s="43">
        <v>0</v>
      </c>
      <c r="AK529" s="43">
        <v>0</v>
      </c>
      <c r="AL529" s="43">
        <v>0</v>
      </c>
      <c r="AM529" s="26">
        <f>SUM(J529:M529,S529:AJ529)</f>
        <v>390</v>
      </c>
      <c r="AN529" s="7" t="str">
        <f>VLOOKUP(G529,'[4]2.第一轮公示反馈'!$G:$AM,33,0)</f>
        <v>内科</v>
      </c>
      <c r="AO529" s="52">
        <f>SUMPRODUCT(($AN$4:$AN$1113=AN529)*($AM$4:$AM$1113&gt;AM529))+1</f>
        <v>205</v>
      </c>
      <c r="AP529" s="53">
        <f>COUNTIF(AN:AN,AN529)</f>
        <v>214</v>
      </c>
      <c r="AQ529" s="54">
        <f>AO529/AP529</f>
        <v>0.957943925233645</v>
      </c>
      <c r="AR529" s="53">
        <f>IF(AQ529&lt;=10%,1.5,(IF(AQ529&lt;=40%,1.25,IF(AQ529&lt;=60%,1,IF(AQ529&lt;90%,0.75,0.5)))))</f>
        <v>0.5</v>
      </c>
      <c r="AS529" s="55">
        <v>1200</v>
      </c>
      <c r="AT529" s="6">
        <f>VLOOKUP(E529,[6]教育处数据!B:Q,16,0)</f>
        <v>20</v>
      </c>
      <c r="AU529" s="56">
        <f>AS529*AR529*(AT529/AW529)</f>
        <v>600</v>
      </c>
      <c r="AV529" s="57">
        <f>ROUND(AU529,0)</f>
        <v>600</v>
      </c>
      <c r="AW529" s="6">
        <v>20</v>
      </c>
    </row>
    <row r="530" spans="1:49">
      <c r="A530" s="6" t="s">
        <v>154</v>
      </c>
      <c r="B530" s="7" t="s">
        <v>155</v>
      </c>
      <c r="C530" s="8">
        <v>525</v>
      </c>
      <c r="D530" s="70" t="s">
        <v>673</v>
      </c>
      <c r="E530" s="8" t="str">
        <f>VLOOKUP(D530,'[1]9月学员绩效名单'!$A:$C,3,0)</f>
        <v>7AO032</v>
      </c>
      <c r="F530" s="8" t="str">
        <f>VLOOKUP(E530,'[2]住培学员 在培学员排班表（所有人）请假等数据已更新到23.6'!$F$1:$X$65536,19,0)</f>
        <v>规培研究生</v>
      </c>
      <c r="G530" s="8" t="str">
        <f>VLOOKUP(E530,'[2]住培学员 在培学员排班表（所有人）请假等数据已更新到23.6'!$F$1:$P$65536,11,0)</f>
        <v>内科</v>
      </c>
      <c r="H530" s="8" t="str">
        <f>VLOOKUP(E530,'[2]住培学员 在培学员排班表（所有人）请假等数据已更新到23.6'!$F$1:$S$65536,14,0)</f>
        <v>2022年</v>
      </c>
      <c r="I530" s="8" t="s">
        <v>99</v>
      </c>
      <c r="J530" s="24">
        <v>0</v>
      </c>
      <c r="K530" s="24">
        <v>0</v>
      </c>
      <c r="L530" s="24">
        <v>0</v>
      </c>
      <c r="M530" s="24">
        <v>160</v>
      </c>
      <c r="N530" s="27">
        <v>0</v>
      </c>
      <c r="O530" s="25">
        <v>2</v>
      </c>
      <c r="P530" s="27">
        <v>1</v>
      </c>
      <c r="Q530" s="27">
        <v>1</v>
      </c>
      <c r="R530" s="27">
        <v>0</v>
      </c>
      <c r="S530" s="36">
        <v>85</v>
      </c>
      <c r="T530" s="40">
        <v>100</v>
      </c>
      <c r="U530" s="24">
        <v>0</v>
      </c>
      <c r="V530" s="24">
        <v>40</v>
      </c>
      <c r="W530" s="24">
        <v>30</v>
      </c>
      <c r="X530" s="24">
        <v>60</v>
      </c>
      <c r="Y530" s="48">
        <v>0</v>
      </c>
      <c r="Z530" s="48">
        <v>0</v>
      </c>
      <c r="AA530" s="48">
        <f>VLOOKUP(E530,[6]教育处数据!B:G,6,0)</f>
        <v>0</v>
      </c>
      <c r="AB530" s="43">
        <f>VLOOKUP(E530,[6]教育处数据!B:H,7,0)</f>
        <v>0</v>
      </c>
      <c r="AC530" s="43">
        <f>VLOOKUP(E530,[6]教育处数据!B:J,9,0)</f>
        <v>0</v>
      </c>
      <c r="AD530" s="43">
        <f>VLOOKUP(E530,[6]教育处数据!B:L,11,0)</f>
        <v>0</v>
      </c>
      <c r="AE530" s="43">
        <v>0</v>
      </c>
      <c r="AF530" s="43">
        <v>0</v>
      </c>
      <c r="AG530" s="43">
        <f>VLOOKUP(E530,[6]教育处数据!B:N,13,0)</f>
        <v>0</v>
      </c>
      <c r="AH530" s="43">
        <v>0</v>
      </c>
      <c r="AI530" s="43">
        <v>0</v>
      </c>
      <c r="AJ530" s="43">
        <v>0</v>
      </c>
      <c r="AK530" s="43">
        <v>0</v>
      </c>
      <c r="AL530" s="43">
        <v>0</v>
      </c>
      <c r="AM530" s="26">
        <f>SUM(J530:M530,S530:AJ530)</f>
        <v>475</v>
      </c>
      <c r="AN530" s="7" t="str">
        <f>VLOOKUP(G530,'[4]2.第一轮公示反馈'!$G:$AM,33,0)</f>
        <v>内科</v>
      </c>
      <c r="AO530" s="52">
        <f>SUMPRODUCT(($AN$4:$AN$1113=AN530)*($AM$4:$AM$1113&gt;AM530))+1</f>
        <v>193</v>
      </c>
      <c r="AP530" s="53">
        <f>COUNTIF(AN:AN,AN530)</f>
        <v>214</v>
      </c>
      <c r="AQ530" s="54">
        <f>AO530/AP530</f>
        <v>0.901869158878505</v>
      </c>
      <c r="AR530" s="53">
        <f>IF(AQ530&lt;=10%,1.5,(IF(AQ530&lt;=40%,1.25,IF(AQ530&lt;=60%,1,IF(AQ530&lt;90%,0.75,0.5)))))</f>
        <v>0.5</v>
      </c>
      <c r="AS530" s="55">
        <v>1200</v>
      </c>
      <c r="AT530" s="6">
        <f>VLOOKUP(E530,[6]教育处数据!B:Q,16,0)</f>
        <v>20</v>
      </c>
      <c r="AU530" s="56">
        <f>AS530*AR530*(AT530/AW530)</f>
        <v>600</v>
      </c>
      <c r="AV530" s="57">
        <f>ROUND(AU530,0)</f>
        <v>600</v>
      </c>
      <c r="AW530" s="6">
        <v>20</v>
      </c>
    </row>
    <row r="531" spans="1:49">
      <c r="A531" s="6"/>
      <c r="B531" s="7" t="s">
        <v>408</v>
      </c>
      <c r="C531" s="8">
        <v>526</v>
      </c>
      <c r="D531" s="70" t="s">
        <v>674</v>
      </c>
      <c r="E531" s="8" t="str">
        <f>VLOOKUP(D531,'[1]9月学员绩效名单'!$A:$C,3,0)</f>
        <v>7AO002</v>
      </c>
      <c r="F531" s="8" t="str">
        <f>VLOOKUP(E531,'[2]住培学员 在培学员排班表（所有人）请假等数据已更新到23.6'!$F$1:$X$65536,19,0)</f>
        <v>规培研究生</v>
      </c>
      <c r="G531" s="8" t="str">
        <f>VLOOKUP(E531,'[2]住培学员 在培学员排班表（所有人）请假等数据已更新到23.6'!$F$1:$P$65536,11,0)</f>
        <v>内科</v>
      </c>
      <c r="H531" s="8" t="str">
        <f>VLOOKUP(E531,'[2]住培学员 在培学员排班表（所有人）请假等数据已更新到23.6'!$F$1:$S$65536,14,0)</f>
        <v>2022年</v>
      </c>
      <c r="I531" s="8" t="s">
        <v>99</v>
      </c>
      <c r="J531" s="24">
        <v>0</v>
      </c>
      <c r="K531" s="24">
        <v>0</v>
      </c>
      <c r="L531" s="24">
        <v>0</v>
      </c>
      <c r="M531" s="24">
        <v>160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36">
        <f>N531*50+O531*20+P531*20+Q531*25+R531*25</f>
        <v>0</v>
      </c>
      <c r="T531" s="24">
        <v>100</v>
      </c>
      <c r="U531" s="24">
        <v>10</v>
      </c>
      <c r="V531" s="24">
        <v>0</v>
      </c>
      <c r="W531" s="24">
        <v>0</v>
      </c>
      <c r="X531" s="24">
        <v>30</v>
      </c>
      <c r="Y531" s="48">
        <v>0</v>
      </c>
      <c r="Z531" s="48">
        <v>0</v>
      </c>
      <c r="AA531" s="48">
        <f>VLOOKUP(E531,[6]教育处数据!B:G,6,0)</f>
        <v>90</v>
      </c>
      <c r="AB531" s="43">
        <f>VLOOKUP(E531,[6]教育处数据!B:H,7,0)</f>
        <v>0</v>
      </c>
      <c r="AC531" s="43">
        <f>VLOOKUP(E531,[6]教育处数据!B:J,9,0)</f>
        <v>0</v>
      </c>
      <c r="AD531" s="43">
        <f>VLOOKUP(E531,[6]教育处数据!B:L,11,0)</f>
        <v>0</v>
      </c>
      <c r="AE531" s="43">
        <v>0</v>
      </c>
      <c r="AF531" s="43">
        <v>0</v>
      </c>
      <c r="AG531" s="43">
        <v>-20</v>
      </c>
      <c r="AH531" s="43">
        <v>0</v>
      </c>
      <c r="AI531" s="43">
        <v>0</v>
      </c>
      <c r="AJ531" s="43">
        <v>0</v>
      </c>
      <c r="AK531" s="43">
        <v>0</v>
      </c>
      <c r="AL531" s="43">
        <v>0</v>
      </c>
      <c r="AM531" s="26">
        <f>SUM(J531:M531,S531:AJ531)</f>
        <v>370</v>
      </c>
      <c r="AN531" s="7" t="str">
        <f>VLOOKUP(G531,'[4]2.第一轮公示反馈'!$G:$AM,33,0)</f>
        <v>内科</v>
      </c>
      <c r="AO531" s="52">
        <f>SUMPRODUCT(($AN$4:$AN$1113=AN531)*($AM$4:$AM$1113&gt;AM531))+1</f>
        <v>207</v>
      </c>
      <c r="AP531" s="53">
        <f>COUNTIF(AN:AN,AN531)</f>
        <v>214</v>
      </c>
      <c r="AQ531" s="54">
        <f>AO531/AP531</f>
        <v>0.967289719626168</v>
      </c>
      <c r="AR531" s="53">
        <f>IF(AQ531&lt;=10%,1.5,(IF(AQ531&lt;=40%,1.25,IF(AQ531&lt;=60%,1,IF(AQ531&lt;90%,0.75,0.5)))))</f>
        <v>0.5</v>
      </c>
      <c r="AS531" s="55">
        <v>1200</v>
      </c>
      <c r="AT531" s="6">
        <f>VLOOKUP(E531,[6]教育处数据!B:Q,16,0)</f>
        <v>20</v>
      </c>
      <c r="AU531" s="56">
        <f>AS531*AR531*(AT531/AW531)</f>
        <v>600</v>
      </c>
      <c r="AV531" s="57">
        <f>ROUND(AU531,0)</f>
        <v>600</v>
      </c>
      <c r="AW531" s="6">
        <v>20</v>
      </c>
    </row>
    <row r="532" spans="1:49">
      <c r="A532" s="6"/>
      <c r="B532" s="7" t="s">
        <v>408</v>
      </c>
      <c r="C532" s="8">
        <v>527</v>
      </c>
      <c r="D532" s="79" t="s">
        <v>675</v>
      </c>
      <c r="E532" s="8" t="str">
        <f>VLOOKUP(D532,'[1]9月学员绩效名单'!$A:$C,3,0)</f>
        <v>733L60</v>
      </c>
      <c r="F532" s="8" t="str">
        <f>VLOOKUP(E532,'[2]住培学员 在培学员排班表（所有人）请假等数据已更新到23.6'!$F$1:$X$65536,19,0)</f>
        <v>住院医师-外院-西藏</v>
      </c>
      <c r="G532" s="8" t="str">
        <f>VLOOKUP(E532,'[2]住培学员 在培学员排班表（所有人）请假等数据已更新到23.6'!$F$1:$P$65536,11,0)</f>
        <v>内科</v>
      </c>
      <c r="H532" s="8" t="str">
        <f>VLOOKUP(E532,'[2]住培学员 在培学员排班表（所有人）请假等数据已更新到23.6'!$F$1:$S$65536,14,0)</f>
        <v>2023年</v>
      </c>
      <c r="I532" s="8" t="s">
        <v>99</v>
      </c>
      <c r="J532" s="24">
        <v>0</v>
      </c>
      <c r="K532" s="24">
        <v>0</v>
      </c>
      <c r="L532" s="24">
        <v>0</v>
      </c>
      <c r="M532" s="24">
        <v>160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36">
        <f>N532*50+O532*20+P532*20+Q532*25+R532*25</f>
        <v>0</v>
      </c>
      <c r="T532" s="24">
        <v>100</v>
      </c>
      <c r="U532" s="24">
        <v>0</v>
      </c>
      <c r="V532" s="24">
        <v>20</v>
      </c>
      <c r="W532" s="24">
        <v>30</v>
      </c>
      <c r="X532" s="24">
        <v>60</v>
      </c>
      <c r="Y532" s="48">
        <v>0</v>
      </c>
      <c r="Z532" s="48">
        <v>0</v>
      </c>
      <c r="AA532" s="48">
        <f>VLOOKUP(E532,[6]教育处数据!B:G,6,0)</f>
        <v>0</v>
      </c>
      <c r="AB532" s="43">
        <f>VLOOKUP(E532,[6]教育处数据!B:H,7,0)</f>
        <v>0</v>
      </c>
      <c r="AC532" s="43">
        <f>VLOOKUP(E532,[6]教育处数据!B:J,9,0)</f>
        <v>0</v>
      </c>
      <c r="AD532" s="43">
        <f>VLOOKUP(E532,[6]教育处数据!B:L,11,0)</f>
        <v>0</v>
      </c>
      <c r="AE532" s="43">
        <v>0</v>
      </c>
      <c r="AF532" s="43">
        <v>0</v>
      </c>
      <c r="AG532" s="43">
        <f>VLOOKUP(E532,[6]教育处数据!B:N,13,0)</f>
        <v>0</v>
      </c>
      <c r="AH532" s="43">
        <v>0</v>
      </c>
      <c r="AI532" s="43">
        <v>0</v>
      </c>
      <c r="AJ532" s="43">
        <v>0</v>
      </c>
      <c r="AK532" s="43">
        <v>0</v>
      </c>
      <c r="AL532" s="43">
        <v>0</v>
      </c>
      <c r="AM532" s="26">
        <f>SUM(J532:M532,S532:AJ532)</f>
        <v>370</v>
      </c>
      <c r="AN532" s="7" t="str">
        <f>VLOOKUP(G532,'[4]2.第一轮公示反馈'!$G:$AM,33,0)</f>
        <v>内科</v>
      </c>
      <c r="AO532" s="52">
        <f>SUMPRODUCT(($AN$4:$AN$1113=AN532)*($AM$4:$AM$1113&gt;AM532))+1</f>
        <v>207</v>
      </c>
      <c r="AP532" s="53">
        <f>COUNTIF(AN:AN,AN532)</f>
        <v>214</v>
      </c>
      <c r="AQ532" s="54">
        <f>AO532/AP532</f>
        <v>0.967289719626168</v>
      </c>
      <c r="AR532" s="53">
        <f>IF(AQ532&lt;=10%,1.5,(IF(AQ532&lt;=40%,1.25,IF(AQ532&lt;=60%,1,IF(AQ532&lt;90%,0.75,0.5)))))</f>
        <v>0.5</v>
      </c>
      <c r="AS532" s="55">
        <v>1200</v>
      </c>
      <c r="AT532" s="6">
        <f>VLOOKUP(E532,[6]教育处数据!B:Q,16,0)</f>
        <v>20</v>
      </c>
      <c r="AU532" s="56">
        <f>AS532*AR532*(AT532/AW532)</f>
        <v>600</v>
      </c>
      <c r="AV532" s="57">
        <f>ROUND(AU532,0)</f>
        <v>600</v>
      </c>
      <c r="AW532" s="6">
        <v>20</v>
      </c>
    </row>
    <row r="533" spans="1:49">
      <c r="A533" s="6"/>
      <c r="B533" s="7" t="s">
        <v>481</v>
      </c>
      <c r="C533" s="8">
        <v>528</v>
      </c>
      <c r="D533" s="9" t="s">
        <v>676</v>
      </c>
      <c r="E533" s="8" t="str">
        <f>VLOOKUP(D533,'[1]9月学员绩效名单'!$A:$C,3,0)</f>
        <v>732L78</v>
      </c>
      <c r="F533" s="8" t="str">
        <f>VLOOKUP(E533,'[3]9月学员绩效名单'!$C:$J,8,0)</f>
        <v>住院医师-外院</v>
      </c>
      <c r="G533" s="8" t="s">
        <v>567</v>
      </c>
      <c r="H533" s="8" t="s">
        <v>213</v>
      </c>
      <c r="I533" s="8" t="s">
        <v>99</v>
      </c>
      <c r="J533" s="24">
        <v>0</v>
      </c>
      <c r="K533" s="24">
        <v>0</v>
      </c>
      <c r="L533" s="24">
        <v>0</v>
      </c>
      <c r="M533" s="24">
        <v>160</v>
      </c>
      <c r="N533" s="25">
        <v>0</v>
      </c>
      <c r="O533" s="25">
        <v>1</v>
      </c>
      <c r="P533" s="25">
        <v>0</v>
      </c>
      <c r="Q533" s="25">
        <v>0</v>
      </c>
      <c r="R533" s="25">
        <v>0</v>
      </c>
      <c r="S533" s="36">
        <v>20</v>
      </c>
      <c r="T533" s="62">
        <v>40</v>
      </c>
      <c r="U533" s="24">
        <v>0</v>
      </c>
      <c r="V533" s="24">
        <v>20</v>
      </c>
      <c r="W533" s="24">
        <v>0</v>
      </c>
      <c r="X533" s="24">
        <v>0</v>
      </c>
      <c r="Y533" s="48">
        <v>20</v>
      </c>
      <c r="Z533" s="48">
        <v>0</v>
      </c>
      <c r="AA533" s="48">
        <f>VLOOKUP(E533,[6]教育处数据!B:G,6,0)</f>
        <v>0</v>
      </c>
      <c r="AB533" s="43">
        <f>VLOOKUP(E533,[6]教育处数据!B:H,7,0)</f>
        <v>100</v>
      </c>
      <c r="AC533" s="43">
        <f>VLOOKUP(E533,[6]教育处数据!B:J,9,0)</f>
        <v>0</v>
      </c>
      <c r="AD533" s="43">
        <f>VLOOKUP(E533,[6]教育处数据!B:L,11,0)</f>
        <v>0</v>
      </c>
      <c r="AE533" s="43">
        <v>0</v>
      </c>
      <c r="AF533" s="43">
        <v>0</v>
      </c>
      <c r="AG533" s="43">
        <f>VLOOKUP(E533,[6]教育处数据!B:N,13,0)</f>
        <v>0</v>
      </c>
      <c r="AH533" s="43">
        <v>0</v>
      </c>
      <c r="AI533" s="43">
        <v>0</v>
      </c>
      <c r="AJ533" s="43">
        <v>0</v>
      </c>
      <c r="AK533" s="43">
        <v>0</v>
      </c>
      <c r="AL533" s="43">
        <v>0</v>
      </c>
      <c r="AM533" s="26">
        <f>SUM(J533:M533,S533:AJ533)</f>
        <v>360</v>
      </c>
      <c r="AN533" s="7" t="str">
        <f>VLOOKUP(G533,'[4]2.第一轮公示反馈'!$G:$AM,33,0)</f>
        <v>内科</v>
      </c>
      <c r="AO533" s="52">
        <f>SUMPRODUCT(($AN$4:$AN$1113=AN533)*($AM$4:$AM$1113&gt;AM533))+1</f>
        <v>210</v>
      </c>
      <c r="AP533" s="53">
        <f>COUNTIF(AN:AN,AN533)</f>
        <v>214</v>
      </c>
      <c r="AQ533" s="54">
        <f>AO533/AP533</f>
        <v>0.981308411214953</v>
      </c>
      <c r="AR533" s="53">
        <f>IF(AQ533&lt;=10%,1.5,(IF(AQ533&lt;=40%,1.25,IF(AQ533&lt;=60%,1,IF(AQ533&lt;90%,0.75,0.5)))))</f>
        <v>0.5</v>
      </c>
      <c r="AS533" s="55">
        <v>1200</v>
      </c>
      <c r="AT533" s="6">
        <f>VLOOKUP(E533,[6]教育处数据!B:Q,16,0)</f>
        <v>20</v>
      </c>
      <c r="AU533" s="56">
        <f>AS533*AR533*(AT533/AW533)</f>
        <v>600</v>
      </c>
      <c r="AV533" s="57">
        <f>ROUND(AU533,0)</f>
        <v>600</v>
      </c>
      <c r="AW533" s="6">
        <v>20</v>
      </c>
    </row>
    <row r="534" spans="1:49">
      <c r="A534" s="6"/>
      <c r="B534" s="7" t="s">
        <v>134</v>
      </c>
      <c r="C534" s="8">
        <v>529</v>
      </c>
      <c r="D534" s="12" t="s">
        <v>677</v>
      </c>
      <c r="E534" s="60" t="s">
        <v>678</v>
      </c>
      <c r="F534" s="8" t="str">
        <f>VLOOKUP(E534,'[2]住培学员 在培学员排班表（所有人）请假等数据已更新到23.6'!$F$1:$X$65536,19,0)</f>
        <v>住院医师-外院-西藏</v>
      </c>
      <c r="G534" s="8" t="str">
        <f>VLOOKUP(E534,'[2]住培学员 在培学员排班表（所有人）请假等数据已更新到23.6'!$F$1:$P$65536,11,0)</f>
        <v>内科</v>
      </c>
      <c r="H534" s="9" t="s">
        <v>419</v>
      </c>
      <c r="I534" s="8" t="s">
        <v>99</v>
      </c>
      <c r="J534" s="24">
        <v>0</v>
      </c>
      <c r="K534" s="24">
        <v>0</v>
      </c>
      <c r="L534" s="24">
        <v>0</v>
      </c>
      <c r="M534" s="24">
        <v>160</v>
      </c>
      <c r="N534" s="25">
        <v>0</v>
      </c>
      <c r="O534" s="25">
        <v>4</v>
      </c>
      <c r="P534" s="25">
        <v>1</v>
      </c>
      <c r="Q534" s="25">
        <v>0</v>
      </c>
      <c r="R534" s="25">
        <v>0</v>
      </c>
      <c r="S534" s="36">
        <f>N534*50+O534*20+P534*20+Q534*25+R534*25</f>
        <v>100</v>
      </c>
      <c r="T534" s="24">
        <v>100</v>
      </c>
      <c r="U534" s="24">
        <v>0</v>
      </c>
      <c r="V534" s="24">
        <v>0</v>
      </c>
      <c r="W534" s="24">
        <v>0</v>
      </c>
      <c r="X534" s="24">
        <v>0</v>
      </c>
      <c r="Y534" s="48">
        <v>0</v>
      </c>
      <c r="Z534" s="48">
        <v>0</v>
      </c>
      <c r="AA534" s="48">
        <f>VLOOKUP(E534,[6]教育处数据!B:G,6,0)</f>
        <v>0</v>
      </c>
      <c r="AB534" s="43">
        <f>VLOOKUP(E534,[6]教育处数据!B:H,7,0)</f>
        <v>0</v>
      </c>
      <c r="AC534" s="43">
        <f>VLOOKUP(E534,[6]教育处数据!B:J,9,0)</f>
        <v>0</v>
      </c>
      <c r="AD534" s="43">
        <f>VLOOKUP(E534,[6]教育处数据!B:L,11,0)</f>
        <v>0</v>
      </c>
      <c r="AE534" s="43">
        <v>0</v>
      </c>
      <c r="AF534" s="43">
        <v>0</v>
      </c>
      <c r="AG534" s="43">
        <f>VLOOKUP(E534,[6]教育处数据!B:N,13,0)</f>
        <v>0</v>
      </c>
      <c r="AH534" s="43">
        <v>0</v>
      </c>
      <c r="AI534" s="43">
        <v>0</v>
      </c>
      <c r="AJ534" s="43">
        <v>0</v>
      </c>
      <c r="AK534" s="43">
        <v>0</v>
      </c>
      <c r="AL534" s="43">
        <v>0</v>
      </c>
      <c r="AM534" s="26">
        <f>SUM(J534:M534,S534:AJ534)</f>
        <v>360</v>
      </c>
      <c r="AN534" s="7" t="str">
        <f>VLOOKUP(G534,'[4]2.第一轮公示反馈'!$G:$AM,33,0)</f>
        <v>内科</v>
      </c>
      <c r="AO534" s="52">
        <f>SUMPRODUCT(($AN$4:$AN$1113=AN534)*($AM$4:$AM$1113&gt;AM534))+1</f>
        <v>210</v>
      </c>
      <c r="AP534" s="53">
        <f>COUNTIF(AN:AN,AN534)</f>
        <v>214</v>
      </c>
      <c r="AQ534" s="54">
        <f>AO534/AP534</f>
        <v>0.981308411214953</v>
      </c>
      <c r="AR534" s="53">
        <f>IF(AQ534&lt;=10%,1.5,(IF(AQ534&lt;=40%,1.25,IF(AQ534&lt;=60%,1,IF(AQ534&lt;90%,0.75,0.5)))))</f>
        <v>0.5</v>
      </c>
      <c r="AS534" s="55">
        <v>1200</v>
      </c>
      <c r="AT534" s="6">
        <f>VLOOKUP(E534,[6]教育处数据!B:Q,16,0)</f>
        <v>20</v>
      </c>
      <c r="AU534" s="56">
        <f>AS534*AR534*(AT534/AW534)</f>
        <v>600</v>
      </c>
      <c r="AV534" s="57">
        <f>ROUND(AU534,0)</f>
        <v>600</v>
      </c>
      <c r="AW534" s="6">
        <v>20</v>
      </c>
    </row>
    <row r="535" spans="1:49">
      <c r="A535" s="6"/>
      <c r="B535" s="7" t="s">
        <v>481</v>
      </c>
      <c r="C535" s="8">
        <v>530</v>
      </c>
      <c r="D535" s="13" t="s">
        <v>679</v>
      </c>
      <c r="E535" s="8" t="str">
        <f>VLOOKUP(D535,'[1]9月学员绩效名单'!$A:$C,3,0)</f>
        <v>7AO060</v>
      </c>
      <c r="F535" s="8" t="str">
        <f>VLOOKUP(E535,'[2]住培学员 在培学员排班表（所有人）请假等数据已更新到23.6'!$F$1:$X$65536,19,0)</f>
        <v>规培研究生</v>
      </c>
      <c r="G535" s="8" t="str">
        <f>VLOOKUP(E535,'[2]住培学员 在培学员排班表（所有人）请假等数据已更新到23.6'!$F$1:$P$65536,11,0)</f>
        <v>内科</v>
      </c>
      <c r="H535" s="8" t="str">
        <f>VLOOKUP(E535,'[2]住培学员 在培学员排班表（所有人）请假等数据已更新到23.6'!$F$1:$S$65536,14,0)</f>
        <v>2022年</v>
      </c>
      <c r="I535" s="8" t="s">
        <v>99</v>
      </c>
      <c r="J535" s="24">
        <v>0</v>
      </c>
      <c r="K535" s="24">
        <v>0</v>
      </c>
      <c r="L535" s="24">
        <v>0</v>
      </c>
      <c r="M535" s="24">
        <v>160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36">
        <v>0</v>
      </c>
      <c r="T535" s="62">
        <v>100</v>
      </c>
      <c r="U535" s="24">
        <v>0</v>
      </c>
      <c r="V535" s="24">
        <v>0</v>
      </c>
      <c r="W535" s="24">
        <v>0</v>
      </c>
      <c r="X535" s="24">
        <v>0</v>
      </c>
      <c r="Y535" s="48">
        <v>0</v>
      </c>
      <c r="Z535" s="48">
        <v>0</v>
      </c>
      <c r="AA535" s="48">
        <f>VLOOKUP(E535,[6]教育处数据!B:G,6,0)</f>
        <v>90</v>
      </c>
      <c r="AB535" s="43">
        <f>VLOOKUP(E535,[6]教育处数据!B:H,7,0)</f>
        <v>0</v>
      </c>
      <c r="AC535" s="43">
        <f>VLOOKUP(E535,[6]教育处数据!B:J,9,0)</f>
        <v>0</v>
      </c>
      <c r="AD535" s="43">
        <f>VLOOKUP(E535,[6]教育处数据!B:L,11,0)</f>
        <v>0</v>
      </c>
      <c r="AE535" s="43">
        <v>0</v>
      </c>
      <c r="AF535" s="43">
        <v>0</v>
      </c>
      <c r="AG535" s="43">
        <f>VLOOKUP(E535,[6]教育处数据!B:N,13,0)</f>
        <v>0</v>
      </c>
      <c r="AH535" s="43">
        <v>0</v>
      </c>
      <c r="AI535" s="43">
        <v>0</v>
      </c>
      <c r="AJ535" s="43">
        <v>0</v>
      </c>
      <c r="AK535" s="43">
        <v>0</v>
      </c>
      <c r="AL535" s="43">
        <v>0</v>
      </c>
      <c r="AM535" s="26">
        <f>SUM(J535:M535,S535:AJ535)</f>
        <v>350</v>
      </c>
      <c r="AN535" s="7" t="str">
        <f>VLOOKUP(G535,'[4]2.第一轮公示反馈'!$G:$AM,33,0)</f>
        <v>内科</v>
      </c>
      <c r="AO535" s="52">
        <f>SUMPRODUCT(($AN$4:$AN$1113=AN535)*($AM$4:$AM$1113&gt;AM535))+1</f>
        <v>212</v>
      </c>
      <c r="AP535" s="53">
        <f>COUNTIF(AN:AN,AN535)</f>
        <v>214</v>
      </c>
      <c r="AQ535" s="54">
        <f>AO535/AP535</f>
        <v>0.990654205607477</v>
      </c>
      <c r="AR535" s="53">
        <f>IF(AQ535&lt;=10%,1.5,(IF(AQ535&lt;=40%,1.25,IF(AQ535&lt;=60%,1,IF(AQ535&lt;90%,0.75,0.5)))))</f>
        <v>0.5</v>
      </c>
      <c r="AS535" s="55">
        <v>1200</v>
      </c>
      <c r="AT535" s="6">
        <f>VLOOKUP(E535,[6]教育处数据!B:Q,16,0)</f>
        <v>20</v>
      </c>
      <c r="AU535" s="56">
        <f>AS535*AR535*(AT535/AW535)</f>
        <v>600</v>
      </c>
      <c r="AV535" s="57">
        <f>ROUND(AU535,0)</f>
        <v>600</v>
      </c>
      <c r="AW535" s="6">
        <v>20</v>
      </c>
    </row>
    <row r="536" spans="1:49">
      <c r="A536" s="6" t="s">
        <v>154</v>
      </c>
      <c r="B536" s="7" t="s">
        <v>155</v>
      </c>
      <c r="C536" s="8">
        <v>531</v>
      </c>
      <c r="D536" s="70" t="s">
        <v>680</v>
      </c>
      <c r="E536" s="8" t="str">
        <f>VLOOKUP(D536,'[1]9月学员绩效名单'!$A:$C,3,0)</f>
        <v>7AO028</v>
      </c>
      <c r="F536" s="8" t="str">
        <f>VLOOKUP(E536,'[2]住培学员 在培学员排班表（所有人）请假等数据已更新到23.6'!$F$1:$X$65536,19,0)</f>
        <v>规培研究生</v>
      </c>
      <c r="G536" s="8" t="str">
        <f>VLOOKUP(E536,'[2]住培学员 在培学员排班表（所有人）请假等数据已更新到23.6'!$F$1:$P$65536,11,0)</f>
        <v>内科</v>
      </c>
      <c r="H536" s="8" t="str">
        <f>VLOOKUP(E536,'[2]住培学员 在培学员排班表（所有人）请假等数据已更新到23.6'!$F$1:$S$65536,14,0)</f>
        <v>2022年</v>
      </c>
      <c r="I536" s="8" t="s">
        <v>99</v>
      </c>
      <c r="J536" s="24">
        <v>0</v>
      </c>
      <c r="K536" s="24">
        <v>0</v>
      </c>
      <c r="L536" s="24">
        <v>0</v>
      </c>
      <c r="M536" s="24">
        <v>160</v>
      </c>
      <c r="N536" s="27">
        <v>0</v>
      </c>
      <c r="O536" s="25">
        <v>2</v>
      </c>
      <c r="P536" s="27">
        <v>0</v>
      </c>
      <c r="Q536" s="27">
        <v>1</v>
      </c>
      <c r="R536" s="27">
        <v>0</v>
      </c>
      <c r="S536" s="36">
        <v>65</v>
      </c>
      <c r="T536" s="40">
        <v>100</v>
      </c>
      <c r="U536" s="41">
        <v>0</v>
      </c>
      <c r="V536" s="41">
        <v>40</v>
      </c>
      <c r="W536" s="41">
        <v>30</v>
      </c>
      <c r="X536" s="41">
        <v>0</v>
      </c>
      <c r="Y536" s="41">
        <v>0</v>
      </c>
      <c r="Z536" s="48">
        <v>0</v>
      </c>
      <c r="AA536" s="48">
        <f>VLOOKUP(E536,[6]教育处数据!B:G,6,0)</f>
        <v>0</v>
      </c>
      <c r="AB536" s="43">
        <f>VLOOKUP(E536,[6]教育处数据!B:H,7,0)</f>
        <v>0</v>
      </c>
      <c r="AC536" s="43">
        <f>VLOOKUP(E536,[6]教育处数据!B:J,9,0)</f>
        <v>0</v>
      </c>
      <c r="AD536" s="43">
        <f>VLOOKUP(E536,[6]教育处数据!B:L,11,0)</f>
        <v>0</v>
      </c>
      <c r="AE536" s="43">
        <v>0</v>
      </c>
      <c r="AF536" s="43">
        <v>0</v>
      </c>
      <c r="AG536" s="43">
        <f>VLOOKUP(E536,[6]教育处数据!B:N,13,0)</f>
        <v>0</v>
      </c>
      <c r="AH536" s="43">
        <v>0</v>
      </c>
      <c r="AI536" s="43">
        <v>0</v>
      </c>
      <c r="AJ536" s="43">
        <v>0</v>
      </c>
      <c r="AK536" s="43">
        <v>0</v>
      </c>
      <c r="AL536" s="43">
        <v>0</v>
      </c>
      <c r="AM536" s="26">
        <f>SUM(J536:M536,S536:AJ536)</f>
        <v>395</v>
      </c>
      <c r="AN536" s="7" t="str">
        <f>VLOOKUP(G536,'[4]2.第一轮公示反馈'!$G:$AM,33,0)</f>
        <v>内科</v>
      </c>
      <c r="AO536" s="52">
        <f>SUMPRODUCT(($AN$4:$AN$1113=AN536)*($AM$4:$AM$1113&gt;AM536))+1</f>
        <v>204</v>
      </c>
      <c r="AP536" s="53">
        <f>COUNTIF(AN:AN,AN536)</f>
        <v>214</v>
      </c>
      <c r="AQ536" s="54">
        <f>AO536/AP536</f>
        <v>0.953271028037383</v>
      </c>
      <c r="AR536" s="53">
        <f>IF(AQ536&lt;=10%,1.5,(IF(AQ536&lt;=40%,1.25,IF(AQ536&lt;=60%,1,IF(AQ536&lt;90%,0.75,0.5)))))</f>
        <v>0.5</v>
      </c>
      <c r="AS536" s="55">
        <v>1200</v>
      </c>
      <c r="AT536" s="6">
        <f>VLOOKUP(E536,[6]教育处数据!B:Q,16,0)</f>
        <v>20</v>
      </c>
      <c r="AU536" s="56">
        <f>AS536*AR536*(AT536/AW536)</f>
        <v>600</v>
      </c>
      <c r="AV536" s="57">
        <f>ROUND(AU536,0)</f>
        <v>600</v>
      </c>
      <c r="AW536" s="6">
        <v>20</v>
      </c>
    </row>
    <row r="537" spans="1:49">
      <c r="A537" s="6"/>
      <c r="B537" s="80" t="s">
        <v>681</v>
      </c>
      <c r="C537" s="8">
        <v>532</v>
      </c>
      <c r="D537" s="12" t="s">
        <v>682</v>
      </c>
      <c r="E537" s="60" t="s">
        <v>683</v>
      </c>
      <c r="F537" s="8" t="str">
        <f>VLOOKUP(E537,'[2]住培学员 在培学员排班表（所有人）请假等数据已更新到23.6'!$F$1:$X$65536,19,0)</f>
        <v>住院医师-外院-西藏</v>
      </c>
      <c r="G537" s="8" t="str">
        <f>VLOOKUP(E537,'[2]住培学员 在培学员排班表（所有人）请假等数据已更新到23.6'!$F$1:$P$65536,11,0)</f>
        <v>内科</v>
      </c>
      <c r="H537" s="9" t="s">
        <v>419</v>
      </c>
      <c r="I537" s="72" t="s">
        <v>99</v>
      </c>
      <c r="J537" s="43">
        <v>0</v>
      </c>
      <c r="K537" s="43">
        <v>0</v>
      </c>
      <c r="L537" s="43">
        <v>0</v>
      </c>
      <c r="M537" s="43">
        <v>160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42">
        <v>0</v>
      </c>
      <c r="T537" s="43">
        <v>100</v>
      </c>
      <c r="U537" s="24">
        <v>0</v>
      </c>
      <c r="V537" s="24">
        <v>0</v>
      </c>
      <c r="W537" s="24">
        <v>0</v>
      </c>
      <c r="X537" s="24">
        <v>0</v>
      </c>
      <c r="Y537" s="48">
        <v>0</v>
      </c>
      <c r="Z537" s="48">
        <v>0</v>
      </c>
      <c r="AA537" s="48">
        <f>VLOOKUP(E537,[6]教育处数据!B:G,6,0)</f>
        <v>0</v>
      </c>
      <c r="AB537" s="43">
        <f>VLOOKUP(E537,[6]教育处数据!B:H,7,0)</f>
        <v>0</v>
      </c>
      <c r="AC537" s="43">
        <f>VLOOKUP(E537,[6]教育处数据!B:J,9,0)</f>
        <v>0</v>
      </c>
      <c r="AD537" s="43">
        <f>VLOOKUP(E537,[6]教育处数据!B:L,11,0)</f>
        <v>0</v>
      </c>
      <c r="AE537" s="43">
        <v>0</v>
      </c>
      <c r="AF537" s="43">
        <v>0</v>
      </c>
      <c r="AG537" s="43">
        <f>VLOOKUP(E537,[6]教育处数据!B:N,13,0)</f>
        <v>0</v>
      </c>
      <c r="AH537" s="43">
        <v>0</v>
      </c>
      <c r="AI537" s="43">
        <v>0</v>
      </c>
      <c r="AJ537" s="43">
        <v>0</v>
      </c>
      <c r="AK537" s="43">
        <v>0</v>
      </c>
      <c r="AL537" s="43">
        <v>0</v>
      </c>
      <c r="AM537" s="26">
        <f>SUM(J537:M537,S537:AJ537)</f>
        <v>260</v>
      </c>
      <c r="AN537" s="7" t="str">
        <f>VLOOKUP(G537,'[4]2.第一轮公示反馈'!$G:$AM,33,0)</f>
        <v>内科</v>
      </c>
      <c r="AO537" s="52">
        <f>SUMPRODUCT(($AN$4:$AN$1113=AN537)*($AM$4:$AM$1113&gt;AM537))+1</f>
        <v>214</v>
      </c>
      <c r="AP537" s="53">
        <f>COUNTIF(AN:AN,AN537)</f>
        <v>214</v>
      </c>
      <c r="AQ537" s="54">
        <f>AO537/AP537</f>
        <v>1</v>
      </c>
      <c r="AR537" s="53">
        <f>IF(AQ537&lt;=10%,1.5,(IF(AQ537&lt;=40%,1.25,IF(AQ537&lt;=60%,1,IF(AQ537&lt;90%,0.75,0.5)))))</f>
        <v>0.5</v>
      </c>
      <c r="AS537" s="55">
        <v>1200</v>
      </c>
      <c r="AT537" s="6">
        <f>VLOOKUP(E537,[6]教育处数据!B:Q,16,0)</f>
        <v>20</v>
      </c>
      <c r="AU537" s="56">
        <f>AS537*AR537*(AT537/AW537)</f>
        <v>600</v>
      </c>
      <c r="AV537" s="57">
        <f>ROUND(AU537,0)</f>
        <v>600</v>
      </c>
      <c r="AW537" s="6">
        <v>20</v>
      </c>
    </row>
    <row r="538" spans="1:49">
      <c r="A538" s="6"/>
      <c r="B538" s="7" t="s">
        <v>535</v>
      </c>
      <c r="C538" s="8">
        <v>533</v>
      </c>
      <c r="D538" s="11" t="s">
        <v>684</v>
      </c>
      <c r="E538" s="8" t="str">
        <f>VLOOKUP(D538,'[1]9月学员绩效名单'!$A:$C,3,0)</f>
        <v>7AM232</v>
      </c>
      <c r="F538" s="8" t="str">
        <f>VLOOKUP(E538,'[2]住培学员 在培学员排班表（所有人）请假等数据已更新到23.6'!$F$1:$X$65536,19,0)</f>
        <v>规培研究生</v>
      </c>
      <c r="G538" s="8" t="str">
        <f>VLOOKUP(E538,'[2]住培学员 在培学员排班表（所有人）请假等数据已更新到23.6'!$F$1:$P$65536,11,0)</f>
        <v>皮肤科</v>
      </c>
      <c r="H538" s="8" t="str">
        <f>VLOOKUP(E538,'[2]住培学员 在培学员排班表（所有人）请假等数据已更新到23.6'!$F$1:$S$65536,14,0)</f>
        <v>2021年</v>
      </c>
      <c r="I538" s="8" t="s">
        <v>99</v>
      </c>
      <c r="J538" s="24">
        <v>0</v>
      </c>
      <c r="K538" s="24">
        <v>0</v>
      </c>
      <c r="L538" s="24">
        <v>0</v>
      </c>
      <c r="M538" s="24">
        <v>120</v>
      </c>
      <c r="N538" s="25">
        <v>0</v>
      </c>
      <c r="O538" s="25">
        <v>2</v>
      </c>
      <c r="P538" s="25">
        <v>0</v>
      </c>
      <c r="Q538" s="25">
        <v>0</v>
      </c>
      <c r="R538" s="25">
        <v>1</v>
      </c>
      <c r="S538" s="36">
        <v>65</v>
      </c>
      <c r="T538" s="24">
        <v>100</v>
      </c>
      <c r="U538" s="24">
        <v>10</v>
      </c>
      <c r="V538" s="24">
        <v>80</v>
      </c>
      <c r="W538" s="24">
        <v>60</v>
      </c>
      <c r="X538" s="24">
        <v>120</v>
      </c>
      <c r="Y538" s="48">
        <v>0</v>
      </c>
      <c r="Z538" s="48">
        <v>0</v>
      </c>
      <c r="AA538" s="48">
        <f>VLOOKUP(E538,[6]教育处数据!B:G,6,0)</f>
        <v>0</v>
      </c>
      <c r="AB538" s="43">
        <f>VLOOKUP(E538,[6]教育处数据!B:H,7,0)</f>
        <v>100</v>
      </c>
      <c r="AC538" s="43">
        <f>VLOOKUP(E538,[6]教育处数据!B:J,9,0)</f>
        <v>150</v>
      </c>
      <c r="AD538" s="43">
        <f>VLOOKUP(E538,[6]教育处数据!B:L,11,0)</f>
        <v>100</v>
      </c>
      <c r="AE538" s="43">
        <v>0</v>
      </c>
      <c r="AF538" s="43">
        <v>0</v>
      </c>
      <c r="AG538" s="43">
        <f>VLOOKUP(E538,[6]教育处数据!B:N,13,0)</f>
        <v>0</v>
      </c>
      <c r="AH538" s="43">
        <v>0</v>
      </c>
      <c r="AI538" s="43">
        <v>0</v>
      </c>
      <c r="AJ538" s="43">
        <v>0</v>
      </c>
      <c r="AK538" s="43">
        <v>0</v>
      </c>
      <c r="AL538" s="43">
        <v>0</v>
      </c>
      <c r="AM538" s="26">
        <f>SUM(J538:M538,S538:AJ538)</f>
        <v>905</v>
      </c>
      <c r="AN538" s="7" t="str">
        <f>VLOOKUP(G538,'[4]2.第一轮公示反馈'!$G:$AM,33,0)</f>
        <v>皮肤科</v>
      </c>
      <c r="AO538" s="52">
        <f>SUMPRODUCT(($AN$4:$AN$1113=AN538)*($AM$4:$AM$1113&gt;AM538))+1</f>
        <v>1</v>
      </c>
      <c r="AP538" s="53">
        <f>COUNTIF(AN:AN,AN538)</f>
        <v>16</v>
      </c>
      <c r="AQ538" s="54">
        <f>AO538/AP538</f>
        <v>0.0625</v>
      </c>
      <c r="AR538" s="53">
        <f>IF(AQ538&lt;=10%,1.5,(IF(AQ538&lt;=40%,1.25,IF(AQ538&lt;=60%,1,IF(AQ538&lt;90%,0.75,0.5)))))</f>
        <v>1.5</v>
      </c>
      <c r="AS538" s="55">
        <v>1200</v>
      </c>
      <c r="AT538" s="6">
        <f>VLOOKUP(E538,[6]教育处数据!B:Q,16,0)</f>
        <v>20</v>
      </c>
      <c r="AU538" s="56">
        <f>AS538*AR538*(AT538/AW538)</f>
        <v>1800</v>
      </c>
      <c r="AV538" s="57">
        <f>ROUND(AU538,0)</f>
        <v>1800</v>
      </c>
      <c r="AW538" s="6">
        <v>20</v>
      </c>
    </row>
    <row r="539" spans="1:49">
      <c r="A539" s="6"/>
      <c r="B539" s="7" t="s">
        <v>535</v>
      </c>
      <c r="C539" s="8">
        <v>534</v>
      </c>
      <c r="D539" s="11" t="s">
        <v>685</v>
      </c>
      <c r="E539" s="8" t="str">
        <f>VLOOKUP(D539,'[1]9月学员绩效名单'!$A:$C,3,0)</f>
        <v>7AM234</v>
      </c>
      <c r="F539" s="8" t="str">
        <f>VLOOKUP(E539,'[2]住培学员 在培学员排班表（所有人）请假等数据已更新到23.6'!$F$1:$X$65536,19,0)</f>
        <v>规培研究生</v>
      </c>
      <c r="G539" s="8" t="str">
        <f>VLOOKUP(E539,'[2]住培学员 在培学员排班表（所有人）请假等数据已更新到23.6'!$F$1:$P$65536,11,0)</f>
        <v>皮肤科</v>
      </c>
      <c r="H539" s="8" t="str">
        <f>VLOOKUP(E539,'[2]住培学员 在培学员排班表（所有人）请假等数据已更新到23.6'!$F$1:$S$65536,14,0)</f>
        <v>2021年</v>
      </c>
      <c r="I539" s="8" t="s">
        <v>99</v>
      </c>
      <c r="J539" s="24">
        <v>0</v>
      </c>
      <c r="K539" s="24">
        <v>0</v>
      </c>
      <c r="L539" s="24">
        <v>0</v>
      </c>
      <c r="M539" s="24">
        <v>120</v>
      </c>
      <c r="N539" s="25">
        <v>0</v>
      </c>
      <c r="O539" s="25">
        <v>0</v>
      </c>
      <c r="P539" s="25">
        <v>1</v>
      </c>
      <c r="Q539" s="25">
        <v>0</v>
      </c>
      <c r="R539" s="25">
        <v>1</v>
      </c>
      <c r="S539" s="36">
        <v>45</v>
      </c>
      <c r="T539" s="24">
        <v>100</v>
      </c>
      <c r="U539" s="24">
        <v>10</v>
      </c>
      <c r="V539" s="24">
        <v>80</v>
      </c>
      <c r="W539" s="24">
        <v>60</v>
      </c>
      <c r="X539" s="24">
        <v>120</v>
      </c>
      <c r="Y539" s="48">
        <v>0</v>
      </c>
      <c r="Z539" s="48">
        <v>0</v>
      </c>
      <c r="AA539" s="48">
        <f>VLOOKUP(E539,[6]教育处数据!B:G,6,0)</f>
        <v>0</v>
      </c>
      <c r="AB539" s="43">
        <f>VLOOKUP(E539,[6]教育处数据!B:H,7,0)</f>
        <v>100</v>
      </c>
      <c r="AC539" s="43">
        <f>VLOOKUP(E539,[6]教育处数据!B:J,9,0)</f>
        <v>150</v>
      </c>
      <c r="AD539" s="43">
        <f>VLOOKUP(E539,[6]教育处数据!B:L,11,0)</f>
        <v>100</v>
      </c>
      <c r="AE539" s="43">
        <v>0</v>
      </c>
      <c r="AF539" s="43">
        <v>0</v>
      </c>
      <c r="AG539" s="43">
        <f>VLOOKUP(E539,[6]教育处数据!B:N,13,0)</f>
        <v>0</v>
      </c>
      <c r="AH539" s="43">
        <v>0</v>
      </c>
      <c r="AI539" s="43">
        <v>0</v>
      </c>
      <c r="AJ539" s="43">
        <v>0</v>
      </c>
      <c r="AK539" s="43">
        <v>0</v>
      </c>
      <c r="AL539" s="43">
        <v>0</v>
      </c>
      <c r="AM539" s="26">
        <f>SUM(J539:M539,S539:AJ539)</f>
        <v>885</v>
      </c>
      <c r="AN539" s="7" t="str">
        <f>VLOOKUP(G539,'[4]2.第一轮公示反馈'!$G:$AM,33,0)</f>
        <v>皮肤科</v>
      </c>
      <c r="AO539" s="52">
        <f>SUMPRODUCT(($AN$4:$AN$1113=AN539)*($AM$4:$AM$1113&gt;AM539))+1</f>
        <v>2</v>
      </c>
      <c r="AP539" s="53">
        <f>COUNTIF(AN:AN,AN539)</f>
        <v>16</v>
      </c>
      <c r="AQ539" s="54">
        <f>AO539/AP539</f>
        <v>0.125</v>
      </c>
      <c r="AR539" s="53">
        <f>IF(AQ539&lt;=10%,1.5,(IF(AQ539&lt;=40%,1.25,IF(AQ539&lt;=60%,1,IF(AQ539&lt;90%,0.75,0.5)))))</f>
        <v>1.25</v>
      </c>
      <c r="AS539" s="55">
        <v>1200</v>
      </c>
      <c r="AT539" s="6">
        <f>VLOOKUP(E539,[6]教育处数据!B:Q,16,0)</f>
        <v>20</v>
      </c>
      <c r="AU539" s="56">
        <f>AS539*AR539*(AT539/AW539)</f>
        <v>1500</v>
      </c>
      <c r="AV539" s="57">
        <f>ROUND(AU539,0)</f>
        <v>1500</v>
      </c>
      <c r="AW539" s="6">
        <v>20</v>
      </c>
    </row>
    <row r="540" spans="1:49">
      <c r="A540" s="6"/>
      <c r="B540" s="7" t="s">
        <v>535</v>
      </c>
      <c r="C540" s="8">
        <v>535</v>
      </c>
      <c r="D540" s="12" t="s">
        <v>686</v>
      </c>
      <c r="E540" s="8">
        <f>VLOOKUP(D540,'[1]9月学员绩效名单'!$A:$C,3,0)</f>
        <v>621022</v>
      </c>
      <c r="F540" s="8" t="str">
        <f>VLOOKUP(E540,'[2]住培学员 在培学员排班表（所有人）请假等数据已更新到23.6'!$F$1:$X$65536,19,0)</f>
        <v>住院医师-本院</v>
      </c>
      <c r="G540" s="8" t="str">
        <f>VLOOKUP(E540,'[2]住培学员 在培学员排班表（所有人）请假等数据已更新到23.6'!$F$1:$P$65536,11,0)</f>
        <v>皮肤科</v>
      </c>
      <c r="H540" s="8" t="str">
        <f>VLOOKUP(E540,'[2]住培学员 在培学员排班表（所有人）请假等数据已更新到23.6'!$F$1:$S$65536,14,0)</f>
        <v>2021年</v>
      </c>
      <c r="I540" s="8" t="s">
        <v>99</v>
      </c>
      <c r="J540" s="24">
        <v>0</v>
      </c>
      <c r="K540" s="24">
        <v>0</v>
      </c>
      <c r="L540" s="24">
        <v>0</v>
      </c>
      <c r="M540" s="24">
        <v>120</v>
      </c>
      <c r="N540" s="25">
        <v>3</v>
      </c>
      <c r="O540" s="25">
        <v>0</v>
      </c>
      <c r="P540" s="25">
        <v>0</v>
      </c>
      <c r="Q540" s="25">
        <v>0</v>
      </c>
      <c r="R540" s="25">
        <v>0</v>
      </c>
      <c r="S540" s="36">
        <v>150</v>
      </c>
      <c r="T540" s="24">
        <v>100</v>
      </c>
      <c r="U540" s="24">
        <v>0</v>
      </c>
      <c r="V540" s="24">
        <v>20</v>
      </c>
      <c r="W540" s="24">
        <v>0</v>
      </c>
      <c r="X540" s="24">
        <v>0</v>
      </c>
      <c r="Y540" s="48">
        <v>0</v>
      </c>
      <c r="Z540" s="48">
        <v>0</v>
      </c>
      <c r="AA540" s="48">
        <f>VLOOKUP(E540,[6]教育处数据!B:G,6,0)</f>
        <v>0</v>
      </c>
      <c r="AB540" s="43">
        <f>VLOOKUP(E540,[6]教育处数据!B:H,7,0)</f>
        <v>100</v>
      </c>
      <c r="AC540" s="43">
        <f>VLOOKUP(E540,[6]教育处数据!B:J,9,0)</f>
        <v>150</v>
      </c>
      <c r="AD540" s="43">
        <f>VLOOKUP(E540,[6]教育处数据!B:L,11,0)</f>
        <v>100</v>
      </c>
      <c r="AE540" s="43">
        <v>0</v>
      </c>
      <c r="AF540" s="43">
        <v>0</v>
      </c>
      <c r="AG540" s="43">
        <f>VLOOKUP(E540,[6]教育处数据!B:N,13,0)</f>
        <v>0</v>
      </c>
      <c r="AH540" s="43">
        <v>0</v>
      </c>
      <c r="AI540" s="43">
        <v>0</v>
      </c>
      <c r="AJ540" s="43">
        <v>0</v>
      </c>
      <c r="AK540" s="43">
        <v>0</v>
      </c>
      <c r="AL540" s="43">
        <v>0</v>
      </c>
      <c r="AM540" s="26">
        <f>SUM(J540:M540,S540:AJ540)</f>
        <v>740</v>
      </c>
      <c r="AN540" s="7" t="str">
        <f>VLOOKUP(G540,'[4]2.第一轮公示反馈'!$G:$AM,33,0)</f>
        <v>皮肤科</v>
      </c>
      <c r="AO540" s="52">
        <f>SUMPRODUCT(($AN$4:$AN$1113=AN540)*($AM$4:$AM$1113&gt;AM540))+1</f>
        <v>3</v>
      </c>
      <c r="AP540" s="53">
        <f>COUNTIF(AN:AN,AN540)</f>
        <v>16</v>
      </c>
      <c r="AQ540" s="54">
        <f>AO540/AP540</f>
        <v>0.1875</v>
      </c>
      <c r="AR540" s="53">
        <f>IF(AQ540&lt;=10%,1.5,(IF(AQ540&lt;=40%,1.25,IF(AQ540&lt;=60%,1,IF(AQ540&lt;90%,0.75,0.5)))))</f>
        <v>1.25</v>
      </c>
      <c r="AS540" s="55">
        <v>1200</v>
      </c>
      <c r="AT540" s="6">
        <f>VLOOKUP(E540,[6]教育处数据!B:Q,16,0)</f>
        <v>20</v>
      </c>
      <c r="AU540" s="56">
        <f>AS540*AR540*(AT540/AW540)</f>
        <v>1500</v>
      </c>
      <c r="AV540" s="57">
        <f>ROUND(AU540,0)</f>
        <v>1500</v>
      </c>
      <c r="AW540" s="6">
        <v>20</v>
      </c>
    </row>
    <row r="541" spans="1:49">
      <c r="A541" s="6"/>
      <c r="B541" s="7" t="s">
        <v>535</v>
      </c>
      <c r="C541" s="8">
        <v>536</v>
      </c>
      <c r="D541" s="11" t="s">
        <v>687</v>
      </c>
      <c r="E541" s="8" t="str">
        <f>VLOOKUP(D541,'[1]9月学员绩效名单'!$A:$C,3,0)</f>
        <v>7AM412</v>
      </c>
      <c r="F541" s="8" t="str">
        <f>VLOOKUP(E541,'[2]住培学员 在培学员排班表（所有人）请假等数据已更新到23.6'!$F$1:$X$65536,19,0)</f>
        <v>规培研究生</v>
      </c>
      <c r="G541" s="8" t="str">
        <f>VLOOKUP(E541,'[2]住培学员 在培学员排班表（所有人）请假等数据已更新到23.6'!$F$1:$P$65536,11,0)</f>
        <v>皮肤科</v>
      </c>
      <c r="H541" s="8" t="str">
        <f>VLOOKUP(E541,'[2]住培学员 在培学员排班表（所有人）请假等数据已更新到23.6'!$F$1:$S$65536,14,0)</f>
        <v>2021年</v>
      </c>
      <c r="I541" s="8" t="s">
        <v>99</v>
      </c>
      <c r="J541" s="24">
        <v>0</v>
      </c>
      <c r="K541" s="24">
        <v>0</v>
      </c>
      <c r="L541" s="24">
        <v>0</v>
      </c>
      <c r="M541" s="24">
        <v>120</v>
      </c>
      <c r="N541" s="25">
        <v>0</v>
      </c>
      <c r="O541" s="25">
        <v>2</v>
      </c>
      <c r="P541" s="25">
        <v>0</v>
      </c>
      <c r="Q541" s="25">
        <v>0</v>
      </c>
      <c r="R541" s="25">
        <v>1</v>
      </c>
      <c r="S541" s="36">
        <v>65</v>
      </c>
      <c r="T541" s="24">
        <v>100</v>
      </c>
      <c r="U541" s="24">
        <v>0</v>
      </c>
      <c r="V541" s="24">
        <v>0</v>
      </c>
      <c r="W541" s="24">
        <v>0</v>
      </c>
      <c r="X541" s="24">
        <v>0</v>
      </c>
      <c r="Y541" s="48">
        <v>0</v>
      </c>
      <c r="Z541" s="48">
        <v>0</v>
      </c>
      <c r="AA541" s="48">
        <f>VLOOKUP(E541,[6]教育处数据!B:G,6,0)</f>
        <v>0</v>
      </c>
      <c r="AB541" s="43">
        <f>VLOOKUP(E541,[6]教育处数据!B:H,7,0)</f>
        <v>100</v>
      </c>
      <c r="AC541" s="43">
        <f>VLOOKUP(E541,[6]教育处数据!B:J,9,0)</f>
        <v>150</v>
      </c>
      <c r="AD541" s="43">
        <f>VLOOKUP(E541,[6]教育处数据!B:L,11,0)</f>
        <v>100</v>
      </c>
      <c r="AE541" s="43">
        <v>0</v>
      </c>
      <c r="AF541" s="43">
        <v>0</v>
      </c>
      <c r="AG541" s="43">
        <f>VLOOKUP(E541,[6]教育处数据!B:N,13,0)</f>
        <v>0</v>
      </c>
      <c r="AH541" s="43">
        <v>0</v>
      </c>
      <c r="AI541" s="43">
        <v>0</v>
      </c>
      <c r="AJ541" s="43">
        <v>0</v>
      </c>
      <c r="AK541" s="43">
        <v>0</v>
      </c>
      <c r="AL541" s="43">
        <v>0</v>
      </c>
      <c r="AM541" s="26">
        <f>SUM(J541:M541,S541:AJ541)</f>
        <v>635</v>
      </c>
      <c r="AN541" s="7" t="str">
        <f>VLOOKUP(G541,'[4]2.第一轮公示反馈'!$G:$AM,33,0)</f>
        <v>皮肤科</v>
      </c>
      <c r="AO541" s="52">
        <f>SUMPRODUCT(($AN$4:$AN$1113=AN541)*($AM$4:$AM$1113&gt;AM541))+1</f>
        <v>4</v>
      </c>
      <c r="AP541" s="53">
        <f>COUNTIF(AN:AN,AN541)</f>
        <v>16</v>
      </c>
      <c r="AQ541" s="54">
        <f>AO541/AP541</f>
        <v>0.25</v>
      </c>
      <c r="AR541" s="53">
        <f>IF(AQ541&lt;=10%,1.5,(IF(AQ541&lt;=40%,1.25,IF(AQ541&lt;=60%,1,IF(AQ541&lt;90%,0.75,0.5)))))</f>
        <v>1.25</v>
      </c>
      <c r="AS541" s="55">
        <v>1200</v>
      </c>
      <c r="AT541" s="6">
        <f>VLOOKUP(E541,[6]教育处数据!B:Q,16,0)</f>
        <v>20</v>
      </c>
      <c r="AU541" s="56">
        <f>AS541*AR541*(AT541/AW541)</f>
        <v>1500</v>
      </c>
      <c r="AV541" s="57">
        <f>ROUND(AU541,0)</f>
        <v>1500</v>
      </c>
      <c r="AW541" s="6">
        <v>20</v>
      </c>
    </row>
    <row r="542" spans="1:49">
      <c r="A542" s="6"/>
      <c r="B542" s="7" t="s">
        <v>535</v>
      </c>
      <c r="C542" s="8">
        <v>537</v>
      </c>
      <c r="D542" s="11" t="s">
        <v>688</v>
      </c>
      <c r="E542" s="8" t="str">
        <f>VLOOKUP(D542,'[1]9月学员绩效名单'!$A:$C,3,0)</f>
        <v>7AM233</v>
      </c>
      <c r="F542" s="8" t="str">
        <f>VLOOKUP(E542,'[2]住培学员 在培学员排班表（所有人）请假等数据已更新到23.6'!$F$1:$X$65536,19,0)</f>
        <v>规培研究生</v>
      </c>
      <c r="G542" s="8" t="str">
        <f>VLOOKUP(E542,'[2]住培学员 在培学员排班表（所有人）请假等数据已更新到23.6'!$F$1:$P$65536,11,0)</f>
        <v>皮肤科</v>
      </c>
      <c r="H542" s="8" t="str">
        <f>VLOOKUP(E542,'[2]住培学员 在培学员排班表（所有人）请假等数据已更新到23.6'!$F$1:$S$65536,14,0)</f>
        <v>2021年</v>
      </c>
      <c r="I542" s="8" t="s">
        <v>99</v>
      </c>
      <c r="J542" s="24">
        <v>0</v>
      </c>
      <c r="K542" s="24">
        <v>0</v>
      </c>
      <c r="L542" s="24">
        <v>0</v>
      </c>
      <c r="M542" s="24">
        <v>120</v>
      </c>
      <c r="N542" s="25">
        <v>0</v>
      </c>
      <c r="O542" s="25">
        <v>1</v>
      </c>
      <c r="P542" s="25">
        <v>1</v>
      </c>
      <c r="Q542" s="25">
        <v>0</v>
      </c>
      <c r="R542" s="25">
        <v>1</v>
      </c>
      <c r="S542" s="36">
        <v>65</v>
      </c>
      <c r="T542" s="24">
        <v>100</v>
      </c>
      <c r="U542" s="24">
        <v>0</v>
      </c>
      <c r="V542" s="24">
        <v>0</v>
      </c>
      <c r="W542" s="24">
        <v>0</v>
      </c>
      <c r="X542" s="24">
        <v>0</v>
      </c>
      <c r="Y542" s="48">
        <v>0</v>
      </c>
      <c r="Z542" s="48">
        <v>0</v>
      </c>
      <c r="AA542" s="48">
        <f>VLOOKUP(E542,[6]教育处数据!B:G,6,0)</f>
        <v>0</v>
      </c>
      <c r="AB542" s="43">
        <f>VLOOKUP(E542,[6]教育处数据!B:H,7,0)</f>
        <v>100</v>
      </c>
      <c r="AC542" s="43">
        <f>VLOOKUP(E542,[6]教育处数据!B:J,9,0)</f>
        <v>150</v>
      </c>
      <c r="AD542" s="43">
        <f>VLOOKUP(E542,[6]教育处数据!B:L,11,0)</f>
        <v>100</v>
      </c>
      <c r="AE542" s="43">
        <v>0</v>
      </c>
      <c r="AF542" s="43">
        <v>0</v>
      </c>
      <c r="AG542" s="43">
        <f>VLOOKUP(E542,[6]教育处数据!B:N,13,0)</f>
        <v>0</v>
      </c>
      <c r="AH542" s="43">
        <v>0</v>
      </c>
      <c r="AI542" s="43">
        <v>0</v>
      </c>
      <c r="AJ542" s="43">
        <v>0</v>
      </c>
      <c r="AK542" s="43">
        <v>0</v>
      </c>
      <c r="AL542" s="43">
        <v>0</v>
      </c>
      <c r="AM542" s="26">
        <f>SUM(J542:M542,S542:AJ542)</f>
        <v>635</v>
      </c>
      <c r="AN542" s="7" t="str">
        <f>VLOOKUP(G542,'[4]2.第一轮公示反馈'!$G:$AM,33,0)</f>
        <v>皮肤科</v>
      </c>
      <c r="AO542" s="52">
        <f>SUMPRODUCT(($AN$4:$AN$1113=AN542)*($AM$4:$AM$1113&gt;AM542))+1</f>
        <v>4</v>
      </c>
      <c r="AP542" s="53">
        <f>COUNTIF(AN:AN,AN542)</f>
        <v>16</v>
      </c>
      <c r="AQ542" s="54">
        <f>AO542/AP542</f>
        <v>0.25</v>
      </c>
      <c r="AR542" s="53">
        <f>IF(AQ542&lt;=10%,1.5,(IF(AQ542&lt;=40%,1.25,IF(AQ542&lt;=60%,1,IF(AQ542&lt;90%,0.75,0.5)))))</f>
        <v>1.25</v>
      </c>
      <c r="AS542" s="55">
        <v>1200</v>
      </c>
      <c r="AT542" s="6">
        <f>VLOOKUP(E542,[6]教育处数据!B:Q,16,0)</f>
        <v>20</v>
      </c>
      <c r="AU542" s="56">
        <f>AS542*AR542*(AT542/AW542)</f>
        <v>1500</v>
      </c>
      <c r="AV542" s="57">
        <f>ROUND(AU542,0)</f>
        <v>1500</v>
      </c>
      <c r="AW542" s="6">
        <v>20</v>
      </c>
    </row>
    <row r="543" spans="1:49">
      <c r="A543" s="6"/>
      <c r="B543" s="7" t="s">
        <v>535</v>
      </c>
      <c r="C543" s="8">
        <v>538</v>
      </c>
      <c r="D543" s="9" t="s">
        <v>689</v>
      </c>
      <c r="E543" s="8" t="str">
        <f>VLOOKUP(D543,'[1]9月学员绩效名单'!$A:$C,3,0)</f>
        <v>733L08</v>
      </c>
      <c r="F543" s="8" t="str">
        <f>VLOOKUP(E543,'[2]住培学员 在培学员排班表（所有人）请假等数据已更新到23.6'!$F$1:$X$65536,19,0)</f>
        <v>住院医师-外院</v>
      </c>
      <c r="G543" s="8" t="str">
        <f>VLOOKUP(E543,'[2]住培学员 在培学员排班表（所有人）请假等数据已更新到23.6'!$F$1:$P$65536,11,0)</f>
        <v>皮肤科</v>
      </c>
      <c r="H543" s="8" t="str">
        <f>VLOOKUP(E543,'[2]住培学员 在培学员排班表（所有人）请假等数据已更新到23.6'!$F$1:$S$65536,14,0)</f>
        <v>2023年</v>
      </c>
      <c r="I543" s="8" t="s">
        <v>99</v>
      </c>
      <c r="J543" s="24">
        <v>0</v>
      </c>
      <c r="K543" s="24">
        <v>0</v>
      </c>
      <c r="L543" s="24">
        <v>0</v>
      </c>
      <c r="M543" s="24">
        <v>120</v>
      </c>
      <c r="N543" s="25">
        <v>0</v>
      </c>
      <c r="O543" s="25">
        <v>1</v>
      </c>
      <c r="P543" s="25">
        <v>1</v>
      </c>
      <c r="Q543" s="25">
        <v>1</v>
      </c>
      <c r="R543" s="25">
        <v>0</v>
      </c>
      <c r="S543" s="36">
        <v>65</v>
      </c>
      <c r="T543" s="24">
        <v>100</v>
      </c>
      <c r="U543" s="24">
        <v>10</v>
      </c>
      <c r="V543" s="24">
        <v>60</v>
      </c>
      <c r="W543" s="24">
        <v>30</v>
      </c>
      <c r="X543" s="24">
        <v>90</v>
      </c>
      <c r="Y543" s="48">
        <v>0</v>
      </c>
      <c r="Z543" s="48">
        <v>0</v>
      </c>
      <c r="AA543" s="48">
        <f>VLOOKUP(E543,[6]教育处数据!B:G,6,0)</f>
        <v>0</v>
      </c>
      <c r="AB543" s="43">
        <f>VLOOKUP(E543,[6]教育处数据!B:H,7,0)</f>
        <v>100</v>
      </c>
      <c r="AC543" s="43">
        <f>VLOOKUP(E543,[6]教育处数据!B:J,9,0)</f>
        <v>0</v>
      </c>
      <c r="AD543" s="43">
        <f>VLOOKUP(E543,[6]教育处数据!B:L,11,0)</f>
        <v>0</v>
      </c>
      <c r="AE543" s="43">
        <v>0</v>
      </c>
      <c r="AF543" s="43">
        <v>0</v>
      </c>
      <c r="AG543" s="43">
        <f>VLOOKUP(E543,[6]教育处数据!B:N,13,0)</f>
        <v>0</v>
      </c>
      <c r="AH543" s="43">
        <v>0</v>
      </c>
      <c r="AI543" s="43">
        <v>0</v>
      </c>
      <c r="AJ543" s="43">
        <v>0</v>
      </c>
      <c r="AK543" s="43">
        <v>0</v>
      </c>
      <c r="AL543" s="43">
        <v>0</v>
      </c>
      <c r="AM543" s="26">
        <f>SUM(J543:M543,S543:AJ543)</f>
        <v>575</v>
      </c>
      <c r="AN543" s="7" t="str">
        <f>VLOOKUP(G543,'[4]2.第一轮公示反馈'!$G:$AM,33,0)</f>
        <v>皮肤科</v>
      </c>
      <c r="AO543" s="52">
        <f>SUMPRODUCT(($AN$4:$AN$1113=AN543)*($AM$4:$AM$1113&gt;AM543))+1</f>
        <v>6</v>
      </c>
      <c r="AP543" s="53">
        <f>COUNTIF(AN:AN,AN543)</f>
        <v>16</v>
      </c>
      <c r="AQ543" s="54">
        <f>AO543/AP543</f>
        <v>0.375</v>
      </c>
      <c r="AR543" s="53">
        <f>IF(AQ543&lt;=10%,1.5,(IF(AQ543&lt;=40%,1.25,IF(AQ543&lt;=60%,1,IF(AQ543&lt;90%,0.75,0.5)))))</f>
        <v>1.25</v>
      </c>
      <c r="AS543" s="55">
        <v>1200</v>
      </c>
      <c r="AT543" s="6">
        <f>VLOOKUP(E543,[6]教育处数据!B:Q,16,0)</f>
        <v>20</v>
      </c>
      <c r="AU543" s="56">
        <f>AS543*AR543*(AT543/AW543)</f>
        <v>1500</v>
      </c>
      <c r="AV543" s="57">
        <f>ROUND(AU543,0)</f>
        <v>1500</v>
      </c>
      <c r="AW543" s="6">
        <v>20</v>
      </c>
    </row>
    <row r="544" spans="1:49">
      <c r="A544" s="6"/>
      <c r="B544" s="7" t="s">
        <v>535</v>
      </c>
      <c r="C544" s="8">
        <v>539</v>
      </c>
      <c r="D544" s="9" t="s">
        <v>690</v>
      </c>
      <c r="E544" s="8" t="str">
        <f>VLOOKUP(D544,'[1]9月学员绩效名单'!$A:$C,3,0)</f>
        <v>733L03</v>
      </c>
      <c r="F544" s="8" t="str">
        <f>VLOOKUP(E544,'[2]住培学员 在培学员排班表（所有人）请假等数据已更新到23.6'!$F$1:$X$65536,19,0)</f>
        <v>住院医师-外院</v>
      </c>
      <c r="G544" s="8" t="str">
        <f>VLOOKUP(E544,'[2]住培学员 在培学员排班表（所有人）请假等数据已更新到23.6'!$F$1:$P$65536,11,0)</f>
        <v>皮肤科</v>
      </c>
      <c r="H544" s="8" t="str">
        <f>VLOOKUP(E544,'[2]住培学员 在培学员排班表（所有人）请假等数据已更新到23.6'!$F$1:$S$65536,14,0)</f>
        <v>2023年</v>
      </c>
      <c r="I544" s="8" t="s">
        <v>99</v>
      </c>
      <c r="J544" s="24">
        <v>0</v>
      </c>
      <c r="K544" s="24">
        <v>0</v>
      </c>
      <c r="L544" s="24">
        <v>0</v>
      </c>
      <c r="M544" s="24">
        <v>120</v>
      </c>
      <c r="N544" s="25">
        <v>0</v>
      </c>
      <c r="O544" s="25">
        <v>2</v>
      </c>
      <c r="P544" s="25">
        <v>1</v>
      </c>
      <c r="Q544" s="25">
        <v>0</v>
      </c>
      <c r="R544" s="25">
        <v>0</v>
      </c>
      <c r="S544" s="36">
        <v>60</v>
      </c>
      <c r="T544" s="24">
        <v>100</v>
      </c>
      <c r="U544" s="24">
        <v>10</v>
      </c>
      <c r="V544" s="24">
        <v>60</v>
      </c>
      <c r="W544" s="24">
        <v>30</v>
      </c>
      <c r="X544" s="24">
        <v>90</v>
      </c>
      <c r="Y544" s="48">
        <v>0</v>
      </c>
      <c r="Z544" s="48">
        <v>0</v>
      </c>
      <c r="AA544" s="48">
        <f>VLOOKUP(E544,[6]教育处数据!B:G,6,0)</f>
        <v>0</v>
      </c>
      <c r="AB544" s="43">
        <f>VLOOKUP(E544,[6]教育处数据!B:H,7,0)</f>
        <v>100</v>
      </c>
      <c r="AC544" s="43">
        <f>VLOOKUP(E544,[6]教育处数据!B:J,9,0)</f>
        <v>0</v>
      </c>
      <c r="AD544" s="43">
        <f>VLOOKUP(E544,[6]教育处数据!B:L,11,0)</f>
        <v>0</v>
      </c>
      <c r="AE544" s="43">
        <v>0</v>
      </c>
      <c r="AF544" s="43">
        <v>0</v>
      </c>
      <c r="AG544" s="43">
        <f>VLOOKUP(E544,[6]教育处数据!B:N,13,0)</f>
        <v>0</v>
      </c>
      <c r="AH544" s="43">
        <v>0</v>
      </c>
      <c r="AI544" s="43">
        <v>0</v>
      </c>
      <c r="AJ544" s="43">
        <v>0</v>
      </c>
      <c r="AK544" s="43">
        <v>0</v>
      </c>
      <c r="AL544" s="43">
        <v>0</v>
      </c>
      <c r="AM544" s="26">
        <f>SUM(J544:M544,S544:AJ544)</f>
        <v>570</v>
      </c>
      <c r="AN544" s="7" t="str">
        <f>VLOOKUP(G544,'[4]2.第一轮公示反馈'!$G:$AM,33,0)</f>
        <v>皮肤科</v>
      </c>
      <c r="AO544" s="52">
        <f>SUMPRODUCT(($AN$4:$AN$1113=AN544)*($AM$4:$AM$1113&gt;AM544))+1</f>
        <v>7</v>
      </c>
      <c r="AP544" s="53">
        <f>COUNTIF(AN:AN,AN544)</f>
        <v>16</v>
      </c>
      <c r="AQ544" s="54">
        <f>AO544/AP544</f>
        <v>0.4375</v>
      </c>
      <c r="AR544" s="53">
        <f>IF(AQ544&lt;=10%,1.5,(IF(AQ544&lt;=40%,1.25,IF(AQ544&lt;=60%,1,IF(AQ544&lt;90%,0.75,0.5)))))</f>
        <v>1</v>
      </c>
      <c r="AS544" s="55">
        <v>1200</v>
      </c>
      <c r="AT544" s="6">
        <f>VLOOKUP(E544,[6]教育处数据!B:Q,16,0)</f>
        <v>20</v>
      </c>
      <c r="AU544" s="56">
        <f>AS544*AR544*(AT544/AW544)</f>
        <v>1200</v>
      </c>
      <c r="AV544" s="57">
        <f>ROUND(AU544,0)</f>
        <v>1200</v>
      </c>
      <c r="AW544" s="6">
        <v>20</v>
      </c>
    </row>
    <row r="545" spans="1:49">
      <c r="A545" s="6"/>
      <c r="B545" s="7" t="s">
        <v>535</v>
      </c>
      <c r="C545" s="8">
        <v>540</v>
      </c>
      <c r="D545" s="12" t="s">
        <v>691</v>
      </c>
      <c r="E545" s="8" t="str">
        <f>VLOOKUP(D545,'[1]9月学员绩效名单'!$A:$C,3,0)</f>
        <v>729L19</v>
      </c>
      <c r="F545" s="8" t="str">
        <f>VLOOKUP(E545,'[2]住培学员 在培学员排班表（所有人）请假等数据已更新到23.6'!$F$1:$X$65536,19,0)</f>
        <v>住院医师-外院</v>
      </c>
      <c r="G545" s="8" t="str">
        <f>VLOOKUP(E545,'[2]住培学员 在培学员排班表（所有人）请假等数据已更新到23.6'!$F$1:$P$65536,11,0)</f>
        <v>皮肤科</v>
      </c>
      <c r="H545" s="8" t="str">
        <f>VLOOKUP(E545,'[2]住培学员 在培学员排班表（所有人）请假等数据已更新到23.6'!$F$1:$S$65536,14,0)</f>
        <v>2021年</v>
      </c>
      <c r="I545" s="8" t="s">
        <v>99</v>
      </c>
      <c r="J545" s="24">
        <v>0</v>
      </c>
      <c r="K545" s="24">
        <v>0</v>
      </c>
      <c r="L545" s="24">
        <v>0</v>
      </c>
      <c r="M545" s="24">
        <v>120</v>
      </c>
      <c r="N545" s="25">
        <v>0</v>
      </c>
      <c r="O545" s="25">
        <v>1</v>
      </c>
      <c r="P545" s="25">
        <v>1</v>
      </c>
      <c r="Q545" s="25">
        <v>0</v>
      </c>
      <c r="R545" s="25">
        <v>1</v>
      </c>
      <c r="S545" s="36">
        <v>65</v>
      </c>
      <c r="T545" s="24">
        <v>100</v>
      </c>
      <c r="U545" s="24">
        <v>0</v>
      </c>
      <c r="V545" s="24">
        <v>0</v>
      </c>
      <c r="W545" s="24">
        <v>0</v>
      </c>
      <c r="X545" s="24">
        <v>0</v>
      </c>
      <c r="Y545" s="48">
        <v>0</v>
      </c>
      <c r="Z545" s="48">
        <v>0</v>
      </c>
      <c r="AA545" s="48">
        <f>VLOOKUP(E545,[6]教育处数据!B:G,6,0)</f>
        <v>30</v>
      </c>
      <c r="AB545" s="43">
        <f>VLOOKUP(E545,[6]教育处数据!B:H,7,0)</f>
        <v>100</v>
      </c>
      <c r="AC545" s="43">
        <f>VLOOKUP(E545,[6]教育处数据!B:J,9,0)</f>
        <v>150</v>
      </c>
      <c r="AD545" s="43">
        <f>VLOOKUP(E545,[6]教育处数据!B:L,11,0)</f>
        <v>0</v>
      </c>
      <c r="AE545" s="43">
        <v>0</v>
      </c>
      <c r="AF545" s="43">
        <v>0</v>
      </c>
      <c r="AG545" s="43">
        <f>VLOOKUP(E545,[6]教育处数据!B:N,13,0)</f>
        <v>0</v>
      </c>
      <c r="AH545" s="43">
        <v>0</v>
      </c>
      <c r="AI545" s="43">
        <v>0</v>
      </c>
      <c r="AJ545" s="43">
        <v>0</v>
      </c>
      <c r="AK545" s="43">
        <v>0</v>
      </c>
      <c r="AL545" s="43">
        <v>0</v>
      </c>
      <c r="AM545" s="26">
        <f>SUM(J545:M545,S545:AJ545)</f>
        <v>565</v>
      </c>
      <c r="AN545" s="7" t="str">
        <f>VLOOKUP(G545,'[4]2.第一轮公示反馈'!$G:$AM,33,0)</f>
        <v>皮肤科</v>
      </c>
      <c r="AO545" s="52">
        <f>SUMPRODUCT(($AN$4:$AN$1113=AN545)*($AM$4:$AM$1113&gt;AM545))+1</f>
        <v>8</v>
      </c>
      <c r="AP545" s="53">
        <f>COUNTIF(AN:AN,AN545)</f>
        <v>16</v>
      </c>
      <c r="AQ545" s="54">
        <f>AO545/AP545</f>
        <v>0.5</v>
      </c>
      <c r="AR545" s="53">
        <f>IF(AQ545&lt;=10%,1.5,(IF(AQ545&lt;=40%,1.25,IF(AQ545&lt;=60%,1,IF(AQ545&lt;90%,0.75,0.5)))))</f>
        <v>1</v>
      </c>
      <c r="AS545" s="55">
        <v>1200</v>
      </c>
      <c r="AT545" s="6">
        <f>VLOOKUP(E545,[6]教育处数据!B:Q,16,0)</f>
        <v>20</v>
      </c>
      <c r="AU545" s="56">
        <f>AS545*AR545*(AT545/AW545)</f>
        <v>1200</v>
      </c>
      <c r="AV545" s="57">
        <f>ROUND(AU545,0)</f>
        <v>1200</v>
      </c>
      <c r="AW545" s="6">
        <v>20</v>
      </c>
    </row>
    <row r="546" spans="1:49">
      <c r="A546" s="6"/>
      <c r="B546" s="7" t="s">
        <v>535</v>
      </c>
      <c r="C546" s="8">
        <v>541</v>
      </c>
      <c r="D546" s="9" t="s">
        <v>692</v>
      </c>
      <c r="E546" s="8" t="str">
        <f>VLOOKUP(D546,'[1]9月学员绩效名单'!$A:$C,3,0)</f>
        <v>733L41</v>
      </c>
      <c r="F546" s="8" t="str">
        <f>VLOOKUP(E546,'[2]住培学员 在培学员排班表（所有人）请假等数据已更新到23.6'!$F$1:$X$65536,19,0)</f>
        <v>住院医师-社会人</v>
      </c>
      <c r="G546" s="8" t="str">
        <f>VLOOKUP(E546,'[2]住培学员 在培学员排班表（所有人）请假等数据已更新到23.6'!$F$1:$P$65536,11,0)</f>
        <v>皮肤科</v>
      </c>
      <c r="H546" s="8" t="str">
        <f>VLOOKUP(E546,'[2]住培学员 在培学员排班表（所有人）请假等数据已更新到23.6'!$F$1:$S$65536,14,0)</f>
        <v>2023年</v>
      </c>
      <c r="I546" s="8" t="s">
        <v>99</v>
      </c>
      <c r="J546" s="24">
        <v>0</v>
      </c>
      <c r="K546" s="24">
        <v>0</v>
      </c>
      <c r="L546" s="24">
        <v>0</v>
      </c>
      <c r="M546" s="24">
        <v>120</v>
      </c>
      <c r="N546" s="25">
        <v>0</v>
      </c>
      <c r="O546" s="25">
        <v>0</v>
      </c>
      <c r="P546" s="25">
        <v>1</v>
      </c>
      <c r="Q546" s="25">
        <v>1</v>
      </c>
      <c r="R546" s="25">
        <v>0</v>
      </c>
      <c r="S546" s="36">
        <v>45</v>
      </c>
      <c r="T546" s="24">
        <v>100</v>
      </c>
      <c r="U546" s="24">
        <v>10</v>
      </c>
      <c r="V546" s="24">
        <v>60</v>
      </c>
      <c r="W546" s="24">
        <v>60</v>
      </c>
      <c r="X546" s="24">
        <v>60</v>
      </c>
      <c r="Y546" s="48">
        <v>0</v>
      </c>
      <c r="Z546" s="48">
        <v>0</v>
      </c>
      <c r="AA546" s="48">
        <f>VLOOKUP(E546,[6]教育处数据!B:G,6,0)</f>
        <v>0</v>
      </c>
      <c r="AB546" s="43">
        <f>VLOOKUP(E546,[6]教育处数据!B:H,7,0)</f>
        <v>100</v>
      </c>
      <c r="AC546" s="43">
        <f>VLOOKUP(E546,[6]教育处数据!B:J,9,0)</f>
        <v>0</v>
      </c>
      <c r="AD546" s="43">
        <f>VLOOKUP(E546,[6]教育处数据!B:L,11,0)</f>
        <v>0</v>
      </c>
      <c r="AE546" s="43">
        <v>0</v>
      </c>
      <c r="AF546" s="43">
        <v>0</v>
      </c>
      <c r="AG546" s="43">
        <f>VLOOKUP(E546,[6]教育处数据!B:N,13,0)</f>
        <v>0</v>
      </c>
      <c r="AH546" s="43">
        <v>0</v>
      </c>
      <c r="AI546" s="43">
        <v>0</v>
      </c>
      <c r="AJ546" s="43">
        <v>0</v>
      </c>
      <c r="AK546" s="43">
        <v>0</v>
      </c>
      <c r="AL546" s="43">
        <v>0</v>
      </c>
      <c r="AM546" s="26">
        <f>SUM(J546:M546,S546:AJ546)</f>
        <v>555</v>
      </c>
      <c r="AN546" s="7" t="str">
        <f>VLOOKUP(G546,'[4]2.第一轮公示反馈'!$G:$AM,33,0)</f>
        <v>皮肤科</v>
      </c>
      <c r="AO546" s="52">
        <f>SUMPRODUCT(($AN$4:$AN$1113=AN546)*($AM$4:$AM$1113&gt;AM546))+1</f>
        <v>9</v>
      </c>
      <c r="AP546" s="53">
        <f>COUNTIF(AN:AN,AN546)</f>
        <v>16</v>
      </c>
      <c r="AQ546" s="54">
        <f>AO546/AP546</f>
        <v>0.5625</v>
      </c>
      <c r="AR546" s="53">
        <f>IF(AQ546&lt;=10%,1.5,(IF(AQ546&lt;=40%,1.25,IF(AQ546&lt;=60%,1,IF(AQ546&lt;90%,0.75,0.5)))))</f>
        <v>1</v>
      </c>
      <c r="AS546" s="55">
        <v>1200</v>
      </c>
      <c r="AT546" s="6">
        <f>VLOOKUP(E546,[6]教育处数据!B:Q,16,0)</f>
        <v>20</v>
      </c>
      <c r="AU546" s="56">
        <f>AS546*AR546*(AT546/AW546)</f>
        <v>1200</v>
      </c>
      <c r="AV546" s="57">
        <f>ROUND(AU546,0)</f>
        <v>1200</v>
      </c>
      <c r="AW546" s="6">
        <v>20</v>
      </c>
    </row>
    <row r="547" spans="1:49">
      <c r="A547" s="6"/>
      <c r="B547" s="7" t="s">
        <v>535</v>
      </c>
      <c r="C547" s="8">
        <v>542</v>
      </c>
      <c r="D547" s="9" t="s">
        <v>693</v>
      </c>
      <c r="E547" s="8" t="str">
        <f>VLOOKUP(D547,'[1]9月学员绩效名单'!$A:$C,3,0)</f>
        <v>732L37</v>
      </c>
      <c r="F547" s="8" t="str">
        <f>VLOOKUP(E547,'[2]住培学员 在培学员排班表（所有人）请假等数据已更新到23.6'!$F$1:$X$65536,19,0)</f>
        <v>住院医师-外院</v>
      </c>
      <c r="G547" s="8" t="str">
        <f>VLOOKUP(E547,'[2]住培学员 在培学员排班表（所有人）请假等数据已更新到23.6'!$F$1:$P$65536,11,0)</f>
        <v>皮肤科</v>
      </c>
      <c r="H547" s="8" t="str">
        <f>VLOOKUP(E547,'[2]住培学员 在培学员排班表（所有人）请假等数据已更新到23.6'!$F$1:$S$65536,14,0)</f>
        <v>2023年</v>
      </c>
      <c r="I547" s="8" t="s">
        <v>99</v>
      </c>
      <c r="J547" s="24">
        <v>0</v>
      </c>
      <c r="K547" s="24">
        <v>0</v>
      </c>
      <c r="L547" s="24">
        <v>0</v>
      </c>
      <c r="M547" s="24">
        <v>120</v>
      </c>
      <c r="N547" s="25">
        <v>0</v>
      </c>
      <c r="O547" s="25">
        <v>1</v>
      </c>
      <c r="P547" s="25">
        <v>0</v>
      </c>
      <c r="Q547" s="25">
        <v>1</v>
      </c>
      <c r="R547" s="25">
        <v>0</v>
      </c>
      <c r="S547" s="36">
        <v>45</v>
      </c>
      <c r="T547" s="24">
        <v>100</v>
      </c>
      <c r="U547" s="24">
        <v>10</v>
      </c>
      <c r="V547" s="24">
        <v>60</v>
      </c>
      <c r="W547" s="24">
        <v>60</v>
      </c>
      <c r="X547" s="24">
        <v>90</v>
      </c>
      <c r="Y547" s="48">
        <v>0</v>
      </c>
      <c r="Z547" s="48">
        <v>0</v>
      </c>
      <c r="AA547" s="48">
        <f>VLOOKUP(E547,[6]教育处数据!B:G,6,0)</f>
        <v>0</v>
      </c>
      <c r="AB547" s="43">
        <f>VLOOKUP(E547,[6]教育处数据!B:H,7,0)</f>
        <v>0</v>
      </c>
      <c r="AC547" s="43">
        <f>VLOOKUP(E547,[6]教育处数据!B:J,9,0)</f>
        <v>0</v>
      </c>
      <c r="AD547" s="43">
        <f>VLOOKUP(E547,[6]教育处数据!B:L,11,0)</f>
        <v>0</v>
      </c>
      <c r="AE547" s="43">
        <v>0</v>
      </c>
      <c r="AF547" s="43">
        <v>0</v>
      </c>
      <c r="AG547" s="43">
        <f>VLOOKUP(E547,[6]教育处数据!B:N,13,0)</f>
        <v>0</v>
      </c>
      <c r="AH547" s="43">
        <v>0</v>
      </c>
      <c r="AI547" s="43">
        <v>0</v>
      </c>
      <c r="AJ547" s="43">
        <v>0</v>
      </c>
      <c r="AK547" s="43">
        <v>0</v>
      </c>
      <c r="AL547" s="43">
        <v>0</v>
      </c>
      <c r="AM547" s="26">
        <f>SUM(J547:M547,S547:AJ547)</f>
        <v>485</v>
      </c>
      <c r="AN547" s="7" t="str">
        <f>VLOOKUP(G547,'[4]2.第一轮公示反馈'!$G:$AM,33,0)</f>
        <v>皮肤科</v>
      </c>
      <c r="AO547" s="52">
        <f>SUMPRODUCT(($AN$4:$AN$1113=AN547)*($AM$4:$AM$1113&gt;AM547))+1</f>
        <v>10</v>
      </c>
      <c r="AP547" s="53">
        <f>COUNTIF(AN:AN,AN547)</f>
        <v>16</v>
      </c>
      <c r="AQ547" s="54">
        <f>AO547/AP547</f>
        <v>0.625</v>
      </c>
      <c r="AR547" s="53">
        <f>IF(AQ547&lt;=10%,1.5,(IF(AQ547&lt;=40%,1.25,IF(AQ547&lt;=60%,1,IF(AQ547&lt;90%,0.75,0.5)))))</f>
        <v>0.75</v>
      </c>
      <c r="AS547" s="55">
        <v>1200</v>
      </c>
      <c r="AT547" s="6">
        <f>VLOOKUP(E547,[6]教育处数据!B:Q,16,0)</f>
        <v>20</v>
      </c>
      <c r="AU547" s="56">
        <f>AS547*AR547*(AT547/AW547)</f>
        <v>900</v>
      </c>
      <c r="AV547" s="57">
        <f>ROUND(AU547,0)</f>
        <v>900</v>
      </c>
      <c r="AW547" s="6">
        <v>20</v>
      </c>
    </row>
    <row r="548" spans="1:49">
      <c r="A548" s="6"/>
      <c r="B548" s="7" t="s">
        <v>535</v>
      </c>
      <c r="C548" s="8">
        <v>543</v>
      </c>
      <c r="D548" s="9" t="s">
        <v>694</v>
      </c>
      <c r="E548" s="8" t="str">
        <f>VLOOKUP(D548,'[1]9月学员绩效名单'!$A:$C,3,0)</f>
        <v>729L91</v>
      </c>
      <c r="F548" s="8" t="str">
        <f>VLOOKUP(E548,'[2]住培学员 在培学员排班表（所有人）请假等数据已更新到23.6'!$F$1:$X$65536,19,0)</f>
        <v>住院医师-外院</v>
      </c>
      <c r="G548" s="8" t="str">
        <f>VLOOKUP(E548,'[2]住培学员 在培学员排班表（所有人）请假等数据已更新到23.6'!$F$1:$P$65536,11,0)</f>
        <v>皮肤科</v>
      </c>
      <c r="H548" s="8" t="str">
        <f>VLOOKUP(E548,'[2]住培学员 在培学员排班表（所有人）请假等数据已更新到23.6'!$F$1:$S$65536,14,0)</f>
        <v>2022年</v>
      </c>
      <c r="I548" s="8" t="s">
        <v>99</v>
      </c>
      <c r="J548" s="24">
        <v>0</v>
      </c>
      <c r="K548" s="24">
        <v>0</v>
      </c>
      <c r="L548" s="24">
        <v>0</v>
      </c>
      <c r="M548" s="24">
        <v>120</v>
      </c>
      <c r="N548" s="25">
        <v>0</v>
      </c>
      <c r="O548" s="25">
        <v>2</v>
      </c>
      <c r="P548" s="25">
        <v>1</v>
      </c>
      <c r="Q548" s="25">
        <v>0</v>
      </c>
      <c r="R548" s="25">
        <v>0</v>
      </c>
      <c r="S548" s="36">
        <v>60</v>
      </c>
      <c r="T548" s="24">
        <v>100</v>
      </c>
      <c r="U548" s="24">
        <v>10</v>
      </c>
      <c r="V548" s="24">
        <v>0</v>
      </c>
      <c r="W548" s="24">
        <v>0</v>
      </c>
      <c r="X548" s="24">
        <v>0</v>
      </c>
      <c r="Y548" s="48">
        <v>0</v>
      </c>
      <c r="Z548" s="48">
        <v>0</v>
      </c>
      <c r="AA548" s="48">
        <f>VLOOKUP(E548,[6]教育处数据!B:G,6,0)</f>
        <v>20</v>
      </c>
      <c r="AB548" s="43">
        <f>VLOOKUP(E548,[6]教育处数据!B:H,7,0)</f>
        <v>0</v>
      </c>
      <c r="AC548" s="43">
        <f>VLOOKUP(E548,[6]教育处数据!B:J,9,0)</f>
        <v>0</v>
      </c>
      <c r="AD548" s="43">
        <f>VLOOKUP(E548,[6]教育处数据!B:L,11,0)</f>
        <v>0</v>
      </c>
      <c r="AE548" s="43">
        <v>0</v>
      </c>
      <c r="AF548" s="43">
        <v>0</v>
      </c>
      <c r="AG548" s="43">
        <f>VLOOKUP(E548,[6]教育处数据!B:N,13,0)</f>
        <v>0</v>
      </c>
      <c r="AH548" s="43">
        <v>0</v>
      </c>
      <c r="AI548" s="43">
        <v>0</v>
      </c>
      <c r="AJ548" s="43">
        <v>0</v>
      </c>
      <c r="AK548" s="43">
        <v>0</v>
      </c>
      <c r="AL548" s="43">
        <v>0</v>
      </c>
      <c r="AM548" s="26">
        <f>SUM(J548:M548,S548:AJ548)</f>
        <v>310</v>
      </c>
      <c r="AN548" s="7" t="str">
        <f>VLOOKUP(G548,'[4]2.第一轮公示反馈'!$G:$AM,33,0)</f>
        <v>皮肤科</v>
      </c>
      <c r="AO548" s="52">
        <f>SUMPRODUCT(($AN$4:$AN$1113=AN548)*($AM$4:$AM$1113&gt;AM548))+1</f>
        <v>11</v>
      </c>
      <c r="AP548" s="53">
        <f>COUNTIF(AN:AN,AN548)</f>
        <v>16</v>
      </c>
      <c r="AQ548" s="54">
        <f>AO548/AP548</f>
        <v>0.6875</v>
      </c>
      <c r="AR548" s="53">
        <f>IF(AQ548&lt;=10%,1.5,(IF(AQ548&lt;=40%,1.25,IF(AQ548&lt;=60%,1,IF(AQ548&lt;90%,0.75,0.5)))))</f>
        <v>0.75</v>
      </c>
      <c r="AS548" s="55">
        <v>1200</v>
      </c>
      <c r="AT548" s="6">
        <f>VLOOKUP(E548,[6]教育处数据!B:Q,16,0)</f>
        <v>20</v>
      </c>
      <c r="AU548" s="56">
        <f>AS548*AR548*(AT548/AW548)</f>
        <v>900</v>
      </c>
      <c r="AV548" s="57">
        <f>ROUND(AU548,0)</f>
        <v>900</v>
      </c>
      <c r="AW548" s="6">
        <v>20</v>
      </c>
    </row>
    <row r="549" spans="1:49">
      <c r="A549" s="6"/>
      <c r="B549" s="7" t="s">
        <v>535</v>
      </c>
      <c r="C549" s="8">
        <v>544</v>
      </c>
      <c r="D549" s="9" t="s">
        <v>695</v>
      </c>
      <c r="E549" s="8" t="str">
        <f>VLOOKUP(D549,'[1]9月学员绩效名单'!$A:$C,3,0)</f>
        <v>730L37</v>
      </c>
      <c r="F549" s="8" t="str">
        <f>VLOOKUP(E549,'[2]住培学员 在培学员排班表（所有人）请假等数据已更新到23.6'!$F$1:$X$65536,19,0)</f>
        <v>住院医师-外院</v>
      </c>
      <c r="G549" s="8" t="str">
        <f>VLOOKUP(E549,'[2]住培学员 在培学员排班表（所有人）请假等数据已更新到23.6'!$F$1:$P$65536,11,0)</f>
        <v>皮肤科</v>
      </c>
      <c r="H549" s="8" t="str">
        <f>VLOOKUP(E549,'[2]住培学员 在培学员排班表（所有人）请假等数据已更新到23.6'!$F$1:$S$65536,14,0)</f>
        <v>2022年</v>
      </c>
      <c r="I549" s="8" t="s">
        <v>99</v>
      </c>
      <c r="J549" s="24">
        <v>0</v>
      </c>
      <c r="K549" s="24">
        <v>0</v>
      </c>
      <c r="L549" s="24">
        <v>0</v>
      </c>
      <c r="M549" s="24">
        <v>120</v>
      </c>
      <c r="N549" s="25">
        <v>0</v>
      </c>
      <c r="O549" s="25">
        <v>2</v>
      </c>
      <c r="P549" s="25">
        <v>1</v>
      </c>
      <c r="Q549" s="25">
        <v>0</v>
      </c>
      <c r="R549" s="25">
        <v>0</v>
      </c>
      <c r="S549" s="36">
        <v>60</v>
      </c>
      <c r="T549" s="24">
        <v>100</v>
      </c>
      <c r="U549" s="24">
        <v>0</v>
      </c>
      <c r="V549" s="24">
        <v>0</v>
      </c>
      <c r="W549" s="24">
        <v>0</v>
      </c>
      <c r="X549" s="24">
        <v>0</v>
      </c>
      <c r="Y549" s="48">
        <v>0</v>
      </c>
      <c r="Z549" s="48">
        <v>0</v>
      </c>
      <c r="AA549" s="48">
        <f>VLOOKUP(E549,[6]教育处数据!B:G,6,0)</f>
        <v>20</v>
      </c>
      <c r="AB549" s="43">
        <f>VLOOKUP(E549,[6]教育处数据!B:H,7,0)</f>
        <v>0</v>
      </c>
      <c r="AC549" s="43">
        <f>VLOOKUP(E549,[6]教育处数据!B:J,9,0)</f>
        <v>0</v>
      </c>
      <c r="AD549" s="43">
        <f>VLOOKUP(E549,[6]教育处数据!B:L,11,0)</f>
        <v>0</v>
      </c>
      <c r="AE549" s="43">
        <v>0</v>
      </c>
      <c r="AF549" s="43">
        <v>0</v>
      </c>
      <c r="AG549" s="43">
        <f>VLOOKUP(E549,[6]教育处数据!B:N,13,0)</f>
        <v>0</v>
      </c>
      <c r="AH549" s="43">
        <v>0</v>
      </c>
      <c r="AI549" s="43">
        <v>0</v>
      </c>
      <c r="AJ549" s="43">
        <v>0</v>
      </c>
      <c r="AK549" s="43">
        <v>0</v>
      </c>
      <c r="AL549" s="43">
        <v>0</v>
      </c>
      <c r="AM549" s="26">
        <f>SUM(J549:M549,S549:AJ549)</f>
        <v>300</v>
      </c>
      <c r="AN549" s="7" t="str">
        <f>VLOOKUP(G549,'[4]2.第一轮公示反馈'!$G:$AM,33,0)</f>
        <v>皮肤科</v>
      </c>
      <c r="AO549" s="52">
        <f>SUMPRODUCT(($AN$4:$AN$1113=AN549)*($AM$4:$AM$1113&gt;AM549))+1</f>
        <v>12</v>
      </c>
      <c r="AP549" s="53">
        <f>COUNTIF(AN:AN,AN549)</f>
        <v>16</v>
      </c>
      <c r="AQ549" s="54">
        <f>AO549/AP549</f>
        <v>0.75</v>
      </c>
      <c r="AR549" s="53">
        <f>IF(AQ549&lt;=10%,1.5,(IF(AQ549&lt;=40%,1.25,IF(AQ549&lt;=60%,1,IF(AQ549&lt;90%,0.75,0.5)))))</f>
        <v>0.75</v>
      </c>
      <c r="AS549" s="55">
        <v>1200</v>
      </c>
      <c r="AT549" s="6">
        <f>VLOOKUP(E549,[6]教育处数据!B:Q,16,0)</f>
        <v>20</v>
      </c>
      <c r="AU549" s="56">
        <f>AS549*AR549*(AT549/AW549)</f>
        <v>900</v>
      </c>
      <c r="AV549" s="57">
        <f>ROUND(AU549,0)</f>
        <v>900</v>
      </c>
      <c r="AW549" s="6">
        <v>20</v>
      </c>
    </row>
    <row r="550" spans="1:49">
      <c r="A550" s="6"/>
      <c r="B550" s="7" t="s">
        <v>535</v>
      </c>
      <c r="C550" s="8">
        <v>545</v>
      </c>
      <c r="D550" s="13" t="s">
        <v>696</v>
      </c>
      <c r="E550" s="8" t="str">
        <f>VLOOKUP(D550,'[1]9月学员绩效名单'!$A:$C,3,0)</f>
        <v>7AO033</v>
      </c>
      <c r="F550" s="8" t="str">
        <f>VLOOKUP(E550,'[2]住培学员 在培学员排班表（所有人）请假等数据已更新到23.6'!$F$1:$X$65536,19,0)</f>
        <v>规培研究生</v>
      </c>
      <c r="G550" s="8" t="str">
        <f>VLOOKUP(E550,'[2]住培学员 在培学员排班表（所有人）请假等数据已更新到23.6'!$F$1:$P$65536,11,0)</f>
        <v>皮肤科</v>
      </c>
      <c r="H550" s="8" t="str">
        <f>VLOOKUP(E550,'[2]住培学员 在培学员排班表（所有人）请假等数据已更新到23.6'!$F$1:$S$65536,14,0)</f>
        <v>2022年</v>
      </c>
      <c r="I550" s="8" t="s">
        <v>99</v>
      </c>
      <c r="J550" s="24">
        <v>0</v>
      </c>
      <c r="K550" s="24">
        <v>0</v>
      </c>
      <c r="L550" s="24">
        <v>0</v>
      </c>
      <c r="M550" s="24">
        <v>120</v>
      </c>
      <c r="N550" s="25">
        <v>0</v>
      </c>
      <c r="O550" s="25">
        <v>2</v>
      </c>
      <c r="P550" s="25">
        <v>1</v>
      </c>
      <c r="Q550" s="25">
        <v>0</v>
      </c>
      <c r="R550" s="25">
        <v>0</v>
      </c>
      <c r="S550" s="36">
        <v>60</v>
      </c>
      <c r="T550" s="24">
        <v>100</v>
      </c>
      <c r="U550" s="24">
        <v>0</v>
      </c>
      <c r="V550" s="24">
        <v>0</v>
      </c>
      <c r="W550" s="24">
        <v>0</v>
      </c>
      <c r="X550" s="24">
        <v>0</v>
      </c>
      <c r="Y550" s="48">
        <v>0</v>
      </c>
      <c r="Z550" s="48">
        <v>0</v>
      </c>
      <c r="AA550" s="48">
        <f>VLOOKUP(E550,[6]教育处数据!B:G,6,0)</f>
        <v>0</v>
      </c>
      <c r="AB550" s="43">
        <f>VLOOKUP(E550,[6]教育处数据!B:H,7,0)</f>
        <v>0</v>
      </c>
      <c r="AC550" s="43">
        <f>VLOOKUP(E550,[6]教育处数据!B:J,9,0)</f>
        <v>0</v>
      </c>
      <c r="AD550" s="43">
        <f>VLOOKUP(E550,[6]教育处数据!B:L,11,0)</f>
        <v>0</v>
      </c>
      <c r="AE550" s="43">
        <v>0</v>
      </c>
      <c r="AF550" s="43">
        <v>0</v>
      </c>
      <c r="AG550" s="43">
        <f>VLOOKUP(E550,[6]教育处数据!B:N,13,0)</f>
        <v>0</v>
      </c>
      <c r="AH550" s="43">
        <v>0</v>
      </c>
      <c r="AI550" s="43">
        <v>0</v>
      </c>
      <c r="AJ550" s="43">
        <v>0</v>
      </c>
      <c r="AK550" s="43">
        <v>0</v>
      </c>
      <c r="AL550" s="43">
        <v>0</v>
      </c>
      <c r="AM550" s="26">
        <f>SUM(J550:M550,S550:AJ550)</f>
        <v>280</v>
      </c>
      <c r="AN550" s="7" t="str">
        <f>VLOOKUP(G550,'[4]2.第一轮公示反馈'!$G:$AM,33,0)</f>
        <v>皮肤科</v>
      </c>
      <c r="AO550" s="52">
        <f>SUMPRODUCT(($AN$4:$AN$1113=AN550)*($AM$4:$AM$1113&gt;AM550))+1</f>
        <v>13</v>
      </c>
      <c r="AP550" s="53">
        <f>COUNTIF(AN:AN,AN550)</f>
        <v>16</v>
      </c>
      <c r="AQ550" s="54">
        <f>AO550/AP550</f>
        <v>0.8125</v>
      </c>
      <c r="AR550" s="53">
        <f>IF(AQ550&lt;=10%,1.5,(IF(AQ550&lt;=40%,1.25,IF(AQ550&lt;=60%,1,IF(AQ550&lt;90%,0.75,0.5)))))</f>
        <v>0.75</v>
      </c>
      <c r="AS550" s="55">
        <v>1200</v>
      </c>
      <c r="AT550" s="6">
        <f>VLOOKUP(E550,[6]教育处数据!B:Q,16,0)</f>
        <v>20</v>
      </c>
      <c r="AU550" s="56">
        <f>AS550*AR550*(AT550/AW550)</f>
        <v>900</v>
      </c>
      <c r="AV550" s="57">
        <f>ROUND(AU550,0)</f>
        <v>900</v>
      </c>
      <c r="AW550" s="6">
        <v>20</v>
      </c>
    </row>
    <row r="551" spans="1:49">
      <c r="A551" s="6"/>
      <c r="B551" s="7" t="s">
        <v>535</v>
      </c>
      <c r="C551" s="8">
        <v>546</v>
      </c>
      <c r="D551" s="13" t="s">
        <v>697</v>
      </c>
      <c r="E551" s="8" t="str">
        <f>VLOOKUP(D551,'[1]9月学员绩效名单'!$A:$C,3,0)</f>
        <v>7AO278</v>
      </c>
      <c r="F551" s="8" t="str">
        <f>VLOOKUP(E551,'[2]住培学员 在培学员排班表（所有人）请假等数据已更新到23.6'!$F$1:$X$65536,19,0)</f>
        <v>规培研究生</v>
      </c>
      <c r="G551" s="8" t="str">
        <f>VLOOKUP(E551,'[2]住培学员 在培学员排班表（所有人）请假等数据已更新到23.6'!$F$1:$P$65536,11,0)</f>
        <v>皮肤科</v>
      </c>
      <c r="H551" s="8" t="str">
        <f>VLOOKUP(E551,'[2]住培学员 在培学员排班表（所有人）请假等数据已更新到23.6'!$F$1:$S$65536,14,0)</f>
        <v>2022年</v>
      </c>
      <c r="I551" s="8" t="s">
        <v>99</v>
      </c>
      <c r="J551" s="24">
        <v>0</v>
      </c>
      <c r="K551" s="24">
        <v>0</v>
      </c>
      <c r="L551" s="24">
        <v>0</v>
      </c>
      <c r="M551" s="24">
        <v>120</v>
      </c>
      <c r="N551" s="25">
        <v>0</v>
      </c>
      <c r="O551" s="25">
        <v>3</v>
      </c>
      <c r="P551" s="25">
        <v>0</v>
      </c>
      <c r="Q551" s="25">
        <v>0</v>
      </c>
      <c r="R551" s="25">
        <v>0</v>
      </c>
      <c r="S551" s="36">
        <v>60</v>
      </c>
      <c r="T551" s="24">
        <v>100</v>
      </c>
      <c r="U551" s="24">
        <v>0</v>
      </c>
      <c r="V551" s="24">
        <v>0</v>
      </c>
      <c r="W551" s="24">
        <v>0</v>
      </c>
      <c r="X551" s="24">
        <v>0</v>
      </c>
      <c r="Y551" s="48">
        <v>0</v>
      </c>
      <c r="Z551" s="48">
        <v>0</v>
      </c>
      <c r="AA551" s="48">
        <f>VLOOKUP(E551,[6]教育处数据!B:G,6,0)</f>
        <v>0</v>
      </c>
      <c r="AB551" s="43">
        <f>VLOOKUP(E551,[6]教育处数据!B:H,7,0)</f>
        <v>0</v>
      </c>
      <c r="AC551" s="43">
        <f>VLOOKUP(E551,[6]教育处数据!B:J,9,0)</f>
        <v>0</v>
      </c>
      <c r="AD551" s="43">
        <f>VLOOKUP(E551,[6]教育处数据!B:L,11,0)</f>
        <v>0</v>
      </c>
      <c r="AE551" s="43">
        <v>0</v>
      </c>
      <c r="AF551" s="43">
        <v>0</v>
      </c>
      <c r="AG551" s="43">
        <f>VLOOKUP(E551,[6]教育处数据!B:N,13,0)</f>
        <v>0</v>
      </c>
      <c r="AH551" s="43">
        <v>0</v>
      </c>
      <c r="AI551" s="43">
        <v>0</v>
      </c>
      <c r="AJ551" s="43">
        <v>0</v>
      </c>
      <c r="AK551" s="43">
        <v>0</v>
      </c>
      <c r="AL551" s="43">
        <v>0</v>
      </c>
      <c r="AM551" s="26">
        <f>SUM(J551:M551,S551:AJ551)</f>
        <v>280</v>
      </c>
      <c r="AN551" s="7" t="str">
        <f>VLOOKUP(G551,'[4]2.第一轮公示反馈'!$G:$AM,33,0)</f>
        <v>皮肤科</v>
      </c>
      <c r="AO551" s="52">
        <f>SUMPRODUCT(($AN$4:$AN$1113=AN551)*($AM$4:$AM$1113&gt;AM551))+1</f>
        <v>13</v>
      </c>
      <c r="AP551" s="53">
        <f>COUNTIF(AN:AN,AN551)</f>
        <v>16</v>
      </c>
      <c r="AQ551" s="54">
        <f>AO551/AP551</f>
        <v>0.8125</v>
      </c>
      <c r="AR551" s="53">
        <f>IF(AQ551&lt;=10%,1.5,(IF(AQ551&lt;=40%,1.25,IF(AQ551&lt;=60%,1,IF(AQ551&lt;90%,0.75,0.5)))))</f>
        <v>0.75</v>
      </c>
      <c r="AS551" s="55">
        <v>1200</v>
      </c>
      <c r="AT551" s="6">
        <f>VLOOKUP(E551,[6]教育处数据!B:Q,16,0)</f>
        <v>20</v>
      </c>
      <c r="AU551" s="56">
        <f>AS551*AR551*(AT551/AW551)</f>
        <v>900</v>
      </c>
      <c r="AV551" s="57">
        <f>ROUND(AU551,0)</f>
        <v>900</v>
      </c>
      <c r="AW551" s="6">
        <v>20</v>
      </c>
    </row>
    <row r="552" spans="1:49">
      <c r="A552" s="6"/>
      <c r="B552" s="7" t="s">
        <v>535</v>
      </c>
      <c r="C552" s="8">
        <v>547</v>
      </c>
      <c r="D552" s="9" t="s">
        <v>698</v>
      </c>
      <c r="E552" s="8" t="str">
        <f>VLOOKUP(D552,'[1]9月学员绩效名单'!$A:$C,3,0)</f>
        <v>730L09</v>
      </c>
      <c r="F552" s="8" t="str">
        <f>VLOOKUP(E552,'[2]住培学员 在培学员排班表（所有人）请假等数据已更新到23.6'!$F$1:$X$65536,19,0)</f>
        <v>住院医师-外院</v>
      </c>
      <c r="G552" s="8" t="str">
        <f>VLOOKUP(E552,'[2]住培学员 在培学员排班表（所有人）请假等数据已更新到23.6'!$F$1:$P$65536,11,0)</f>
        <v>皮肤科</v>
      </c>
      <c r="H552" s="8" t="str">
        <f>VLOOKUP(E552,'[2]住培学员 在培学员排班表（所有人）请假等数据已更新到23.6'!$F$1:$S$65536,14,0)</f>
        <v>2022年</v>
      </c>
      <c r="I552" s="8" t="s">
        <v>99</v>
      </c>
      <c r="J552" s="24">
        <v>0</v>
      </c>
      <c r="K552" s="24">
        <v>0</v>
      </c>
      <c r="L552" s="24">
        <v>0</v>
      </c>
      <c r="M552" s="24">
        <v>120</v>
      </c>
      <c r="N552" s="25">
        <v>0</v>
      </c>
      <c r="O552" s="25">
        <v>1</v>
      </c>
      <c r="P552" s="25">
        <v>0</v>
      </c>
      <c r="Q552" s="25">
        <v>0</v>
      </c>
      <c r="R552" s="25">
        <v>1</v>
      </c>
      <c r="S552" s="36">
        <v>45</v>
      </c>
      <c r="T552" s="24">
        <v>100</v>
      </c>
      <c r="U552" s="24">
        <v>0</v>
      </c>
      <c r="V552" s="24">
        <v>0</v>
      </c>
      <c r="W552" s="24">
        <v>0</v>
      </c>
      <c r="X552" s="24">
        <v>0</v>
      </c>
      <c r="Y552" s="48">
        <v>0</v>
      </c>
      <c r="Z552" s="48">
        <v>0</v>
      </c>
      <c r="AA552" s="48">
        <f>VLOOKUP(E552,[6]教育处数据!B:G,6,0)</f>
        <v>0</v>
      </c>
      <c r="AB552" s="43">
        <f>VLOOKUP(E552,[6]教育处数据!B:H,7,0)</f>
        <v>0</v>
      </c>
      <c r="AC552" s="43">
        <f>VLOOKUP(E552,[6]教育处数据!B:J,9,0)</f>
        <v>0</v>
      </c>
      <c r="AD552" s="43">
        <f>VLOOKUP(E552,[6]教育处数据!B:L,11,0)</f>
        <v>0</v>
      </c>
      <c r="AE552" s="43">
        <v>0</v>
      </c>
      <c r="AF552" s="43">
        <v>0</v>
      </c>
      <c r="AG552" s="43">
        <f>VLOOKUP(E552,[6]教育处数据!B:N,13,0)</f>
        <v>0</v>
      </c>
      <c r="AH552" s="43">
        <v>0</v>
      </c>
      <c r="AI552" s="43">
        <v>0</v>
      </c>
      <c r="AJ552" s="43">
        <v>0</v>
      </c>
      <c r="AK552" s="43">
        <v>0</v>
      </c>
      <c r="AL552" s="43">
        <v>0</v>
      </c>
      <c r="AM552" s="26">
        <f>SUM(J552:M552,S552:AJ552)</f>
        <v>265</v>
      </c>
      <c r="AN552" s="7" t="str">
        <f>VLOOKUP(G552,'[4]2.第一轮公示反馈'!$G:$AM,33,0)</f>
        <v>皮肤科</v>
      </c>
      <c r="AO552" s="52">
        <f>SUMPRODUCT(($AN$4:$AN$1113=AN552)*($AM$4:$AM$1113&gt;AM552))+1</f>
        <v>15</v>
      </c>
      <c r="AP552" s="53">
        <f>COUNTIF(AN:AN,AN552)</f>
        <v>16</v>
      </c>
      <c r="AQ552" s="54">
        <f>AO552/AP552</f>
        <v>0.9375</v>
      </c>
      <c r="AR552" s="53">
        <f>IF(AQ552&lt;=10%,1.5,(IF(AQ552&lt;=40%,1.25,IF(AQ552&lt;=60%,1,IF(AQ552&lt;90%,0.75,0.5)))))</f>
        <v>0.5</v>
      </c>
      <c r="AS552" s="55">
        <v>1200</v>
      </c>
      <c r="AT552" s="6">
        <f>VLOOKUP(E552,[6]教育处数据!B:Q,16,0)</f>
        <v>20</v>
      </c>
      <c r="AU552" s="56">
        <f>AS552*AR552*(AT552/AW552)</f>
        <v>600</v>
      </c>
      <c r="AV552" s="57">
        <f>ROUND(AU552,0)</f>
        <v>600</v>
      </c>
      <c r="AW552" s="6">
        <v>20</v>
      </c>
    </row>
    <row r="553" spans="1:49">
      <c r="A553" s="6"/>
      <c r="B553" s="7" t="s">
        <v>535</v>
      </c>
      <c r="C553" s="8">
        <v>548</v>
      </c>
      <c r="D553" s="13" t="s">
        <v>699</v>
      </c>
      <c r="E553" s="8" t="str">
        <f>VLOOKUP(D553,'[1]9月学员绩效名单'!$A:$C,3,0)</f>
        <v>7AO279</v>
      </c>
      <c r="F553" s="8" t="str">
        <f>VLOOKUP(E553,'[2]住培学员 在培学员排班表（所有人）请假等数据已更新到23.6'!$F$1:$X$65536,19,0)</f>
        <v>规培研究生</v>
      </c>
      <c r="G553" s="8" t="str">
        <f>VLOOKUP(E553,'[2]住培学员 在培学员排班表（所有人）请假等数据已更新到23.6'!$F$1:$P$65536,11,0)</f>
        <v>皮肤科</v>
      </c>
      <c r="H553" s="8" t="str">
        <f>VLOOKUP(E553,'[2]住培学员 在培学员排班表（所有人）请假等数据已更新到23.6'!$F$1:$S$65536,14,0)</f>
        <v>2022年</v>
      </c>
      <c r="I553" s="8" t="s">
        <v>99</v>
      </c>
      <c r="J553" s="24">
        <v>0</v>
      </c>
      <c r="K553" s="24">
        <v>0</v>
      </c>
      <c r="L553" s="24">
        <v>0</v>
      </c>
      <c r="M553" s="24">
        <v>120</v>
      </c>
      <c r="N553" s="25">
        <v>0</v>
      </c>
      <c r="O553" s="25">
        <v>0</v>
      </c>
      <c r="P553" s="25">
        <v>1</v>
      </c>
      <c r="Q553" s="25">
        <v>0</v>
      </c>
      <c r="R553" s="25">
        <v>1</v>
      </c>
      <c r="S553" s="36">
        <v>45</v>
      </c>
      <c r="T553" s="24">
        <v>100</v>
      </c>
      <c r="U553" s="24">
        <v>0</v>
      </c>
      <c r="V553" s="24">
        <v>0</v>
      </c>
      <c r="W553" s="24">
        <v>0</v>
      </c>
      <c r="X553" s="24">
        <v>0</v>
      </c>
      <c r="Y553" s="48">
        <v>0</v>
      </c>
      <c r="Z553" s="48">
        <v>0</v>
      </c>
      <c r="AA553" s="48">
        <f>VLOOKUP(E553,[6]教育处数据!B:G,6,0)</f>
        <v>0</v>
      </c>
      <c r="AB553" s="43">
        <f>VLOOKUP(E553,[6]教育处数据!B:H,7,0)</f>
        <v>0</v>
      </c>
      <c r="AC553" s="43">
        <f>VLOOKUP(E553,[6]教育处数据!B:J,9,0)</f>
        <v>0</v>
      </c>
      <c r="AD553" s="43">
        <f>VLOOKUP(E553,[6]教育处数据!B:L,11,0)</f>
        <v>0</v>
      </c>
      <c r="AE553" s="43">
        <v>0</v>
      </c>
      <c r="AF553" s="43">
        <v>0</v>
      </c>
      <c r="AG553" s="43">
        <f>VLOOKUP(E553,[6]教育处数据!B:N,13,0)</f>
        <v>0</v>
      </c>
      <c r="AH553" s="43">
        <v>0</v>
      </c>
      <c r="AI553" s="43">
        <v>0</v>
      </c>
      <c r="AJ553" s="43">
        <v>0</v>
      </c>
      <c r="AK553" s="43">
        <v>0</v>
      </c>
      <c r="AL553" s="43">
        <v>0</v>
      </c>
      <c r="AM553" s="26">
        <f>SUM(J553:M553,S553:AJ553)</f>
        <v>265</v>
      </c>
      <c r="AN553" s="7" t="str">
        <f>VLOOKUP(G553,'[4]2.第一轮公示反馈'!$G:$AM,33,0)</f>
        <v>皮肤科</v>
      </c>
      <c r="AO553" s="52">
        <f>SUMPRODUCT(($AN$4:$AN$1113=AN553)*($AM$4:$AM$1113&gt;AM553))+1</f>
        <v>15</v>
      </c>
      <c r="AP553" s="53">
        <f>COUNTIF(AN:AN,AN553)</f>
        <v>16</v>
      </c>
      <c r="AQ553" s="54">
        <f>AO553/AP553</f>
        <v>0.9375</v>
      </c>
      <c r="AR553" s="53">
        <f>IF(AQ553&lt;=10%,1.5,(IF(AQ553&lt;=40%,1.25,IF(AQ553&lt;=60%,1,IF(AQ553&lt;90%,0.75,0.5)))))</f>
        <v>0.5</v>
      </c>
      <c r="AS553" s="55">
        <v>1200</v>
      </c>
      <c r="AT553" s="6">
        <f>VLOOKUP(E553,[6]教育处数据!B:Q,16,0)</f>
        <v>20</v>
      </c>
      <c r="AU553" s="56">
        <f>AS553*AR553*(AT553/AW553)</f>
        <v>600</v>
      </c>
      <c r="AV553" s="57">
        <f>ROUND(AU553,0)</f>
        <v>600</v>
      </c>
      <c r="AW553" s="6">
        <v>20</v>
      </c>
    </row>
    <row r="554" spans="1:49">
      <c r="A554" s="6"/>
      <c r="B554" s="7" t="s">
        <v>241</v>
      </c>
      <c r="C554" s="8">
        <v>549</v>
      </c>
      <c r="D554" s="9" t="s">
        <v>700</v>
      </c>
      <c r="E554" s="8" t="str">
        <f>VLOOKUP(D554,'[1]9月学员绩效名单'!$A:$C,3,0)</f>
        <v>727L96</v>
      </c>
      <c r="F554" s="8" t="str">
        <f>VLOOKUP(E554,'[2]住培学员 在培学员排班表（所有人）请假等数据已更新到23.6'!$F$1:$X$65536,19,0)</f>
        <v>住院医师-外院</v>
      </c>
      <c r="G554" s="8" t="str">
        <f>VLOOKUP(E554,'[2]住培学员 在培学员排班表（所有人）请假等数据已更新到23.6'!$F$1:$P$65536,11,0)</f>
        <v>全科医学科</v>
      </c>
      <c r="H554" s="8" t="str">
        <f>VLOOKUP(E554,'[2]住培学员 在培学员排班表（所有人）请假等数据已更新到23.6'!$F$1:$S$65536,14,0)</f>
        <v>2021年</v>
      </c>
      <c r="I554" s="8" t="s">
        <v>99</v>
      </c>
      <c r="J554" s="24">
        <v>0</v>
      </c>
      <c r="K554" s="24">
        <v>0</v>
      </c>
      <c r="L554" s="24">
        <v>0</v>
      </c>
      <c r="M554" s="24">
        <v>160</v>
      </c>
      <c r="N554" s="25">
        <v>0</v>
      </c>
      <c r="O554" s="25">
        <v>7</v>
      </c>
      <c r="P554" s="25">
        <v>5</v>
      </c>
      <c r="Q554" s="25">
        <v>2</v>
      </c>
      <c r="R554" s="25">
        <v>1</v>
      </c>
      <c r="S554" s="36">
        <v>315</v>
      </c>
      <c r="T554" s="24">
        <v>100</v>
      </c>
      <c r="U554" s="24">
        <v>10</v>
      </c>
      <c r="V554" s="24">
        <v>60</v>
      </c>
      <c r="W554" s="24">
        <v>60</v>
      </c>
      <c r="X554" s="24">
        <v>60</v>
      </c>
      <c r="Y554" s="48">
        <v>40</v>
      </c>
      <c r="Z554" s="48">
        <v>0</v>
      </c>
      <c r="AA554" s="48">
        <f>VLOOKUP(E554,[6]教育处数据!B:G,6,0)</f>
        <v>30</v>
      </c>
      <c r="AB554" s="43">
        <f>VLOOKUP(E554,[6]教育处数据!B:H,7,0)</f>
        <v>100</v>
      </c>
      <c r="AC554" s="43">
        <f>VLOOKUP(E554,[6]教育处数据!B:J,9,0)</f>
        <v>150</v>
      </c>
      <c r="AD554" s="43">
        <f>VLOOKUP(E554,[6]教育处数据!B:L,11,0)</f>
        <v>100</v>
      </c>
      <c r="AE554" s="43">
        <v>0</v>
      </c>
      <c r="AF554" s="43">
        <v>0</v>
      </c>
      <c r="AG554" s="43">
        <f>VLOOKUP(E554,[6]教育处数据!B:N,13,0)</f>
        <v>0</v>
      </c>
      <c r="AH554" s="43">
        <v>0</v>
      </c>
      <c r="AI554" s="43">
        <v>0</v>
      </c>
      <c r="AJ554" s="43">
        <v>0</v>
      </c>
      <c r="AK554" s="43">
        <v>0</v>
      </c>
      <c r="AL554" s="43">
        <v>0</v>
      </c>
      <c r="AM554" s="26">
        <f>SUM(J554:M554,S554:AJ554)</f>
        <v>1185</v>
      </c>
      <c r="AN554" s="7" t="str">
        <f>VLOOKUP(G554,'[4]2.第一轮公示反馈'!$G:$AM,33,0)</f>
        <v>全科</v>
      </c>
      <c r="AO554" s="52">
        <f>SUMPRODUCT(($AN$4:$AN$1113=AN554)*($AM$4:$AM$1113&gt;AM554))+1</f>
        <v>1</v>
      </c>
      <c r="AP554" s="53">
        <f>COUNTIF(AN:AN,AN554)</f>
        <v>63</v>
      </c>
      <c r="AQ554" s="54">
        <f>AO554/AP554</f>
        <v>0.0158730158730159</v>
      </c>
      <c r="AR554" s="53">
        <f>IF(AQ554&lt;=10%,1.5,(IF(AQ554&lt;=40%,1.25,IF(AQ554&lt;=60%,1,IF(AQ554&lt;90%,0.75,0.5)))))</f>
        <v>1.5</v>
      </c>
      <c r="AS554" s="55">
        <v>1200</v>
      </c>
      <c r="AT554" s="6">
        <f>VLOOKUP(E554,[6]教育处数据!B:Q,16,0)</f>
        <v>20</v>
      </c>
      <c r="AU554" s="56">
        <f>AS554*AR554*(AT554/AW554)</f>
        <v>1800</v>
      </c>
      <c r="AV554" s="57">
        <f>ROUND(AU554,0)</f>
        <v>1800</v>
      </c>
      <c r="AW554" s="6">
        <v>20</v>
      </c>
    </row>
    <row r="555" spans="1:49">
      <c r="A555" s="6"/>
      <c r="B555" s="7" t="s">
        <v>241</v>
      </c>
      <c r="C555" s="8">
        <v>550</v>
      </c>
      <c r="D555" s="9" t="s">
        <v>701</v>
      </c>
      <c r="E555" s="8" t="str">
        <f>VLOOKUP(D555,'[1]9月学员绩效名单'!$A:$C,3,0)</f>
        <v>727L98</v>
      </c>
      <c r="F555" s="8" t="str">
        <f>VLOOKUP(E555,'[2]住培学员 在培学员排班表（所有人）请假等数据已更新到23.6'!$F$1:$X$65536,19,0)</f>
        <v>住院医师-外院</v>
      </c>
      <c r="G555" s="8" t="str">
        <f>VLOOKUP(E555,'[2]住培学员 在培学员排班表（所有人）请假等数据已更新到23.6'!$F$1:$P$65536,11,0)</f>
        <v>全科医学科</v>
      </c>
      <c r="H555" s="8" t="str">
        <f>VLOOKUP(E555,'[2]住培学员 在培学员排班表（所有人）请假等数据已更新到23.6'!$F$1:$S$65536,14,0)</f>
        <v>2021年</v>
      </c>
      <c r="I555" s="8" t="s">
        <v>99</v>
      </c>
      <c r="J555" s="24">
        <v>0</v>
      </c>
      <c r="K555" s="24">
        <v>0</v>
      </c>
      <c r="L555" s="24">
        <v>0</v>
      </c>
      <c r="M555" s="24">
        <v>160</v>
      </c>
      <c r="N555" s="25">
        <v>0</v>
      </c>
      <c r="O555" s="25">
        <v>5</v>
      </c>
      <c r="P555" s="25">
        <v>4</v>
      </c>
      <c r="Q555" s="25">
        <v>3</v>
      </c>
      <c r="R555" s="25">
        <v>1</v>
      </c>
      <c r="S555" s="36">
        <v>280</v>
      </c>
      <c r="T555" s="24">
        <v>100</v>
      </c>
      <c r="U555" s="24">
        <v>10</v>
      </c>
      <c r="V555" s="24">
        <v>60</v>
      </c>
      <c r="W555" s="24">
        <v>60</v>
      </c>
      <c r="X555" s="24">
        <v>60</v>
      </c>
      <c r="Y555" s="48">
        <v>20</v>
      </c>
      <c r="Z555" s="48">
        <v>0</v>
      </c>
      <c r="AA555" s="48">
        <f>VLOOKUP(E555,[6]教育处数据!B:G,6,0)</f>
        <v>0</v>
      </c>
      <c r="AB555" s="43">
        <f>VLOOKUP(E555,[6]教育处数据!B:H,7,0)</f>
        <v>100</v>
      </c>
      <c r="AC555" s="43">
        <f>VLOOKUP(E555,[6]教育处数据!B:J,9,0)</f>
        <v>150</v>
      </c>
      <c r="AD555" s="43">
        <f>VLOOKUP(E555,[6]教育处数据!B:L,11,0)</f>
        <v>100</v>
      </c>
      <c r="AE555" s="43">
        <v>0</v>
      </c>
      <c r="AF555" s="43">
        <v>0</v>
      </c>
      <c r="AG555" s="43">
        <f>VLOOKUP(E555,[6]教育处数据!B:N,13,0)</f>
        <v>0</v>
      </c>
      <c r="AH555" s="43">
        <v>0</v>
      </c>
      <c r="AI555" s="43">
        <v>0</v>
      </c>
      <c r="AJ555" s="43">
        <v>0</v>
      </c>
      <c r="AK555" s="43">
        <v>0</v>
      </c>
      <c r="AL555" s="43">
        <v>0</v>
      </c>
      <c r="AM555" s="26">
        <f>SUM(J555:M555,S555:AJ555)</f>
        <v>1100</v>
      </c>
      <c r="AN555" s="7" t="str">
        <f>VLOOKUP(G555,'[4]2.第一轮公示反馈'!$G:$AM,33,0)</f>
        <v>全科</v>
      </c>
      <c r="AO555" s="52">
        <f>SUMPRODUCT(($AN$4:$AN$1113=AN555)*($AM$4:$AM$1113&gt;AM555))+1</f>
        <v>2</v>
      </c>
      <c r="AP555" s="53">
        <f>COUNTIF(AN:AN,AN555)</f>
        <v>63</v>
      </c>
      <c r="AQ555" s="54">
        <f>AO555/AP555</f>
        <v>0.0317460317460317</v>
      </c>
      <c r="AR555" s="53">
        <f>IF(AQ555&lt;=10%,1.5,(IF(AQ555&lt;=40%,1.25,IF(AQ555&lt;=60%,1,IF(AQ555&lt;90%,0.75,0.5)))))</f>
        <v>1.5</v>
      </c>
      <c r="AS555" s="55">
        <v>1200</v>
      </c>
      <c r="AT555" s="6">
        <f>VLOOKUP(E555,[6]教育处数据!B:Q,16,0)</f>
        <v>20</v>
      </c>
      <c r="AU555" s="56">
        <f>AS555*AR555*(AT555/AW555)</f>
        <v>1800</v>
      </c>
      <c r="AV555" s="57">
        <f>ROUND(AU555,0)</f>
        <v>1800</v>
      </c>
      <c r="AW555" s="6">
        <v>20</v>
      </c>
    </row>
    <row r="556" spans="1:49">
      <c r="A556" s="6"/>
      <c r="B556" s="7" t="s">
        <v>241</v>
      </c>
      <c r="C556" s="8">
        <v>551</v>
      </c>
      <c r="D556" s="9" t="s">
        <v>702</v>
      </c>
      <c r="E556" s="8" t="str">
        <f>VLOOKUP(D556,'[1]9月学员绩效名单'!$A:$C,3,0)</f>
        <v>727L95</v>
      </c>
      <c r="F556" s="8" t="str">
        <f>VLOOKUP(E556,'[2]住培学员 在培学员排班表（所有人）请假等数据已更新到23.6'!$F$1:$X$65536,19,0)</f>
        <v>住院医师-外院</v>
      </c>
      <c r="G556" s="8" t="str">
        <f>VLOOKUP(E556,'[2]住培学员 在培学员排班表（所有人）请假等数据已更新到23.6'!$F$1:$P$65536,11,0)</f>
        <v>全科医学科</v>
      </c>
      <c r="H556" s="8" t="str">
        <f>VLOOKUP(E556,'[2]住培学员 在培学员排班表（所有人）请假等数据已更新到23.6'!$F$1:$S$65536,14,0)</f>
        <v>2021年</v>
      </c>
      <c r="I556" s="8" t="s">
        <v>99</v>
      </c>
      <c r="J556" s="24">
        <v>0</v>
      </c>
      <c r="K556" s="24">
        <v>0</v>
      </c>
      <c r="L556" s="24">
        <v>0</v>
      </c>
      <c r="M556" s="24">
        <v>160</v>
      </c>
      <c r="N556" s="25">
        <v>0</v>
      </c>
      <c r="O556" s="25">
        <v>5</v>
      </c>
      <c r="P556" s="25">
        <v>4</v>
      </c>
      <c r="Q556" s="25">
        <v>2</v>
      </c>
      <c r="R556" s="25">
        <v>2</v>
      </c>
      <c r="S556" s="36">
        <v>280</v>
      </c>
      <c r="T556" s="24">
        <v>100</v>
      </c>
      <c r="U556" s="24">
        <v>10</v>
      </c>
      <c r="V556" s="24">
        <v>60</v>
      </c>
      <c r="W556" s="24">
        <v>60</v>
      </c>
      <c r="X556" s="24">
        <v>60</v>
      </c>
      <c r="Y556" s="48">
        <v>0</v>
      </c>
      <c r="Z556" s="48">
        <v>0</v>
      </c>
      <c r="AA556" s="48">
        <f>VLOOKUP(E556,[6]教育处数据!B:G,6,0)</f>
        <v>0</v>
      </c>
      <c r="AB556" s="43">
        <f>VLOOKUP(E556,[6]教育处数据!B:H,7,0)</f>
        <v>100</v>
      </c>
      <c r="AC556" s="43">
        <f>VLOOKUP(E556,[6]教育处数据!B:J,9,0)</f>
        <v>150</v>
      </c>
      <c r="AD556" s="43">
        <f>VLOOKUP(E556,[6]教育处数据!B:L,11,0)</f>
        <v>100</v>
      </c>
      <c r="AE556" s="43">
        <v>0</v>
      </c>
      <c r="AF556" s="43">
        <v>0</v>
      </c>
      <c r="AG556" s="43">
        <f>VLOOKUP(E556,[6]教育处数据!B:N,13,0)</f>
        <v>0</v>
      </c>
      <c r="AH556" s="43">
        <v>0</v>
      </c>
      <c r="AI556" s="43">
        <v>0</v>
      </c>
      <c r="AJ556" s="43">
        <v>0</v>
      </c>
      <c r="AK556" s="43">
        <v>0</v>
      </c>
      <c r="AL556" s="43">
        <v>0</v>
      </c>
      <c r="AM556" s="26">
        <f>SUM(J556:M556,S556:AJ556)</f>
        <v>1080</v>
      </c>
      <c r="AN556" s="7" t="str">
        <f>VLOOKUP(G556,'[4]2.第一轮公示反馈'!$G:$AM,33,0)</f>
        <v>全科</v>
      </c>
      <c r="AO556" s="52">
        <f>SUMPRODUCT(($AN$4:$AN$1113=AN556)*($AM$4:$AM$1113&gt;AM556))+1</f>
        <v>3</v>
      </c>
      <c r="AP556" s="53">
        <f>COUNTIF(AN:AN,AN556)</f>
        <v>63</v>
      </c>
      <c r="AQ556" s="54">
        <f>AO556/AP556</f>
        <v>0.0476190476190476</v>
      </c>
      <c r="AR556" s="53">
        <f>IF(AQ556&lt;=10%,1.5,(IF(AQ556&lt;=40%,1.25,IF(AQ556&lt;=60%,1,IF(AQ556&lt;90%,0.75,0.5)))))</f>
        <v>1.5</v>
      </c>
      <c r="AS556" s="55">
        <v>1200</v>
      </c>
      <c r="AT556" s="6">
        <f>VLOOKUP(E556,[6]教育处数据!B:Q,16,0)</f>
        <v>20</v>
      </c>
      <c r="AU556" s="56">
        <f>AS556*AR556*(AT556/AW556)</f>
        <v>1800</v>
      </c>
      <c r="AV556" s="57">
        <f>ROUND(AU556,0)</f>
        <v>1800</v>
      </c>
      <c r="AW556" s="6">
        <v>20</v>
      </c>
    </row>
    <row r="557" spans="1:49">
      <c r="A557" s="6"/>
      <c r="B557" s="7" t="s">
        <v>241</v>
      </c>
      <c r="C557" s="8">
        <v>552</v>
      </c>
      <c r="D557" s="9" t="s">
        <v>703</v>
      </c>
      <c r="E557" s="8" t="str">
        <f>VLOOKUP(D557,'[1]9月学员绩效名单'!$A:$C,3,0)</f>
        <v>727L99</v>
      </c>
      <c r="F557" s="8" t="str">
        <f>VLOOKUP(E557,'[2]住培学员 在培学员排班表（所有人）请假等数据已更新到23.6'!$F$1:$X$65536,19,0)</f>
        <v>住院医师-外院</v>
      </c>
      <c r="G557" s="8" t="str">
        <f>VLOOKUP(E557,'[2]住培学员 在培学员排班表（所有人）请假等数据已更新到23.6'!$F$1:$P$65536,11,0)</f>
        <v>全科医学科</v>
      </c>
      <c r="H557" s="8" t="str">
        <f>VLOOKUP(E557,'[2]住培学员 在培学员排班表（所有人）请假等数据已更新到23.6'!$F$1:$S$65536,14,0)</f>
        <v>2021年</v>
      </c>
      <c r="I557" s="8" t="s">
        <v>99</v>
      </c>
      <c r="J557" s="24">
        <v>0</v>
      </c>
      <c r="K557" s="24">
        <v>0</v>
      </c>
      <c r="L557" s="24">
        <v>0</v>
      </c>
      <c r="M557" s="24">
        <v>160</v>
      </c>
      <c r="N557" s="25">
        <v>0</v>
      </c>
      <c r="O557" s="25">
        <v>5</v>
      </c>
      <c r="P557" s="25">
        <v>4</v>
      </c>
      <c r="Q557" s="25">
        <v>2</v>
      </c>
      <c r="R557" s="25">
        <v>2</v>
      </c>
      <c r="S557" s="36">
        <v>280</v>
      </c>
      <c r="T557" s="24">
        <v>100</v>
      </c>
      <c r="U557" s="24">
        <v>10</v>
      </c>
      <c r="V557" s="24">
        <v>60</v>
      </c>
      <c r="W557" s="24">
        <v>60</v>
      </c>
      <c r="X557" s="24">
        <v>60</v>
      </c>
      <c r="Y557" s="48">
        <v>0</v>
      </c>
      <c r="Z557" s="48">
        <v>0</v>
      </c>
      <c r="AA557" s="48">
        <f>VLOOKUP(E557,[6]教育处数据!B:G,6,0)</f>
        <v>0</v>
      </c>
      <c r="AB557" s="43">
        <f>VLOOKUP(E557,[6]教育处数据!B:H,7,0)</f>
        <v>100</v>
      </c>
      <c r="AC557" s="43">
        <f>VLOOKUP(E557,[6]教育处数据!B:J,9,0)</f>
        <v>150</v>
      </c>
      <c r="AD557" s="43">
        <f>VLOOKUP(E557,[6]教育处数据!B:L,11,0)</f>
        <v>100</v>
      </c>
      <c r="AE557" s="43">
        <v>0</v>
      </c>
      <c r="AF557" s="43">
        <v>0</v>
      </c>
      <c r="AG557" s="43">
        <f>VLOOKUP(E557,[6]教育处数据!B:N,13,0)</f>
        <v>0</v>
      </c>
      <c r="AH557" s="43">
        <v>0</v>
      </c>
      <c r="AI557" s="43">
        <v>0</v>
      </c>
      <c r="AJ557" s="43">
        <v>0</v>
      </c>
      <c r="AK557" s="43">
        <v>0</v>
      </c>
      <c r="AL557" s="43">
        <v>0</v>
      </c>
      <c r="AM557" s="26">
        <f>SUM(J557:M557,S557:AJ557)</f>
        <v>1080</v>
      </c>
      <c r="AN557" s="7" t="str">
        <f>VLOOKUP(G557,'[4]2.第一轮公示反馈'!$G:$AM,33,0)</f>
        <v>全科</v>
      </c>
      <c r="AO557" s="52">
        <f>SUMPRODUCT(($AN$4:$AN$1113=AN557)*($AM$4:$AM$1113&gt;AM557))+1</f>
        <v>3</v>
      </c>
      <c r="AP557" s="53">
        <f>COUNTIF(AN:AN,AN557)</f>
        <v>63</v>
      </c>
      <c r="AQ557" s="54">
        <f>AO557/AP557</f>
        <v>0.0476190476190476</v>
      </c>
      <c r="AR557" s="53">
        <f>IF(AQ557&lt;=10%,1.5,(IF(AQ557&lt;=40%,1.25,IF(AQ557&lt;=60%,1,IF(AQ557&lt;90%,0.75,0.5)))))</f>
        <v>1.5</v>
      </c>
      <c r="AS557" s="55">
        <v>1200</v>
      </c>
      <c r="AT557" s="6">
        <f>VLOOKUP(E557,[6]教育处数据!B:Q,16,0)</f>
        <v>20</v>
      </c>
      <c r="AU557" s="56">
        <f>AS557*AR557*(AT557/AW557)</f>
        <v>1800</v>
      </c>
      <c r="AV557" s="57">
        <f>ROUND(AU557,0)</f>
        <v>1800</v>
      </c>
      <c r="AW557" s="6">
        <v>20</v>
      </c>
    </row>
    <row r="558" spans="1:49">
      <c r="A558" s="6"/>
      <c r="B558" s="7" t="s">
        <v>484</v>
      </c>
      <c r="C558" s="8">
        <v>553</v>
      </c>
      <c r="D558" s="9" t="s">
        <v>704</v>
      </c>
      <c r="E558" s="8" t="str">
        <f>VLOOKUP(D558,'[1]9月学员绩效名单'!$A:$C,3,0)</f>
        <v>730L28</v>
      </c>
      <c r="F558" s="8" t="str">
        <f>VLOOKUP(E558,'[2]住培学员 在培学员排班表（所有人）请假等数据已更新到23.6'!$F$1:$X$65536,19,0)</f>
        <v>住院医师-外院</v>
      </c>
      <c r="G558" s="8" t="str">
        <f>VLOOKUP(E558,'[2]住培学员 在培学员排班表（所有人）请假等数据已更新到23.6'!$F$1:$P$65536,11,0)</f>
        <v>全科医学科</v>
      </c>
      <c r="H558" s="8" t="str">
        <f>VLOOKUP(E558,'[2]住培学员 在培学员排班表（所有人）请假等数据已更新到23.6'!$F$1:$S$65536,14,0)</f>
        <v>2022年</v>
      </c>
      <c r="I558" s="73" t="s">
        <v>99</v>
      </c>
      <c r="J558" s="74">
        <v>0</v>
      </c>
      <c r="K558" s="74">
        <v>0</v>
      </c>
      <c r="L558" s="74">
        <v>0</v>
      </c>
      <c r="M558" s="74">
        <v>160</v>
      </c>
      <c r="N558" s="75">
        <v>0</v>
      </c>
      <c r="O558" s="25">
        <v>3</v>
      </c>
      <c r="P558" s="75">
        <v>1</v>
      </c>
      <c r="Q558" s="75">
        <v>1</v>
      </c>
      <c r="R558" s="75">
        <v>1</v>
      </c>
      <c r="S558" s="76">
        <v>130</v>
      </c>
      <c r="T558" s="77">
        <v>100</v>
      </c>
      <c r="U558" s="77">
        <v>10</v>
      </c>
      <c r="V558" s="77">
        <v>80</v>
      </c>
      <c r="W558" s="77">
        <v>90</v>
      </c>
      <c r="X558" s="77">
        <v>60</v>
      </c>
      <c r="Y558" s="60">
        <v>0</v>
      </c>
      <c r="Z558" s="48">
        <v>0</v>
      </c>
      <c r="AA558" s="48">
        <f>VLOOKUP(E558,[6]教育处数据!B:G,6,0)</f>
        <v>0</v>
      </c>
      <c r="AB558" s="43">
        <f>VLOOKUP(E558,[6]教育处数据!B:H,7,0)</f>
        <v>100</v>
      </c>
      <c r="AC558" s="43">
        <f>VLOOKUP(E558,[6]教育处数据!B:J,9,0)</f>
        <v>150</v>
      </c>
      <c r="AD558" s="43">
        <f>VLOOKUP(E558,[6]教育处数据!B:L,11,0)</f>
        <v>100</v>
      </c>
      <c r="AE558" s="43">
        <v>0</v>
      </c>
      <c r="AF558" s="43">
        <v>0</v>
      </c>
      <c r="AG558" s="43">
        <f>VLOOKUP(E558,[6]教育处数据!B:N,13,0)</f>
        <v>0</v>
      </c>
      <c r="AH558" s="43">
        <v>0</v>
      </c>
      <c r="AI558" s="43">
        <v>0</v>
      </c>
      <c r="AJ558" s="43">
        <v>0</v>
      </c>
      <c r="AK558" s="43">
        <v>0</v>
      </c>
      <c r="AL558" s="43">
        <v>0</v>
      </c>
      <c r="AM558" s="26">
        <f>SUM(J558:M558,S558:AJ558)</f>
        <v>980</v>
      </c>
      <c r="AN558" s="7" t="str">
        <f>VLOOKUP(G558,'[4]2.第一轮公示反馈'!$G:$AM,33,0)</f>
        <v>全科</v>
      </c>
      <c r="AO558" s="52">
        <f>SUMPRODUCT(($AN$4:$AN$1113=AN558)*($AM$4:$AM$1113&gt;AM558))+1</f>
        <v>5</v>
      </c>
      <c r="AP558" s="53">
        <f>COUNTIF(AN:AN,AN558)</f>
        <v>63</v>
      </c>
      <c r="AQ558" s="54">
        <f>AO558/AP558</f>
        <v>0.0793650793650794</v>
      </c>
      <c r="AR558" s="53">
        <f>IF(AQ558&lt;=10%,1.5,(IF(AQ558&lt;=40%,1.25,IF(AQ558&lt;=60%,1,IF(AQ558&lt;90%,0.75,0.5)))))</f>
        <v>1.5</v>
      </c>
      <c r="AS558" s="55">
        <v>1200</v>
      </c>
      <c r="AT558" s="6">
        <f>VLOOKUP(E558,[6]教育处数据!B:Q,16,0)</f>
        <v>20</v>
      </c>
      <c r="AU558" s="56">
        <f>AS558*AR558*(AT558/AW558)</f>
        <v>1800</v>
      </c>
      <c r="AV558" s="57">
        <f>ROUND(AU558,0)</f>
        <v>1800</v>
      </c>
      <c r="AW558" s="6">
        <v>20</v>
      </c>
    </row>
    <row r="559" spans="1:49">
      <c r="A559" s="6"/>
      <c r="B559" s="7" t="s">
        <v>705</v>
      </c>
      <c r="C559" s="8">
        <v>554</v>
      </c>
      <c r="D559" s="81" t="s">
        <v>706</v>
      </c>
      <c r="E559" s="8" t="str">
        <f>VLOOKUP(D559,'[1]9月学员绩效名单'!$A:$C,3,0)</f>
        <v>728L03</v>
      </c>
      <c r="F559" s="8" t="str">
        <f>VLOOKUP(E559,'[2]住培学员 在培学员排班表（所有人）请假等数据已更新到23.6'!$F$1:$X$65536,19,0)</f>
        <v>住院医师-外院</v>
      </c>
      <c r="G559" s="8" t="str">
        <f>VLOOKUP(E559,'[2]住培学员 在培学员排班表（所有人）请假等数据已更新到23.6'!$F$1:$P$65536,11,0)</f>
        <v>全科医学科</v>
      </c>
      <c r="H559" s="8" t="str">
        <f>VLOOKUP(E559,'[2]住培学员 在培学员排班表（所有人）请假等数据已更新到23.6'!$F$1:$S$65536,14,0)</f>
        <v>2021年</v>
      </c>
      <c r="I559" s="8" t="s">
        <v>99</v>
      </c>
      <c r="J559" s="24">
        <v>0</v>
      </c>
      <c r="K559" s="24">
        <v>0</v>
      </c>
      <c r="L559" s="24">
        <v>0</v>
      </c>
      <c r="M559" s="24">
        <v>160</v>
      </c>
      <c r="N559" s="25">
        <v>0</v>
      </c>
      <c r="O559" s="25">
        <v>5</v>
      </c>
      <c r="P559" s="25">
        <v>2</v>
      </c>
      <c r="Q559" s="25">
        <v>0</v>
      </c>
      <c r="R559" s="25">
        <v>0</v>
      </c>
      <c r="S559" s="36">
        <v>140</v>
      </c>
      <c r="T559" s="24">
        <v>100</v>
      </c>
      <c r="U559" s="24">
        <v>10</v>
      </c>
      <c r="V559" s="24">
        <v>40</v>
      </c>
      <c r="W559" s="24">
        <v>60</v>
      </c>
      <c r="X559" s="24">
        <v>60</v>
      </c>
      <c r="Y559" s="48">
        <v>0</v>
      </c>
      <c r="Z559" s="48">
        <v>0</v>
      </c>
      <c r="AA559" s="48">
        <f>VLOOKUP(E559,[6]教育处数据!B:G,6,0)</f>
        <v>30</v>
      </c>
      <c r="AB559" s="43">
        <f>VLOOKUP(E559,[6]教育处数据!B:H,7,0)</f>
        <v>100</v>
      </c>
      <c r="AC559" s="43">
        <f>VLOOKUP(E559,[6]教育处数据!B:J,9,0)</f>
        <v>150</v>
      </c>
      <c r="AD559" s="43">
        <f>VLOOKUP(E559,[6]教育处数据!B:L,11,0)</f>
        <v>100</v>
      </c>
      <c r="AE559" s="43">
        <v>0</v>
      </c>
      <c r="AF559" s="43">
        <v>0</v>
      </c>
      <c r="AG559" s="43">
        <f>VLOOKUP(E559,[6]教育处数据!B:N,13,0)</f>
        <v>0</v>
      </c>
      <c r="AH559" s="43">
        <v>0</v>
      </c>
      <c r="AI559" s="43">
        <v>0</v>
      </c>
      <c r="AJ559" s="43">
        <v>0</v>
      </c>
      <c r="AK559" s="43">
        <v>0</v>
      </c>
      <c r="AL559" s="43">
        <v>0</v>
      </c>
      <c r="AM559" s="26">
        <f>SUM(J559:M559,S559:AJ559)</f>
        <v>950</v>
      </c>
      <c r="AN559" s="7" t="str">
        <f>VLOOKUP(G559,'[4]2.第一轮公示反馈'!$G:$AM,33,0)</f>
        <v>全科</v>
      </c>
      <c r="AO559" s="52">
        <f>SUMPRODUCT(($AN$4:$AN$1113=AN559)*($AM$4:$AM$1113&gt;AM559))+1</f>
        <v>6</v>
      </c>
      <c r="AP559" s="53">
        <f>COUNTIF(AN:AN,AN559)</f>
        <v>63</v>
      </c>
      <c r="AQ559" s="54">
        <f>AO559/AP559</f>
        <v>0.0952380952380952</v>
      </c>
      <c r="AR559" s="53">
        <f>IF(AQ559&lt;=10%,1.5,(IF(AQ559&lt;=40%,1.25,IF(AQ559&lt;=60%,1,IF(AQ559&lt;90%,0.75,0.5)))))</f>
        <v>1.5</v>
      </c>
      <c r="AS559" s="55">
        <v>1200</v>
      </c>
      <c r="AT559" s="6">
        <f>VLOOKUP(E559,[6]教育处数据!B:Q,16,0)</f>
        <v>20</v>
      </c>
      <c r="AU559" s="56">
        <f>AS559*AR559*(AT559/AW559)</f>
        <v>1800</v>
      </c>
      <c r="AV559" s="57">
        <f>ROUND(AU559,0)</f>
        <v>1800</v>
      </c>
      <c r="AW559" s="6">
        <v>20</v>
      </c>
    </row>
    <row r="560" spans="1:49">
      <c r="A560" s="6"/>
      <c r="B560" s="7" t="s">
        <v>705</v>
      </c>
      <c r="C560" s="8">
        <v>555</v>
      </c>
      <c r="D560" s="81" t="s">
        <v>707</v>
      </c>
      <c r="E560" s="8" t="str">
        <f>VLOOKUP(D560,'[1]9月学员绩效名单'!$A:$C,3,0)</f>
        <v>7AM244</v>
      </c>
      <c r="F560" s="8" t="str">
        <f>VLOOKUP(E560,'[2]住培学员 在培学员排班表（所有人）请假等数据已更新到23.6'!$F$1:$X$65536,19,0)</f>
        <v>规培研究生</v>
      </c>
      <c r="G560" s="8" t="str">
        <f>VLOOKUP(E560,'[2]住培学员 在培学员排班表（所有人）请假等数据已更新到23.6'!$F$1:$P$65536,11,0)</f>
        <v>全科医学科</v>
      </c>
      <c r="H560" s="8" t="str">
        <f>VLOOKUP(E560,'[2]住培学员 在培学员排班表（所有人）请假等数据已更新到23.6'!$F$1:$S$65536,14,0)</f>
        <v>2021年</v>
      </c>
      <c r="I560" s="8" t="s">
        <v>99</v>
      </c>
      <c r="J560" s="24">
        <v>0</v>
      </c>
      <c r="K560" s="24">
        <v>0</v>
      </c>
      <c r="L560" s="24">
        <v>0</v>
      </c>
      <c r="M560" s="24">
        <v>160</v>
      </c>
      <c r="N560" s="25">
        <v>0</v>
      </c>
      <c r="O560" s="25">
        <v>3</v>
      </c>
      <c r="P560" s="25">
        <v>1</v>
      </c>
      <c r="Q560" s="25">
        <v>1</v>
      </c>
      <c r="R560" s="25">
        <v>1</v>
      </c>
      <c r="S560" s="36">
        <v>130</v>
      </c>
      <c r="T560" s="24">
        <v>100</v>
      </c>
      <c r="U560" s="24">
        <v>10</v>
      </c>
      <c r="V560" s="24">
        <v>40</v>
      </c>
      <c r="W560" s="24">
        <v>60</v>
      </c>
      <c r="X560" s="24">
        <v>60</v>
      </c>
      <c r="Y560" s="48">
        <v>0</v>
      </c>
      <c r="Z560" s="48">
        <v>0</v>
      </c>
      <c r="AA560" s="48">
        <f>VLOOKUP(E560,[6]教育处数据!B:G,6,0)</f>
        <v>30</v>
      </c>
      <c r="AB560" s="43">
        <f>VLOOKUP(E560,[6]教育处数据!B:H,7,0)</f>
        <v>100</v>
      </c>
      <c r="AC560" s="43">
        <f>VLOOKUP(E560,[6]教育处数据!B:J,9,0)</f>
        <v>150</v>
      </c>
      <c r="AD560" s="43">
        <f>VLOOKUP(E560,[6]教育处数据!B:L,11,0)</f>
        <v>100</v>
      </c>
      <c r="AE560" s="43">
        <v>0</v>
      </c>
      <c r="AF560" s="43">
        <v>0</v>
      </c>
      <c r="AG560" s="43">
        <f>VLOOKUP(E560,[6]教育处数据!B:N,13,0)</f>
        <v>0</v>
      </c>
      <c r="AH560" s="43">
        <v>0</v>
      </c>
      <c r="AI560" s="43">
        <v>0</v>
      </c>
      <c r="AJ560" s="43">
        <v>0</v>
      </c>
      <c r="AK560" s="43">
        <v>0</v>
      </c>
      <c r="AL560" s="43">
        <v>0</v>
      </c>
      <c r="AM560" s="26">
        <f>SUM(J560:M560,S560:AJ560)</f>
        <v>940</v>
      </c>
      <c r="AN560" s="7" t="str">
        <f>VLOOKUP(G560,'[4]2.第一轮公示反馈'!$G:$AM,33,0)</f>
        <v>全科</v>
      </c>
      <c r="AO560" s="52">
        <f>SUMPRODUCT(($AN$4:$AN$1113=AN560)*($AM$4:$AM$1113&gt;AM560))+1</f>
        <v>7</v>
      </c>
      <c r="AP560" s="53">
        <f>COUNTIF(AN:AN,AN560)</f>
        <v>63</v>
      </c>
      <c r="AQ560" s="54">
        <f>AO560/AP560</f>
        <v>0.111111111111111</v>
      </c>
      <c r="AR560" s="53">
        <f>IF(AQ560&lt;=10%,1.5,(IF(AQ560&lt;=40%,1.25,IF(AQ560&lt;=60%,1,IF(AQ560&lt;90%,0.75,0.5)))))</f>
        <v>1.25</v>
      </c>
      <c r="AS560" s="55">
        <v>1200</v>
      </c>
      <c r="AT560" s="6">
        <f>VLOOKUP(E560,[6]教育处数据!B:Q,16,0)</f>
        <v>20</v>
      </c>
      <c r="AU560" s="56">
        <f>AS560*AR560*(AT560/AW560)</f>
        <v>1500</v>
      </c>
      <c r="AV560" s="57">
        <f>ROUND(AU560,0)</f>
        <v>1500</v>
      </c>
      <c r="AW560" s="6">
        <v>20</v>
      </c>
    </row>
    <row r="561" spans="1:49">
      <c r="A561" s="6"/>
      <c r="B561" s="7" t="s">
        <v>484</v>
      </c>
      <c r="C561" s="8">
        <v>556</v>
      </c>
      <c r="D561" s="9" t="s">
        <v>708</v>
      </c>
      <c r="E561" s="8" t="str">
        <f>VLOOKUP(D561,'[1]9月学员绩效名单'!$A:$C,3,0)</f>
        <v>729L59</v>
      </c>
      <c r="F561" s="8" t="str">
        <f>VLOOKUP(E561,'[2]住培学员 在培学员排班表（所有人）请假等数据已更新到23.6'!$F$1:$X$65536,19,0)</f>
        <v>住院医师-外院</v>
      </c>
      <c r="G561" s="8" t="str">
        <f>VLOOKUP(E561,'[2]住培学员 在培学员排班表（所有人）请假等数据已更新到23.6'!$F$1:$P$65536,11,0)</f>
        <v>全科医学科</v>
      </c>
      <c r="H561" s="8" t="str">
        <f>VLOOKUP(E561,'[2]住培学员 在培学员排班表（所有人）请假等数据已更新到23.6'!$F$1:$S$65536,14,0)</f>
        <v>2022年</v>
      </c>
      <c r="I561" s="73" t="s">
        <v>99</v>
      </c>
      <c r="J561" s="74">
        <v>0</v>
      </c>
      <c r="K561" s="74">
        <v>0</v>
      </c>
      <c r="L561" s="74">
        <v>0</v>
      </c>
      <c r="M561" s="74">
        <v>160</v>
      </c>
      <c r="N561" s="75">
        <v>0</v>
      </c>
      <c r="O561" s="25">
        <v>3</v>
      </c>
      <c r="P561" s="75">
        <v>0</v>
      </c>
      <c r="Q561" s="75">
        <v>1</v>
      </c>
      <c r="R561" s="75">
        <v>1</v>
      </c>
      <c r="S561" s="76">
        <v>110</v>
      </c>
      <c r="T561" s="77">
        <v>100</v>
      </c>
      <c r="U561" s="77">
        <v>10</v>
      </c>
      <c r="V561" s="77">
        <v>80</v>
      </c>
      <c r="W561" s="77">
        <v>60</v>
      </c>
      <c r="X561" s="77">
        <v>60</v>
      </c>
      <c r="Y561" s="60">
        <v>0</v>
      </c>
      <c r="Z561" s="48">
        <v>0</v>
      </c>
      <c r="AA561" s="48">
        <f>VLOOKUP(E561,[6]教育处数据!B:G,6,0)</f>
        <v>0</v>
      </c>
      <c r="AB561" s="43">
        <f>VLOOKUP(E561,[6]教育处数据!B:H,7,0)</f>
        <v>100</v>
      </c>
      <c r="AC561" s="43">
        <f>VLOOKUP(E561,[6]教育处数据!B:J,9,0)</f>
        <v>150</v>
      </c>
      <c r="AD561" s="43">
        <f>VLOOKUP(E561,[6]教育处数据!B:L,11,0)</f>
        <v>100</v>
      </c>
      <c r="AE561" s="43">
        <v>0</v>
      </c>
      <c r="AF561" s="43">
        <v>0</v>
      </c>
      <c r="AG561" s="43">
        <f>VLOOKUP(E561,[6]教育处数据!B:N,13,0)</f>
        <v>0</v>
      </c>
      <c r="AH561" s="43">
        <v>0</v>
      </c>
      <c r="AI561" s="43">
        <v>0</v>
      </c>
      <c r="AJ561" s="43">
        <v>0</v>
      </c>
      <c r="AK561" s="43">
        <v>0</v>
      </c>
      <c r="AL561" s="43">
        <v>0</v>
      </c>
      <c r="AM561" s="26">
        <f>SUM(J561:M561,S561:AJ561)</f>
        <v>930</v>
      </c>
      <c r="AN561" s="7" t="str">
        <f>VLOOKUP(G561,'[4]2.第一轮公示反馈'!$G:$AM,33,0)</f>
        <v>全科</v>
      </c>
      <c r="AO561" s="52">
        <f>SUMPRODUCT(($AN$4:$AN$1113=AN561)*($AM$4:$AM$1113&gt;AM561))+1</f>
        <v>8</v>
      </c>
      <c r="AP561" s="53">
        <f>COUNTIF(AN:AN,AN561)</f>
        <v>63</v>
      </c>
      <c r="AQ561" s="54">
        <f>AO561/AP561</f>
        <v>0.126984126984127</v>
      </c>
      <c r="AR561" s="53">
        <f>IF(AQ561&lt;=10%,1.5,(IF(AQ561&lt;=40%,1.25,IF(AQ561&lt;=60%,1,IF(AQ561&lt;90%,0.75,0.5)))))</f>
        <v>1.25</v>
      </c>
      <c r="AS561" s="55">
        <v>1200</v>
      </c>
      <c r="AT561" s="6">
        <f>VLOOKUP(E561,[6]教育处数据!B:Q,16,0)</f>
        <v>20</v>
      </c>
      <c r="AU561" s="56">
        <f>AS561*AR561*(AT561/AW561)</f>
        <v>1500</v>
      </c>
      <c r="AV561" s="57">
        <f>ROUND(AU561,0)</f>
        <v>1500</v>
      </c>
      <c r="AW561" s="6">
        <v>20</v>
      </c>
    </row>
    <row r="562" spans="1:49">
      <c r="A562" s="6"/>
      <c r="B562" s="7" t="s">
        <v>321</v>
      </c>
      <c r="C562" s="8">
        <v>557</v>
      </c>
      <c r="D562" s="11" t="s">
        <v>709</v>
      </c>
      <c r="E562" s="8" t="str">
        <f>VLOOKUP(D562,'[1]9月学员绩效名单'!$A:$C,3,0)</f>
        <v>7AM245</v>
      </c>
      <c r="F562" s="8" t="str">
        <f>VLOOKUP(E562,'[2]住培学员 在培学员排班表（所有人）请假等数据已更新到23.6'!$F$1:$X$65536,19,0)</f>
        <v>规培研究生</v>
      </c>
      <c r="G562" s="8" t="str">
        <f>VLOOKUP(E562,'[2]住培学员 在培学员排班表（所有人）请假等数据已更新到23.6'!$F$1:$P$65536,11,0)</f>
        <v>全科医学科</v>
      </c>
      <c r="H562" s="8" t="str">
        <f>VLOOKUP(E562,'[2]住培学员 在培学员排班表（所有人）请假等数据已更新到23.6'!$F$1:$S$65536,14,0)</f>
        <v>2021年</v>
      </c>
      <c r="I562" s="8" t="s">
        <v>99</v>
      </c>
      <c r="J562" s="43">
        <v>0</v>
      </c>
      <c r="K562" s="43">
        <v>0</v>
      </c>
      <c r="L562" s="43">
        <v>0</v>
      </c>
      <c r="M562" s="24">
        <v>160</v>
      </c>
      <c r="N562" s="25">
        <v>0</v>
      </c>
      <c r="O562" s="25">
        <v>3</v>
      </c>
      <c r="P562" s="25">
        <v>0</v>
      </c>
      <c r="Q562" s="25">
        <v>0</v>
      </c>
      <c r="R562" s="25">
        <v>0</v>
      </c>
      <c r="S562" s="36">
        <v>60</v>
      </c>
      <c r="T562" s="24">
        <v>100</v>
      </c>
      <c r="U562" s="24">
        <v>10</v>
      </c>
      <c r="V562" s="24">
        <v>80</v>
      </c>
      <c r="W562" s="24">
        <v>30</v>
      </c>
      <c r="X562" s="24">
        <v>120</v>
      </c>
      <c r="Y562" s="48">
        <v>0</v>
      </c>
      <c r="Z562" s="48">
        <v>0</v>
      </c>
      <c r="AA562" s="48">
        <f>VLOOKUP(E562,[6]教育处数据!B:G,6,0)</f>
        <v>0</v>
      </c>
      <c r="AB562" s="43">
        <f>VLOOKUP(E562,[6]教育处数据!B:H,7,0)</f>
        <v>100</v>
      </c>
      <c r="AC562" s="43">
        <f>VLOOKUP(E562,[6]教育处数据!B:J,9,0)</f>
        <v>150</v>
      </c>
      <c r="AD562" s="43">
        <f>VLOOKUP(E562,[6]教育处数据!B:L,11,0)</f>
        <v>100</v>
      </c>
      <c r="AE562" s="43">
        <v>0</v>
      </c>
      <c r="AF562" s="43">
        <v>0</v>
      </c>
      <c r="AG562" s="43">
        <f>VLOOKUP(E562,[6]教育处数据!B:N,13,0)</f>
        <v>0</v>
      </c>
      <c r="AH562" s="43">
        <v>0</v>
      </c>
      <c r="AI562" s="43">
        <v>0</v>
      </c>
      <c r="AJ562" s="43">
        <v>0</v>
      </c>
      <c r="AK562" s="43">
        <v>0</v>
      </c>
      <c r="AL562" s="43">
        <v>0</v>
      </c>
      <c r="AM562" s="26">
        <f>SUM(J562:M562,S562:AJ562)</f>
        <v>910</v>
      </c>
      <c r="AN562" s="7" t="str">
        <f>VLOOKUP(G562,'[4]2.第一轮公示反馈'!$G:$AM,33,0)</f>
        <v>全科</v>
      </c>
      <c r="AO562" s="52">
        <f>SUMPRODUCT(($AN$4:$AN$1113=AN562)*($AM$4:$AM$1113&gt;AM562))+1</f>
        <v>9</v>
      </c>
      <c r="AP562" s="53">
        <f>COUNTIF(AN:AN,AN562)</f>
        <v>63</v>
      </c>
      <c r="AQ562" s="54">
        <f>AO562/AP562</f>
        <v>0.142857142857143</v>
      </c>
      <c r="AR562" s="53">
        <f>IF(AQ562&lt;=10%,1.5,(IF(AQ562&lt;=40%,1.25,IF(AQ562&lt;=60%,1,IF(AQ562&lt;90%,0.75,0.5)))))</f>
        <v>1.25</v>
      </c>
      <c r="AS562" s="55">
        <v>1200</v>
      </c>
      <c r="AT562" s="6">
        <f>VLOOKUP(E562,[6]教育处数据!B:Q,16,0)</f>
        <v>20</v>
      </c>
      <c r="AU562" s="56">
        <f>AS562*AR562*(AT562/AW562)</f>
        <v>1500</v>
      </c>
      <c r="AV562" s="57">
        <f>ROUND(AU562,0)</f>
        <v>1500</v>
      </c>
      <c r="AW562" s="6">
        <v>20</v>
      </c>
    </row>
    <row r="563" spans="1:49">
      <c r="A563" s="6"/>
      <c r="B563" s="7" t="s">
        <v>705</v>
      </c>
      <c r="C563" s="8">
        <v>558</v>
      </c>
      <c r="D563" s="81" t="s">
        <v>710</v>
      </c>
      <c r="E563" s="8" t="str">
        <f>VLOOKUP(D563,'[1]9月学员绩效名单'!$A:$C,3,0)</f>
        <v>727L97</v>
      </c>
      <c r="F563" s="8" t="str">
        <f>VLOOKUP(E563,'[2]住培学员 在培学员排班表（所有人）请假等数据已更新到23.6'!$F$1:$X$65536,19,0)</f>
        <v>住院医师-外院</v>
      </c>
      <c r="G563" s="8" t="str">
        <f>VLOOKUP(E563,'[2]住培学员 在培学员排班表（所有人）请假等数据已更新到23.6'!$F$1:$P$65536,11,0)</f>
        <v>全科医学科</v>
      </c>
      <c r="H563" s="8" t="str">
        <f>VLOOKUP(E563,'[2]住培学员 在培学员排班表（所有人）请假等数据已更新到23.6'!$F$1:$S$65536,14,0)</f>
        <v>2021年</v>
      </c>
      <c r="I563" s="8" t="s">
        <v>99</v>
      </c>
      <c r="J563" s="24">
        <v>0</v>
      </c>
      <c r="K563" s="24">
        <v>0</v>
      </c>
      <c r="L563" s="24">
        <v>0</v>
      </c>
      <c r="M563" s="24">
        <v>160</v>
      </c>
      <c r="N563" s="25">
        <v>0</v>
      </c>
      <c r="O563" s="25">
        <v>2</v>
      </c>
      <c r="P563" s="25">
        <v>1</v>
      </c>
      <c r="Q563" s="25">
        <v>1</v>
      </c>
      <c r="R563" s="25">
        <v>1</v>
      </c>
      <c r="S563" s="36">
        <v>110</v>
      </c>
      <c r="T563" s="24">
        <v>100</v>
      </c>
      <c r="U563" s="24">
        <v>10</v>
      </c>
      <c r="V563" s="24">
        <v>40</v>
      </c>
      <c r="W563" s="24">
        <v>60</v>
      </c>
      <c r="X563" s="24">
        <v>60</v>
      </c>
      <c r="Y563" s="48">
        <v>0</v>
      </c>
      <c r="Z563" s="48">
        <v>0</v>
      </c>
      <c r="AA563" s="48">
        <f>VLOOKUP(E563,[6]教育处数据!B:G,6,0)</f>
        <v>0</v>
      </c>
      <c r="AB563" s="43">
        <f>VLOOKUP(E563,[6]教育处数据!B:H,7,0)</f>
        <v>100</v>
      </c>
      <c r="AC563" s="43">
        <f>VLOOKUP(E563,[6]教育处数据!B:J,9,0)</f>
        <v>150</v>
      </c>
      <c r="AD563" s="43">
        <f>VLOOKUP(E563,[6]教育处数据!B:L,11,0)</f>
        <v>100</v>
      </c>
      <c r="AE563" s="43">
        <v>0</v>
      </c>
      <c r="AF563" s="43">
        <v>0</v>
      </c>
      <c r="AG563" s="43">
        <f>VLOOKUP(E563,[6]教育处数据!B:N,13,0)</f>
        <v>0</v>
      </c>
      <c r="AH563" s="43">
        <v>0</v>
      </c>
      <c r="AI563" s="43">
        <v>0</v>
      </c>
      <c r="AJ563" s="43">
        <v>0</v>
      </c>
      <c r="AK563" s="43">
        <v>0</v>
      </c>
      <c r="AL563" s="43">
        <v>0</v>
      </c>
      <c r="AM563" s="26">
        <f>SUM(J563:M563,S563:AJ563)</f>
        <v>890</v>
      </c>
      <c r="AN563" s="7" t="str">
        <f>VLOOKUP(G563,'[4]2.第一轮公示反馈'!$G:$AM,33,0)</f>
        <v>全科</v>
      </c>
      <c r="AO563" s="52">
        <f>SUMPRODUCT(($AN$4:$AN$1113=AN563)*($AM$4:$AM$1113&gt;AM563))+1</f>
        <v>10</v>
      </c>
      <c r="AP563" s="53">
        <f>COUNTIF(AN:AN,AN563)</f>
        <v>63</v>
      </c>
      <c r="AQ563" s="54">
        <f>AO563/AP563</f>
        <v>0.158730158730159</v>
      </c>
      <c r="AR563" s="53">
        <f>IF(AQ563&lt;=10%,1.5,(IF(AQ563&lt;=40%,1.25,IF(AQ563&lt;=60%,1,IF(AQ563&lt;90%,0.75,0.5)))))</f>
        <v>1.25</v>
      </c>
      <c r="AS563" s="55">
        <v>1200</v>
      </c>
      <c r="AT563" s="6">
        <f>VLOOKUP(E563,[6]教育处数据!B:Q,16,0)</f>
        <v>20</v>
      </c>
      <c r="AU563" s="56">
        <f>AS563*AR563*(AT563/AW563)</f>
        <v>1500</v>
      </c>
      <c r="AV563" s="57">
        <f>ROUND(AU563,0)</f>
        <v>1500</v>
      </c>
      <c r="AW563" s="6">
        <v>20</v>
      </c>
    </row>
    <row r="564" spans="1:49">
      <c r="A564" s="6" t="s">
        <v>183</v>
      </c>
      <c r="B564" s="7" t="s">
        <v>185</v>
      </c>
      <c r="C564" s="8">
        <v>559</v>
      </c>
      <c r="D564" s="9" t="s">
        <v>711</v>
      </c>
      <c r="E564" s="8" t="str">
        <f>VLOOKUP(D564,'[1]9月学员绩效名单'!$A:$C,3,0)</f>
        <v>728L01</v>
      </c>
      <c r="F564" s="8" t="str">
        <f>VLOOKUP(E564,'[2]住培学员 在培学员排班表（所有人）请假等数据已更新到23.6'!$F$1:$X$65536,19,0)</f>
        <v>住院医师-外院</v>
      </c>
      <c r="G564" s="8" t="str">
        <f>VLOOKUP(E564,'[2]住培学员 在培学员排班表（所有人）请假等数据已更新到23.6'!$F$1:$P$65536,11,0)</f>
        <v>全科医学科</v>
      </c>
      <c r="H564" s="8" t="str">
        <f>VLOOKUP(E564,'[2]住培学员 在培学员排班表（所有人）请假等数据已更新到23.6'!$F$1:$S$65536,14,0)</f>
        <v>2021年</v>
      </c>
      <c r="I564" s="8" t="s">
        <v>99</v>
      </c>
      <c r="J564" s="24">
        <v>0</v>
      </c>
      <c r="K564" s="24">
        <v>0</v>
      </c>
      <c r="L564" s="24">
        <v>0</v>
      </c>
      <c r="M564" s="24">
        <v>160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36">
        <v>0</v>
      </c>
      <c r="T564" s="24">
        <v>100</v>
      </c>
      <c r="U564" s="41">
        <v>10</v>
      </c>
      <c r="V564" s="41">
        <v>20</v>
      </c>
      <c r="W564" s="41">
        <v>30</v>
      </c>
      <c r="X564" s="41">
        <v>0</v>
      </c>
      <c r="Y564" s="41">
        <v>20</v>
      </c>
      <c r="Z564" s="48">
        <f>VLOOKUP(E564,[5]有效!$C:$F,4,0)</f>
        <v>20</v>
      </c>
      <c r="AA564" s="48">
        <f>VLOOKUP(E564,[6]教育处数据!B:G,6,0)</f>
        <v>100</v>
      </c>
      <c r="AB564" s="43">
        <f>VLOOKUP(E564,[6]教育处数据!B:H,7,0)</f>
        <v>100</v>
      </c>
      <c r="AC564" s="43">
        <f>VLOOKUP(E564,[6]教育处数据!B:J,9,0)</f>
        <v>150</v>
      </c>
      <c r="AD564" s="43">
        <f>VLOOKUP(E564,[6]教育处数据!B:L,11,0)</f>
        <v>100</v>
      </c>
      <c r="AE564" s="43">
        <v>0</v>
      </c>
      <c r="AF564" s="43">
        <v>0</v>
      </c>
      <c r="AG564" s="43">
        <f>VLOOKUP(E564,[6]教育处数据!B:N,13,0)</f>
        <v>0</v>
      </c>
      <c r="AH564" s="43">
        <v>0</v>
      </c>
      <c r="AI564" s="43">
        <v>0</v>
      </c>
      <c r="AJ564" s="43">
        <v>0</v>
      </c>
      <c r="AK564" s="43">
        <v>0</v>
      </c>
      <c r="AL564" s="43">
        <v>0</v>
      </c>
      <c r="AM564" s="26">
        <f>SUM(J564:M564,S564:AJ564)</f>
        <v>810</v>
      </c>
      <c r="AN564" s="7" t="str">
        <f>VLOOKUP(G564,'[4]2.第一轮公示反馈'!$G:$AM,33,0)</f>
        <v>全科</v>
      </c>
      <c r="AO564" s="52">
        <f>SUMPRODUCT(($AN$4:$AN$1113=AN564)*($AM$4:$AM$1113&gt;AM564))+1</f>
        <v>11</v>
      </c>
      <c r="AP564" s="53">
        <f>COUNTIF(AN:AN,AN564)</f>
        <v>63</v>
      </c>
      <c r="AQ564" s="54">
        <f>AO564/AP564</f>
        <v>0.174603174603175</v>
      </c>
      <c r="AR564" s="53">
        <f>IF(AQ564&lt;=10%,1.5,(IF(AQ564&lt;=40%,1.25,IF(AQ564&lt;=60%,1,IF(AQ564&lt;90%,0.75,0.5)))))</f>
        <v>1.25</v>
      </c>
      <c r="AS564" s="55">
        <v>1200</v>
      </c>
      <c r="AT564" s="6">
        <f>VLOOKUP(E564,[6]教育处数据!B:Q,16,0)</f>
        <v>20</v>
      </c>
      <c r="AU564" s="56">
        <f>AS564*AR564*(AT564/AW564)</f>
        <v>1500</v>
      </c>
      <c r="AV564" s="57">
        <f>ROUND(AU564,0)</f>
        <v>1500</v>
      </c>
      <c r="AW564" s="6">
        <v>20</v>
      </c>
    </row>
    <row r="565" spans="1:49">
      <c r="A565" s="6"/>
      <c r="B565" s="7" t="s">
        <v>136</v>
      </c>
      <c r="C565" s="8">
        <v>560</v>
      </c>
      <c r="D565" s="8" t="s">
        <v>712</v>
      </c>
      <c r="E565" s="8" t="str">
        <f>VLOOKUP(D565,'[1]9月学员绩效名单'!$A:$C,3,0)</f>
        <v>732L61</v>
      </c>
      <c r="F565" s="8" t="str">
        <f>VLOOKUP(E565,'[2]住培学员 在培学员排班表（所有人）请假等数据已更新到23.6'!$F$1:$X$65536,19,0)</f>
        <v>住院医师-外院</v>
      </c>
      <c r="G565" s="8" t="str">
        <f>VLOOKUP(E565,'[2]住培学员 在培学员排班表（所有人）请假等数据已更新到23.6'!$F$1:$P$65536,11,0)</f>
        <v>全科医学科</v>
      </c>
      <c r="H565" s="8" t="str">
        <f>VLOOKUP(E565,'[2]住培学员 在培学员排班表（所有人）请假等数据已更新到23.6'!$F$1:$S$65536,14,0)</f>
        <v>2023年</v>
      </c>
      <c r="I565" s="8" t="s">
        <v>99</v>
      </c>
      <c r="J565" s="24">
        <v>0</v>
      </c>
      <c r="K565" s="24">
        <v>0</v>
      </c>
      <c r="L565" s="24">
        <v>0</v>
      </c>
      <c r="M565" s="24">
        <v>160</v>
      </c>
      <c r="N565" s="25">
        <v>0</v>
      </c>
      <c r="O565" s="25">
        <v>4</v>
      </c>
      <c r="P565" s="25">
        <v>3</v>
      </c>
      <c r="Q565" s="25">
        <v>2</v>
      </c>
      <c r="R565" s="25">
        <v>0</v>
      </c>
      <c r="S565" s="36">
        <v>190</v>
      </c>
      <c r="T565" s="24">
        <v>100</v>
      </c>
      <c r="U565" s="24">
        <v>10</v>
      </c>
      <c r="V565" s="24">
        <v>20</v>
      </c>
      <c r="W565" s="24">
        <v>60</v>
      </c>
      <c r="X565" s="24">
        <v>30</v>
      </c>
      <c r="Y565" s="48">
        <v>0</v>
      </c>
      <c r="Z565" s="48">
        <v>0</v>
      </c>
      <c r="AA565" s="48">
        <f>VLOOKUP(E565,[6]教育处数据!B:G,6,0)</f>
        <v>0</v>
      </c>
      <c r="AB565" s="43">
        <f>VLOOKUP(E565,[6]教育处数据!B:H,7,0)</f>
        <v>100</v>
      </c>
      <c r="AC565" s="43">
        <f>VLOOKUP(E565,[6]教育处数据!B:J,9,0)</f>
        <v>0</v>
      </c>
      <c r="AD565" s="43">
        <f>VLOOKUP(E565,[6]教育处数据!B:L,11,0)</f>
        <v>0</v>
      </c>
      <c r="AE565" s="43">
        <v>0</v>
      </c>
      <c r="AF565" s="43">
        <v>0</v>
      </c>
      <c r="AG565" s="43">
        <f>VLOOKUP(E565,[6]教育处数据!B:N,13,0)</f>
        <v>0</v>
      </c>
      <c r="AH565" s="43">
        <v>0</v>
      </c>
      <c r="AI565" s="43">
        <v>0</v>
      </c>
      <c r="AJ565" s="43">
        <v>0</v>
      </c>
      <c r="AK565" s="43">
        <v>0</v>
      </c>
      <c r="AL565" s="43">
        <v>0</v>
      </c>
      <c r="AM565" s="26">
        <f>SUM(J565:M565,S565:AJ565)</f>
        <v>670</v>
      </c>
      <c r="AN565" s="7" t="str">
        <f>VLOOKUP(G565,'[4]2.第一轮公示反馈'!$G:$AM,33,0)</f>
        <v>全科</v>
      </c>
      <c r="AO565" s="52">
        <f>SUMPRODUCT(($AN$4:$AN$1113=AN565)*($AM$4:$AM$1113&gt;AM565))+1</f>
        <v>13</v>
      </c>
      <c r="AP565" s="53">
        <f>COUNTIF(AN:AN,AN565)</f>
        <v>63</v>
      </c>
      <c r="AQ565" s="54">
        <f>AO565/AP565</f>
        <v>0.206349206349206</v>
      </c>
      <c r="AR565" s="53">
        <f>IF(AQ565&lt;=10%,1.5,(IF(AQ565&lt;=40%,1.25,IF(AQ565&lt;=60%,1,IF(AQ565&lt;90%,0.75,0.5)))))</f>
        <v>1.25</v>
      </c>
      <c r="AS565" s="55">
        <v>1200</v>
      </c>
      <c r="AT565" s="6">
        <f>VLOOKUP(E565,[6]教育处数据!B:Q,16,0)</f>
        <v>20</v>
      </c>
      <c r="AU565" s="56">
        <f>AS565*AR565*(AT565/AW565)</f>
        <v>1500</v>
      </c>
      <c r="AV565" s="57">
        <f>ROUND(AU565,0)</f>
        <v>1500</v>
      </c>
      <c r="AW565" s="6">
        <v>20</v>
      </c>
    </row>
    <row r="566" spans="1:49">
      <c r="A566" s="6"/>
      <c r="B566" s="7" t="s">
        <v>481</v>
      </c>
      <c r="C566" s="8">
        <v>561</v>
      </c>
      <c r="D566" s="9" t="s">
        <v>713</v>
      </c>
      <c r="E566" s="8" t="str">
        <f>VLOOKUP(D566,'[1]9月学员绩效名单'!$A:$C,3,0)</f>
        <v>730L61</v>
      </c>
      <c r="F566" s="8" t="str">
        <f>VLOOKUP(E566,'[2]住培学员 在培学员排班表（所有人）请假等数据已更新到23.6'!$F$1:$X$65536,19,0)</f>
        <v>住院医师-外院</v>
      </c>
      <c r="G566" s="8" t="str">
        <f>VLOOKUP(E566,'[2]住培学员 在培学员排班表（所有人）请假等数据已更新到23.6'!$F$1:$P$65536,11,0)</f>
        <v>全科医学科</v>
      </c>
      <c r="H566" s="8" t="str">
        <f>VLOOKUP(E566,'[2]住培学员 在培学员排班表（所有人）请假等数据已更新到23.6'!$F$1:$S$65536,14,0)</f>
        <v>2022年</v>
      </c>
      <c r="I566" s="8" t="s">
        <v>99</v>
      </c>
      <c r="J566" s="24">
        <v>0</v>
      </c>
      <c r="K566" s="24">
        <v>0</v>
      </c>
      <c r="L566" s="24">
        <v>0</v>
      </c>
      <c r="M566" s="24">
        <v>160</v>
      </c>
      <c r="N566" s="25">
        <v>0</v>
      </c>
      <c r="O566" s="25">
        <v>3</v>
      </c>
      <c r="P566" s="25">
        <v>0</v>
      </c>
      <c r="Q566" s="25">
        <v>0</v>
      </c>
      <c r="R566" s="25">
        <v>1</v>
      </c>
      <c r="S566" s="36">
        <v>85</v>
      </c>
      <c r="T566" s="62">
        <v>100</v>
      </c>
      <c r="U566" s="24">
        <v>10</v>
      </c>
      <c r="V566" s="24">
        <v>60</v>
      </c>
      <c r="W566" s="24">
        <v>60</v>
      </c>
      <c r="X566" s="24">
        <v>60</v>
      </c>
      <c r="Y566" s="48">
        <v>20</v>
      </c>
      <c r="Z566" s="48">
        <v>0</v>
      </c>
      <c r="AA566" s="48">
        <f>VLOOKUP(E566,[6]教育处数据!B:G,6,0)</f>
        <v>0</v>
      </c>
      <c r="AB566" s="43">
        <f>VLOOKUP(E566,[6]教育处数据!B:H,7,0)</f>
        <v>100</v>
      </c>
      <c r="AC566" s="43">
        <f>VLOOKUP(E566,[6]教育处数据!B:J,9,0)</f>
        <v>0</v>
      </c>
      <c r="AD566" s="43">
        <f>VLOOKUP(E566,[6]教育处数据!B:L,11,0)</f>
        <v>0</v>
      </c>
      <c r="AE566" s="43">
        <v>0</v>
      </c>
      <c r="AF566" s="43">
        <v>0</v>
      </c>
      <c r="AG566" s="43">
        <f>VLOOKUP(E566,[6]教育处数据!B:N,13,0)</f>
        <v>0</v>
      </c>
      <c r="AH566" s="43">
        <v>0</v>
      </c>
      <c r="AI566" s="43">
        <v>0</v>
      </c>
      <c r="AJ566" s="43">
        <v>0</v>
      </c>
      <c r="AK566" s="43">
        <v>0</v>
      </c>
      <c r="AL566" s="43">
        <v>0</v>
      </c>
      <c r="AM566" s="26">
        <f>SUM(J566:M566,S566:AJ566)</f>
        <v>655</v>
      </c>
      <c r="AN566" s="7" t="str">
        <f>VLOOKUP(G566,'[4]2.第一轮公示反馈'!$G:$AM,33,0)</f>
        <v>全科</v>
      </c>
      <c r="AO566" s="52">
        <f>SUMPRODUCT(($AN$4:$AN$1113=AN566)*($AM$4:$AM$1113&gt;AM566))+1</f>
        <v>14</v>
      </c>
      <c r="AP566" s="53">
        <f>COUNTIF(AN:AN,AN566)</f>
        <v>63</v>
      </c>
      <c r="AQ566" s="54">
        <f>AO566/AP566</f>
        <v>0.222222222222222</v>
      </c>
      <c r="AR566" s="53">
        <f>IF(AQ566&lt;=10%,1.5,(IF(AQ566&lt;=40%,1.25,IF(AQ566&lt;=60%,1,IF(AQ566&lt;90%,0.75,0.5)))))</f>
        <v>1.25</v>
      </c>
      <c r="AS566" s="55">
        <v>1200</v>
      </c>
      <c r="AT566" s="6">
        <f>VLOOKUP(E566,[6]教育处数据!B:Q,16,0)</f>
        <v>20</v>
      </c>
      <c r="AU566" s="56">
        <f>AS566*AR566*(AT566/AW566)</f>
        <v>1500</v>
      </c>
      <c r="AV566" s="57">
        <f>ROUND(AU566,0)</f>
        <v>1500</v>
      </c>
      <c r="AW566" s="6">
        <v>20</v>
      </c>
    </row>
    <row r="567" spans="1:49">
      <c r="A567" s="6" t="s">
        <v>154</v>
      </c>
      <c r="B567" s="7" t="s">
        <v>155</v>
      </c>
      <c r="C567" s="8">
        <v>562</v>
      </c>
      <c r="D567" s="59" t="s">
        <v>714</v>
      </c>
      <c r="E567" s="8" t="str">
        <f>VLOOKUP(D567,'[1]9月学员绩效名单'!$A:$C,3,0)</f>
        <v>727L92</v>
      </c>
      <c r="F567" s="8" t="str">
        <f>VLOOKUP(E567,'[2]住培学员 在培学员排班表（所有人）请假等数据已更新到23.6'!$F$1:$X$65536,19,0)</f>
        <v>住院医师-外院</v>
      </c>
      <c r="G567" s="8" t="str">
        <f>VLOOKUP(E567,'[2]住培学员 在培学员排班表（所有人）请假等数据已更新到23.6'!$F$1:$P$65536,11,0)</f>
        <v>全科医学科</v>
      </c>
      <c r="H567" s="8" t="str">
        <f>VLOOKUP(E567,'[2]住培学员 在培学员排班表（所有人）请假等数据已更新到23.6'!$F$1:$S$65536,14,0)</f>
        <v>2021年</v>
      </c>
      <c r="I567" s="8" t="s">
        <v>99</v>
      </c>
      <c r="J567" s="24">
        <v>0</v>
      </c>
      <c r="K567" s="24">
        <v>0</v>
      </c>
      <c r="L567" s="24">
        <v>0</v>
      </c>
      <c r="M567" s="24">
        <v>160</v>
      </c>
      <c r="N567" s="27">
        <v>0</v>
      </c>
      <c r="O567" s="25">
        <v>0</v>
      </c>
      <c r="P567" s="27">
        <v>0</v>
      </c>
      <c r="Q567" s="27">
        <v>0</v>
      </c>
      <c r="R567" s="27">
        <v>0</v>
      </c>
      <c r="S567" s="36">
        <v>0</v>
      </c>
      <c r="T567" s="40">
        <v>100</v>
      </c>
      <c r="U567" s="41">
        <v>10</v>
      </c>
      <c r="V567" s="41">
        <v>40</v>
      </c>
      <c r="W567" s="41">
        <v>30</v>
      </c>
      <c r="X567" s="41">
        <v>60</v>
      </c>
      <c r="Y567" s="41">
        <v>0</v>
      </c>
      <c r="Z567" s="48">
        <v>0</v>
      </c>
      <c r="AA567" s="48">
        <f>VLOOKUP(E567,[6]教育处数据!B:G,6,0)</f>
        <v>0</v>
      </c>
      <c r="AB567" s="43">
        <f>VLOOKUP(E567,[6]教育处数据!B:H,7,0)</f>
        <v>100</v>
      </c>
      <c r="AC567" s="43">
        <f>VLOOKUP(E567,[6]教育处数据!B:J,9,0)</f>
        <v>150</v>
      </c>
      <c r="AD567" s="43">
        <f>VLOOKUP(E567,[6]教育处数据!B:L,11,0)</f>
        <v>100</v>
      </c>
      <c r="AE567" s="43">
        <v>0</v>
      </c>
      <c r="AF567" s="43">
        <v>0</v>
      </c>
      <c r="AG567" s="43">
        <f>VLOOKUP(E567,[6]教育处数据!B:N,13,0)</f>
        <v>0</v>
      </c>
      <c r="AH567" s="43">
        <v>0</v>
      </c>
      <c r="AI567" s="43">
        <v>0</v>
      </c>
      <c r="AJ567" s="43">
        <v>0</v>
      </c>
      <c r="AK567" s="43">
        <v>0</v>
      </c>
      <c r="AL567" s="43">
        <v>0</v>
      </c>
      <c r="AM567" s="26">
        <f>SUM(J567:M567,S567:AJ567)</f>
        <v>750</v>
      </c>
      <c r="AN567" s="7" t="str">
        <f>VLOOKUP(G567,'[4]2.第一轮公示反馈'!$G:$AM,33,0)</f>
        <v>全科</v>
      </c>
      <c r="AO567" s="52">
        <f>SUMPRODUCT(($AN$4:$AN$1113=AN567)*($AM$4:$AM$1113&gt;AM567))+1</f>
        <v>12</v>
      </c>
      <c r="AP567" s="53">
        <f>COUNTIF(AN:AN,AN567)</f>
        <v>63</v>
      </c>
      <c r="AQ567" s="54">
        <f>AO567/AP567</f>
        <v>0.19047619047619</v>
      </c>
      <c r="AR567" s="53">
        <f>IF(AQ567&lt;=10%,1.5,(IF(AQ567&lt;=40%,1.25,IF(AQ567&lt;=60%,1,IF(AQ567&lt;90%,0.75,0.5)))))</f>
        <v>1.25</v>
      </c>
      <c r="AS567" s="55">
        <v>1200</v>
      </c>
      <c r="AT567" s="6">
        <f>VLOOKUP(E567,[6]教育处数据!B:Q,16,0)</f>
        <v>20</v>
      </c>
      <c r="AU567" s="56">
        <f>AS567*AR567*(AT567/AW567)</f>
        <v>1500</v>
      </c>
      <c r="AV567" s="57">
        <f>ROUND(AU567,0)</f>
        <v>1500</v>
      </c>
      <c r="AW567" s="6">
        <v>20</v>
      </c>
    </row>
    <row r="568" spans="1:49">
      <c r="A568" s="6"/>
      <c r="B568" s="7" t="s">
        <v>138</v>
      </c>
      <c r="C568" s="8">
        <v>564</v>
      </c>
      <c r="D568" s="9" t="s">
        <v>715</v>
      </c>
      <c r="E568" s="8" t="str">
        <f>VLOOKUP(D568,'[1]9月学员绩效名单'!$A:$C,3,0)</f>
        <v>729L97</v>
      </c>
      <c r="F568" s="8" t="str">
        <f>VLOOKUP(E568,'[2]住培学员 在培学员排班表（所有人）请假等数据已更新到23.6'!$F$1:$X$65536,19,0)</f>
        <v>住院医师-外院</v>
      </c>
      <c r="G568" s="8" t="str">
        <f>VLOOKUP(E568,'[2]住培学员 在培学员排班表（所有人）请假等数据已更新到23.6'!$F$1:$P$65536,11,0)</f>
        <v>全科医学科</v>
      </c>
      <c r="H568" s="8" t="str">
        <f>VLOOKUP(E568,'[2]住培学员 在培学员排班表（所有人）请假等数据已更新到23.6'!$F$1:$S$65536,14,0)</f>
        <v>2022年</v>
      </c>
      <c r="I568" s="8" t="s">
        <v>99</v>
      </c>
      <c r="J568" s="24">
        <v>0</v>
      </c>
      <c r="K568" s="24">
        <v>0</v>
      </c>
      <c r="L568" s="24">
        <v>0</v>
      </c>
      <c r="M568" s="24">
        <v>160</v>
      </c>
      <c r="N568" s="25">
        <v>0</v>
      </c>
      <c r="O568" s="25">
        <v>4</v>
      </c>
      <c r="P568" s="25">
        <v>3</v>
      </c>
      <c r="Q568" s="25">
        <v>2</v>
      </c>
      <c r="R568" s="25">
        <v>0</v>
      </c>
      <c r="S568" s="36">
        <v>190</v>
      </c>
      <c r="T568" s="24">
        <v>100</v>
      </c>
      <c r="U568" s="24">
        <v>0</v>
      </c>
      <c r="V568" s="24">
        <v>60</v>
      </c>
      <c r="W568" s="24">
        <v>30</v>
      </c>
      <c r="X568" s="24">
        <v>60</v>
      </c>
      <c r="Y568" s="48">
        <v>40</v>
      </c>
      <c r="Z568" s="48">
        <v>0</v>
      </c>
      <c r="AA568" s="48">
        <f>VLOOKUP(E568,[6]教育处数据!B:G,6,0)</f>
        <v>0</v>
      </c>
      <c r="AB568" s="43">
        <f>VLOOKUP(E568,[6]教育处数据!B:H,7,0)</f>
        <v>0</v>
      </c>
      <c r="AC568" s="43">
        <f>VLOOKUP(E568,[6]教育处数据!B:J,9,0)</f>
        <v>0</v>
      </c>
      <c r="AD568" s="43">
        <f>VLOOKUP(E568,[6]教育处数据!B:L,11,0)</f>
        <v>0</v>
      </c>
      <c r="AE568" s="43">
        <v>0</v>
      </c>
      <c r="AF568" s="43">
        <v>0</v>
      </c>
      <c r="AG568" s="43">
        <f>VLOOKUP(E568,[6]教育处数据!B:N,13,0)</f>
        <v>0</v>
      </c>
      <c r="AH568" s="43">
        <v>0</v>
      </c>
      <c r="AI568" s="43">
        <v>0</v>
      </c>
      <c r="AJ568" s="43">
        <v>0</v>
      </c>
      <c r="AK568" s="43">
        <v>0</v>
      </c>
      <c r="AL568" s="43">
        <v>0</v>
      </c>
      <c r="AM568" s="26">
        <f>SUM(J568:M568,S568:AJ568)</f>
        <v>640</v>
      </c>
      <c r="AN568" s="7" t="str">
        <f>VLOOKUP(G568,'[4]2.第一轮公示反馈'!$G:$AM,33,0)</f>
        <v>全科</v>
      </c>
      <c r="AO568" s="52">
        <f>SUMPRODUCT(($AN$4:$AN$1113=AN568)*($AM$4:$AM$1113&gt;AM568))+1</f>
        <v>15</v>
      </c>
      <c r="AP568" s="53">
        <f>COUNTIF(AN:AN,AN568)</f>
        <v>63</v>
      </c>
      <c r="AQ568" s="54">
        <f>AO568/AP568</f>
        <v>0.238095238095238</v>
      </c>
      <c r="AR568" s="53">
        <f>IF(AQ568&lt;=10%,1.5,(IF(AQ568&lt;=40%,1.25,IF(AQ568&lt;=60%,1,IF(AQ568&lt;90%,0.75,0.5)))))</f>
        <v>1.25</v>
      </c>
      <c r="AS568" s="55">
        <v>1200</v>
      </c>
      <c r="AT568" s="6">
        <f>VLOOKUP(E568,[6]教育处数据!B:Q,16,0)</f>
        <v>20</v>
      </c>
      <c r="AU568" s="56">
        <f>AS568*AR568*(AT568/AW568)</f>
        <v>1500</v>
      </c>
      <c r="AV568" s="57">
        <f>ROUND(AU568,0)</f>
        <v>1500</v>
      </c>
      <c r="AW568" s="6">
        <v>20</v>
      </c>
    </row>
    <row r="569" spans="1:49">
      <c r="A569" s="6"/>
      <c r="B569" s="7" t="s">
        <v>138</v>
      </c>
      <c r="C569" s="8">
        <v>565</v>
      </c>
      <c r="D569" s="9" t="s">
        <v>716</v>
      </c>
      <c r="E569" s="8" t="str">
        <f>VLOOKUP(D569,'[1]9月学员绩效名单'!$A:$C,3,0)</f>
        <v>730L39</v>
      </c>
      <c r="F569" s="8" t="str">
        <f>VLOOKUP(E569,'[2]住培学员 在培学员排班表（所有人）请假等数据已更新到23.6'!$F$1:$X$65536,19,0)</f>
        <v>住院医师-外院</v>
      </c>
      <c r="G569" s="8" t="str">
        <f>VLOOKUP(E569,'[2]住培学员 在培学员排班表（所有人）请假等数据已更新到23.6'!$F$1:$P$65536,11,0)</f>
        <v>全科医学科</v>
      </c>
      <c r="H569" s="8" t="str">
        <f>VLOOKUP(E569,'[2]住培学员 在培学员排班表（所有人）请假等数据已更新到23.6'!$F$1:$S$65536,14,0)</f>
        <v>2022年</v>
      </c>
      <c r="I569" s="8" t="s">
        <v>99</v>
      </c>
      <c r="J569" s="24">
        <v>0</v>
      </c>
      <c r="K569" s="24">
        <v>0</v>
      </c>
      <c r="L569" s="24">
        <v>0</v>
      </c>
      <c r="M569" s="24">
        <v>160</v>
      </c>
      <c r="N569" s="25">
        <v>0</v>
      </c>
      <c r="O569" s="25">
        <v>4</v>
      </c>
      <c r="P569" s="25">
        <v>1</v>
      </c>
      <c r="Q569" s="25">
        <v>1</v>
      </c>
      <c r="R569" s="25">
        <v>1</v>
      </c>
      <c r="S569" s="36">
        <v>150</v>
      </c>
      <c r="T569" s="24">
        <v>100</v>
      </c>
      <c r="U569" s="24">
        <v>10</v>
      </c>
      <c r="V569" s="24">
        <v>60</v>
      </c>
      <c r="W569" s="24">
        <v>60</v>
      </c>
      <c r="X569" s="24">
        <v>60</v>
      </c>
      <c r="Y569" s="48">
        <v>40</v>
      </c>
      <c r="Z569" s="48">
        <v>0</v>
      </c>
      <c r="AA569" s="48">
        <f>VLOOKUP(E569,[6]教育处数据!B:G,6,0)</f>
        <v>0</v>
      </c>
      <c r="AB569" s="43">
        <f>VLOOKUP(E569,[6]教育处数据!B:H,7,0)</f>
        <v>0</v>
      </c>
      <c r="AC569" s="43">
        <f>VLOOKUP(E569,[6]教育处数据!B:J,9,0)</f>
        <v>0</v>
      </c>
      <c r="AD569" s="43">
        <f>VLOOKUP(E569,[6]教育处数据!B:L,11,0)</f>
        <v>0</v>
      </c>
      <c r="AE569" s="43">
        <v>0</v>
      </c>
      <c r="AF569" s="43">
        <v>0</v>
      </c>
      <c r="AG569" s="43">
        <f>VLOOKUP(E569,[6]教育处数据!B:N,13,0)</f>
        <v>0</v>
      </c>
      <c r="AH569" s="43">
        <v>0</v>
      </c>
      <c r="AI569" s="43">
        <v>0</v>
      </c>
      <c r="AJ569" s="43">
        <v>0</v>
      </c>
      <c r="AK569" s="43">
        <v>0</v>
      </c>
      <c r="AL569" s="43">
        <v>0</v>
      </c>
      <c r="AM569" s="26">
        <f>SUM(J569:M569,S569:AJ569)</f>
        <v>640</v>
      </c>
      <c r="AN569" s="7" t="str">
        <f>VLOOKUP(G569,'[4]2.第一轮公示反馈'!$G:$AM,33,0)</f>
        <v>全科</v>
      </c>
      <c r="AO569" s="52">
        <f>SUMPRODUCT(($AN$4:$AN$1113=AN569)*($AM$4:$AM$1113&gt;AM569))+1</f>
        <v>15</v>
      </c>
      <c r="AP569" s="53">
        <f>COUNTIF(AN:AN,AN569)</f>
        <v>63</v>
      </c>
      <c r="AQ569" s="54">
        <f>AO569/AP569</f>
        <v>0.238095238095238</v>
      </c>
      <c r="AR569" s="53">
        <f>IF(AQ569&lt;=10%,1.5,(IF(AQ569&lt;=40%,1.25,IF(AQ569&lt;=60%,1,IF(AQ569&lt;90%,0.75,0.5)))))</f>
        <v>1.25</v>
      </c>
      <c r="AS569" s="55">
        <v>1200</v>
      </c>
      <c r="AT569" s="6">
        <f>VLOOKUP(E569,[6]教育处数据!B:Q,16,0)</f>
        <v>20</v>
      </c>
      <c r="AU569" s="56">
        <f>AS569*AR569*(AT569/AW569)</f>
        <v>1500</v>
      </c>
      <c r="AV569" s="57">
        <f>ROUND(AU569,0)</f>
        <v>1500</v>
      </c>
      <c r="AW569" s="6">
        <v>20</v>
      </c>
    </row>
    <row r="570" spans="1:49">
      <c r="A570" s="6"/>
      <c r="B570" s="7" t="s">
        <v>321</v>
      </c>
      <c r="C570" s="8">
        <v>566</v>
      </c>
      <c r="D570" s="10" t="s">
        <v>717</v>
      </c>
      <c r="E570" s="8" t="str">
        <f>VLOOKUP(D570,'[1]9月学员绩效名单'!$A:$C,3,0)</f>
        <v>729L31</v>
      </c>
      <c r="F570" s="8" t="str">
        <f>VLOOKUP(E570,'[2]住培学员 在培学员排班表（所有人）请假等数据已更新到23.6'!$F$1:$X$65536,19,0)</f>
        <v>住院医师-外院-西藏</v>
      </c>
      <c r="G570" s="8" t="str">
        <f>VLOOKUP(E570,'[2]住培学员 在培学员排班表（所有人）请假等数据已更新到23.6'!$F$1:$P$65536,11,0)</f>
        <v>全科医学科</v>
      </c>
      <c r="H570" s="8" t="str">
        <f>VLOOKUP(E570,'[2]住培学员 在培学员排班表（所有人）请假等数据已更新到23.6'!$F$1:$S$65536,14,0)</f>
        <v>2021年</v>
      </c>
      <c r="I570" s="8" t="s">
        <v>99</v>
      </c>
      <c r="J570" s="43">
        <v>0</v>
      </c>
      <c r="K570" s="43">
        <v>0</v>
      </c>
      <c r="L570" s="43">
        <v>0</v>
      </c>
      <c r="M570" s="24">
        <v>160</v>
      </c>
      <c r="N570" s="25">
        <v>0</v>
      </c>
      <c r="O570" s="25">
        <v>1</v>
      </c>
      <c r="P570" s="25">
        <v>0</v>
      </c>
      <c r="Q570" s="25">
        <v>1</v>
      </c>
      <c r="R570" s="25">
        <v>1</v>
      </c>
      <c r="S570" s="36">
        <v>70</v>
      </c>
      <c r="T570" s="24">
        <v>100</v>
      </c>
      <c r="U570" s="24">
        <v>10</v>
      </c>
      <c r="V570" s="24">
        <v>80</v>
      </c>
      <c r="W570" s="24">
        <v>30</v>
      </c>
      <c r="X570" s="24">
        <v>90</v>
      </c>
      <c r="Y570" s="48">
        <v>0</v>
      </c>
      <c r="Z570" s="48">
        <v>0</v>
      </c>
      <c r="AA570" s="48">
        <f>VLOOKUP(E570,[6]教育处数据!B:G,6,0)</f>
        <v>0</v>
      </c>
      <c r="AB570" s="43">
        <f>VLOOKUP(E570,[6]教育处数据!B:H,7,0)</f>
        <v>100</v>
      </c>
      <c r="AC570" s="43">
        <f>VLOOKUP(E570,[6]教育处数据!B:J,9,0)</f>
        <v>0</v>
      </c>
      <c r="AD570" s="43">
        <f>VLOOKUP(E570,[6]教育处数据!B:L,11,0)</f>
        <v>0</v>
      </c>
      <c r="AE570" s="43">
        <v>0</v>
      </c>
      <c r="AF570" s="43">
        <v>0</v>
      </c>
      <c r="AG570" s="43">
        <f>VLOOKUP(E570,[6]教育处数据!B:N,13,0)</f>
        <v>0</v>
      </c>
      <c r="AH570" s="43">
        <v>0</v>
      </c>
      <c r="AI570" s="43">
        <v>0</v>
      </c>
      <c r="AJ570" s="43">
        <v>0</v>
      </c>
      <c r="AK570" s="43">
        <v>0</v>
      </c>
      <c r="AL570" s="43">
        <v>0</v>
      </c>
      <c r="AM570" s="26">
        <f>SUM(J570:M570,S570:AJ570)</f>
        <v>640</v>
      </c>
      <c r="AN570" s="7" t="str">
        <f>VLOOKUP(G570,'[4]2.第一轮公示反馈'!$G:$AM,33,0)</f>
        <v>全科</v>
      </c>
      <c r="AO570" s="52">
        <f>SUMPRODUCT(($AN$4:$AN$1113=AN570)*($AM$4:$AM$1113&gt;AM570))+1</f>
        <v>15</v>
      </c>
      <c r="AP570" s="53">
        <f>COUNTIF(AN:AN,AN570)</f>
        <v>63</v>
      </c>
      <c r="AQ570" s="54">
        <f>AO570/AP570</f>
        <v>0.238095238095238</v>
      </c>
      <c r="AR570" s="53">
        <f>IF(AQ570&lt;=10%,1.5,(IF(AQ570&lt;=40%,1.25,IF(AQ570&lt;=60%,1,IF(AQ570&lt;90%,0.75,0.5)))))</f>
        <v>1.25</v>
      </c>
      <c r="AS570" s="55">
        <v>1200</v>
      </c>
      <c r="AT570" s="6">
        <f>VLOOKUP(E570,[6]教育处数据!B:Q,16,0)</f>
        <v>20</v>
      </c>
      <c r="AU570" s="56">
        <f>AS570*AR570*(AT570/AW570)</f>
        <v>1500</v>
      </c>
      <c r="AV570" s="57">
        <f>ROUND(AU570,0)</f>
        <v>1500</v>
      </c>
      <c r="AW570" s="6">
        <v>20</v>
      </c>
    </row>
    <row r="571" spans="1:49">
      <c r="A571" s="6"/>
      <c r="B571" s="7" t="s">
        <v>134</v>
      </c>
      <c r="C571" s="8">
        <v>567</v>
      </c>
      <c r="D571" s="10" t="s">
        <v>718</v>
      </c>
      <c r="E571" s="8" t="str">
        <f>VLOOKUP(D571,'[1]9月学员绩效名单'!$A:$C,3,0)</f>
        <v>732L27</v>
      </c>
      <c r="F571" s="8" t="str">
        <f>VLOOKUP(E571,'[2]住培学员 在培学员排班表（所有人）请假等数据已更新到23.6'!$F$1:$X$65536,19,0)</f>
        <v>住院医师-外院</v>
      </c>
      <c r="G571" s="8" t="str">
        <f>VLOOKUP(E571,'[2]住培学员 在培学员排班表（所有人）请假等数据已更新到23.6'!$F$1:$P$65536,11,0)</f>
        <v>全科医学科</v>
      </c>
      <c r="H571" s="8" t="str">
        <f>VLOOKUP(E571,'[2]住培学员 在培学员排班表（所有人）请假等数据已更新到23.6'!$F$1:$S$65536,14,0)</f>
        <v>2023年</v>
      </c>
      <c r="I571" s="8" t="s">
        <v>99</v>
      </c>
      <c r="J571" s="24">
        <v>0</v>
      </c>
      <c r="K571" s="24">
        <v>0</v>
      </c>
      <c r="L571" s="24">
        <v>0</v>
      </c>
      <c r="M571" s="24">
        <v>160</v>
      </c>
      <c r="N571" s="25">
        <v>0</v>
      </c>
      <c r="O571" s="25">
        <v>3</v>
      </c>
      <c r="P571" s="25">
        <v>1</v>
      </c>
      <c r="Q571" s="25">
        <v>1</v>
      </c>
      <c r="R571" s="25">
        <v>1</v>
      </c>
      <c r="S571" s="36">
        <v>130</v>
      </c>
      <c r="T571" s="24">
        <v>100</v>
      </c>
      <c r="U571" s="24">
        <v>10</v>
      </c>
      <c r="V571" s="24">
        <v>20</v>
      </c>
      <c r="W571" s="24">
        <v>60</v>
      </c>
      <c r="X571" s="24">
        <v>60</v>
      </c>
      <c r="Y571" s="48">
        <v>0</v>
      </c>
      <c r="Z571" s="48">
        <v>0</v>
      </c>
      <c r="AA571" s="48">
        <f>VLOOKUP(E571,[6]教育处数据!B:G,6,0)</f>
        <v>0</v>
      </c>
      <c r="AB571" s="43">
        <f>VLOOKUP(E571,[6]教育处数据!B:H,7,0)</f>
        <v>100</v>
      </c>
      <c r="AC571" s="43">
        <f>VLOOKUP(E571,[6]教育处数据!B:J,9,0)</f>
        <v>0</v>
      </c>
      <c r="AD571" s="43">
        <f>VLOOKUP(E571,[6]教育处数据!B:L,11,0)</f>
        <v>0</v>
      </c>
      <c r="AE571" s="43">
        <v>0</v>
      </c>
      <c r="AF571" s="43">
        <v>0</v>
      </c>
      <c r="AG571" s="43">
        <f>VLOOKUP(E571,[6]教育处数据!B:N,13,0)</f>
        <v>0</v>
      </c>
      <c r="AH571" s="43">
        <v>0</v>
      </c>
      <c r="AI571" s="43">
        <v>0</v>
      </c>
      <c r="AJ571" s="43">
        <v>0</v>
      </c>
      <c r="AK571" s="43">
        <v>0</v>
      </c>
      <c r="AL571" s="43">
        <v>0</v>
      </c>
      <c r="AM571" s="26">
        <f>SUM(J571:M571,S571:AJ571)</f>
        <v>640</v>
      </c>
      <c r="AN571" s="7" t="str">
        <f>VLOOKUP(G571,'[4]2.第一轮公示反馈'!$G:$AM,33,0)</f>
        <v>全科</v>
      </c>
      <c r="AO571" s="52">
        <f>SUMPRODUCT(($AN$4:$AN$1113=AN571)*($AM$4:$AM$1113&gt;AM571))+1</f>
        <v>15</v>
      </c>
      <c r="AP571" s="53">
        <f>COUNTIF(AN:AN,AN571)</f>
        <v>63</v>
      </c>
      <c r="AQ571" s="54">
        <f>AO571/AP571</f>
        <v>0.238095238095238</v>
      </c>
      <c r="AR571" s="53">
        <f>IF(AQ571&lt;=10%,1.5,(IF(AQ571&lt;=40%,1.25,IF(AQ571&lt;=60%,1,IF(AQ571&lt;90%,0.75,0.5)))))</f>
        <v>1.25</v>
      </c>
      <c r="AS571" s="55">
        <v>1200</v>
      </c>
      <c r="AT571" s="6">
        <f>VLOOKUP(E571,[6]教育处数据!B:Q,16,0)</f>
        <v>20</v>
      </c>
      <c r="AU571" s="56">
        <f>AS571*AR571*(AT571/AW571)</f>
        <v>1500</v>
      </c>
      <c r="AV571" s="57">
        <f>ROUND(AU571,0)</f>
        <v>1500</v>
      </c>
      <c r="AW571" s="6">
        <v>20</v>
      </c>
    </row>
    <row r="572" spans="1:49">
      <c r="A572" s="6"/>
      <c r="B572" s="7" t="s">
        <v>484</v>
      </c>
      <c r="C572" s="8">
        <v>568</v>
      </c>
      <c r="D572" s="9" t="s">
        <v>719</v>
      </c>
      <c r="E572" s="8" t="str">
        <f>VLOOKUP(D572,'[1]9月学员绩效名单'!$A:$C,3,0)</f>
        <v>730L54</v>
      </c>
      <c r="F572" s="8" t="str">
        <f>VLOOKUP(E572,'[2]住培学员 在培学员排班表（所有人）请假等数据已更新到23.6'!$F$1:$X$65536,19,0)</f>
        <v>住院医师-外院</v>
      </c>
      <c r="G572" s="8" t="str">
        <f>VLOOKUP(E572,'[2]住培学员 在培学员排班表（所有人）请假等数据已更新到23.6'!$F$1:$P$65536,11,0)</f>
        <v>全科医学科</v>
      </c>
      <c r="H572" s="8" t="str">
        <f>VLOOKUP(E572,'[2]住培学员 在培学员排班表（所有人）请假等数据已更新到23.6'!$F$1:$S$65536,14,0)</f>
        <v>2022年</v>
      </c>
      <c r="I572" s="73" t="s">
        <v>99</v>
      </c>
      <c r="J572" s="74">
        <v>0</v>
      </c>
      <c r="K572" s="74">
        <v>0</v>
      </c>
      <c r="L572" s="74">
        <v>0</v>
      </c>
      <c r="M572" s="74">
        <v>160</v>
      </c>
      <c r="N572" s="75">
        <v>0</v>
      </c>
      <c r="O572" s="25">
        <v>4</v>
      </c>
      <c r="P572" s="75">
        <v>2</v>
      </c>
      <c r="Q572" s="75">
        <v>0</v>
      </c>
      <c r="R572" s="75">
        <v>0</v>
      </c>
      <c r="S572" s="76">
        <v>120</v>
      </c>
      <c r="T572" s="77">
        <v>100</v>
      </c>
      <c r="U572" s="77">
        <v>10</v>
      </c>
      <c r="V572" s="77">
        <v>80</v>
      </c>
      <c r="W572" s="77">
        <v>90</v>
      </c>
      <c r="X572" s="77">
        <v>60</v>
      </c>
      <c r="Y572" s="60">
        <v>0</v>
      </c>
      <c r="Z572" s="48">
        <v>0</v>
      </c>
      <c r="AA572" s="48">
        <f>VLOOKUP(E572,[6]教育处数据!B:G,6,0)</f>
        <v>0</v>
      </c>
      <c r="AB572" s="43">
        <f>VLOOKUP(E572,[6]教育处数据!B:H,7,0)</f>
        <v>0</v>
      </c>
      <c r="AC572" s="43">
        <f>VLOOKUP(E572,[6]教育处数据!B:J,9,0)</f>
        <v>0</v>
      </c>
      <c r="AD572" s="43">
        <f>VLOOKUP(E572,[6]教育处数据!B:L,11,0)</f>
        <v>0</v>
      </c>
      <c r="AE572" s="43">
        <v>0</v>
      </c>
      <c r="AF572" s="43">
        <v>0</v>
      </c>
      <c r="AG572" s="43">
        <f>VLOOKUP(E572,[6]教育处数据!B:N,13,0)</f>
        <v>0</v>
      </c>
      <c r="AH572" s="43">
        <v>0</v>
      </c>
      <c r="AI572" s="43">
        <v>0</v>
      </c>
      <c r="AJ572" s="43">
        <v>0</v>
      </c>
      <c r="AK572" s="43">
        <v>0</v>
      </c>
      <c r="AL572" s="43">
        <v>0</v>
      </c>
      <c r="AM572" s="26">
        <f>SUM(J572:M572,S572:AJ572)</f>
        <v>620</v>
      </c>
      <c r="AN572" s="7" t="str">
        <f>VLOOKUP(G572,'[4]2.第一轮公示反馈'!$G:$AM,33,0)</f>
        <v>全科</v>
      </c>
      <c r="AO572" s="52">
        <f>SUMPRODUCT(($AN$4:$AN$1113=AN572)*($AM$4:$AM$1113&gt;AM572))+1</f>
        <v>19</v>
      </c>
      <c r="AP572" s="53">
        <f>COUNTIF(AN:AN,AN572)</f>
        <v>63</v>
      </c>
      <c r="AQ572" s="54">
        <f>AO572/AP572</f>
        <v>0.301587301587302</v>
      </c>
      <c r="AR572" s="53">
        <f>IF(AQ572&lt;=10%,1.5,(IF(AQ572&lt;=40%,1.25,IF(AQ572&lt;=60%,1,IF(AQ572&lt;90%,0.75,0.5)))))</f>
        <v>1.25</v>
      </c>
      <c r="AS572" s="55">
        <v>1200</v>
      </c>
      <c r="AT572" s="6">
        <f>VLOOKUP(E572,[6]教育处数据!B:Q,16,0)</f>
        <v>20</v>
      </c>
      <c r="AU572" s="56">
        <f>AS572*AR572*(AT572/AW572)</f>
        <v>1500</v>
      </c>
      <c r="AV572" s="57">
        <f>ROUND(AU572,0)</f>
        <v>1500</v>
      </c>
      <c r="AW572" s="6">
        <v>20</v>
      </c>
    </row>
    <row r="573" spans="1:49">
      <c r="A573" s="6"/>
      <c r="B573" s="7" t="s">
        <v>720</v>
      </c>
      <c r="C573" s="8">
        <v>569</v>
      </c>
      <c r="D573" s="9" t="s">
        <v>721</v>
      </c>
      <c r="E573" s="8" t="str">
        <f>VLOOKUP(D573,'[1]9月学员绩效名单'!$A:$C,3,0)</f>
        <v>727L94</v>
      </c>
      <c r="F573" s="8" t="str">
        <f>VLOOKUP(E573,'[2]住培学员 在培学员排班表（所有人）请假等数据已更新到23.6'!$F$1:$X$65536,19,0)</f>
        <v>住院医师-外院</v>
      </c>
      <c r="G573" s="8" t="str">
        <f>VLOOKUP(E573,'[2]住培学员 在培学员排班表（所有人）请假等数据已更新到23.6'!$F$1:$P$65536,11,0)</f>
        <v>全科医学科</v>
      </c>
      <c r="H573" s="8" t="str">
        <f>VLOOKUP(E573,'[2]住培学员 在培学员排班表（所有人）请假等数据已更新到23.6'!$F$1:$S$65536,14,0)</f>
        <v>2021年</v>
      </c>
      <c r="I573" s="8" t="s">
        <v>99</v>
      </c>
      <c r="J573" s="24">
        <v>0</v>
      </c>
      <c r="K573" s="24">
        <v>0</v>
      </c>
      <c r="L573" s="24">
        <v>0</v>
      </c>
      <c r="M573" s="43">
        <v>160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36">
        <v>0</v>
      </c>
      <c r="T573" s="43">
        <v>100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48">
        <v>0</v>
      </c>
      <c r="AA573" s="48">
        <f>VLOOKUP(E573,[6]教育处数据!B:G,6,0)</f>
        <v>0</v>
      </c>
      <c r="AB573" s="43">
        <f>VLOOKUP(E573,[6]教育处数据!B:H,7,0)</f>
        <v>100</v>
      </c>
      <c r="AC573" s="43">
        <f>VLOOKUP(E573,[6]教育处数据!B:J,9,0)</f>
        <v>150</v>
      </c>
      <c r="AD573" s="43">
        <f>VLOOKUP(E573,[6]教育处数据!B:L,11,0)</f>
        <v>100</v>
      </c>
      <c r="AE573" s="43">
        <v>0</v>
      </c>
      <c r="AF573" s="43">
        <v>0</v>
      </c>
      <c r="AG573" s="43">
        <f>VLOOKUP(E573,[6]教育处数据!B:N,13,0)</f>
        <v>0</v>
      </c>
      <c r="AH573" s="43">
        <v>0</v>
      </c>
      <c r="AI573" s="43">
        <v>0</v>
      </c>
      <c r="AJ573" s="43">
        <v>0</v>
      </c>
      <c r="AK573" s="43">
        <v>0</v>
      </c>
      <c r="AL573" s="43">
        <v>0</v>
      </c>
      <c r="AM573" s="26">
        <f>SUM(J573:M573,S573:AJ573)</f>
        <v>610</v>
      </c>
      <c r="AN573" s="7" t="str">
        <f>VLOOKUP(G573,'[4]2.第一轮公示反馈'!$G:$AM,33,0)</f>
        <v>全科</v>
      </c>
      <c r="AO573" s="52">
        <f>SUMPRODUCT(($AN$4:$AN$1113=AN573)*($AM$4:$AM$1113&gt;AM573))+1</f>
        <v>20</v>
      </c>
      <c r="AP573" s="53">
        <f>COUNTIF(AN:AN,AN573)</f>
        <v>63</v>
      </c>
      <c r="AQ573" s="54">
        <f>AO573/AP573</f>
        <v>0.317460317460317</v>
      </c>
      <c r="AR573" s="53">
        <f>IF(AQ573&lt;=10%,1.5,(IF(AQ573&lt;=40%,1.25,IF(AQ573&lt;=60%,1,IF(AQ573&lt;90%,0.75,0.5)))))</f>
        <v>1.25</v>
      </c>
      <c r="AS573" s="55">
        <v>1200</v>
      </c>
      <c r="AT573" s="6">
        <f>VLOOKUP(E573,[6]教育处数据!B:Q,16,0)</f>
        <v>20</v>
      </c>
      <c r="AU573" s="56">
        <f>AS573*AR573*(AT573/AW573)</f>
        <v>1500</v>
      </c>
      <c r="AV573" s="57">
        <f>ROUND(AU573,0)</f>
        <v>1500</v>
      </c>
      <c r="AW573" s="6">
        <v>20</v>
      </c>
    </row>
    <row r="574" spans="1:49">
      <c r="A574" s="6"/>
      <c r="B574" s="7" t="s">
        <v>481</v>
      </c>
      <c r="C574" s="8">
        <v>570</v>
      </c>
      <c r="D574" s="9" t="s">
        <v>722</v>
      </c>
      <c r="E574" s="8" t="str">
        <f>VLOOKUP(D574,'[1]9月学员绩效名单'!$A:$C,3,0)</f>
        <v>730L16</v>
      </c>
      <c r="F574" s="8" t="str">
        <f>VLOOKUP(E574,'[2]住培学员 在培学员排班表（所有人）请假等数据已更新到23.6'!$F$1:$X$65536,19,0)</f>
        <v>住院医师-外院</v>
      </c>
      <c r="G574" s="8" t="str">
        <f>VLOOKUP(E574,'[2]住培学员 在培学员排班表（所有人）请假等数据已更新到23.6'!$F$1:$P$65536,11,0)</f>
        <v>全科医学科</v>
      </c>
      <c r="H574" s="8" t="str">
        <f>VLOOKUP(E574,'[2]住培学员 在培学员排班表（所有人）请假等数据已更新到23.6'!$F$1:$S$65536,14,0)</f>
        <v>2022年</v>
      </c>
      <c r="I574" s="8" t="s">
        <v>99</v>
      </c>
      <c r="J574" s="24">
        <v>0</v>
      </c>
      <c r="K574" s="24">
        <v>0</v>
      </c>
      <c r="L574" s="24">
        <v>0</v>
      </c>
      <c r="M574" s="24">
        <v>160</v>
      </c>
      <c r="N574" s="25">
        <v>0</v>
      </c>
      <c r="O574" s="25">
        <v>1</v>
      </c>
      <c r="P574" s="25">
        <v>1</v>
      </c>
      <c r="Q574" s="25">
        <v>1</v>
      </c>
      <c r="R574" s="25">
        <v>0</v>
      </c>
      <c r="S574" s="36">
        <v>65</v>
      </c>
      <c r="T574" s="62">
        <v>100</v>
      </c>
      <c r="U574" s="24">
        <v>10</v>
      </c>
      <c r="V574" s="24">
        <v>60</v>
      </c>
      <c r="W574" s="24">
        <v>90</v>
      </c>
      <c r="X574" s="24">
        <v>90</v>
      </c>
      <c r="Y574" s="48">
        <v>20</v>
      </c>
      <c r="Z574" s="48">
        <v>0</v>
      </c>
      <c r="AA574" s="48">
        <f>VLOOKUP(E574,[6]教育处数据!B:G,6,0)</f>
        <v>0</v>
      </c>
      <c r="AB574" s="43">
        <f>VLOOKUP(E574,[6]教育处数据!B:H,7,0)</f>
        <v>0</v>
      </c>
      <c r="AC574" s="43">
        <f>VLOOKUP(E574,[6]教育处数据!B:J,9,0)</f>
        <v>0</v>
      </c>
      <c r="AD574" s="43">
        <f>VLOOKUP(E574,[6]教育处数据!B:L,11,0)</f>
        <v>0</v>
      </c>
      <c r="AE574" s="43">
        <v>0</v>
      </c>
      <c r="AF574" s="43">
        <v>0</v>
      </c>
      <c r="AG574" s="43">
        <f>VLOOKUP(E574,[6]教育处数据!B:N,13,0)</f>
        <v>0</v>
      </c>
      <c r="AH574" s="43">
        <v>0</v>
      </c>
      <c r="AI574" s="43">
        <v>0</v>
      </c>
      <c r="AJ574" s="43">
        <v>0</v>
      </c>
      <c r="AK574" s="43">
        <v>0</v>
      </c>
      <c r="AL574" s="43">
        <v>0</v>
      </c>
      <c r="AM574" s="26">
        <f>SUM(J574:M574,S574:AJ574)</f>
        <v>595</v>
      </c>
      <c r="AN574" s="7" t="str">
        <f>VLOOKUP(G574,'[4]2.第一轮公示反馈'!$G:$AM,33,0)</f>
        <v>全科</v>
      </c>
      <c r="AO574" s="52">
        <f>SUMPRODUCT(($AN$4:$AN$1113=AN574)*($AM$4:$AM$1113&gt;AM574))+1</f>
        <v>21</v>
      </c>
      <c r="AP574" s="53">
        <f>COUNTIF(AN:AN,AN574)</f>
        <v>63</v>
      </c>
      <c r="AQ574" s="54">
        <f>AO574/AP574</f>
        <v>0.333333333333333</v>
      </c>
      <c r="AR574" s="53">
        <f>IF(AQ574&lt;=10%,1.5,(IF(AQ574&lt;=40%,1.25,IF(AQ574&lt;=60%,1,IF(AQ574&lt;90%,0.75,0.5)))))</f>
        <v>1.25</v>
      </c>
      <c r="AS574" s="55">
        <v>1200</v>
      </c>
      <c r="AT574" s="6">
        <f>VLOOKUP(E574,[6]教育处数据!B:Q,16,0)</f>
        <v>20</v>
      </c>
      <c r="AU574" s="56">
        <f>AS574*AR574*(AT574/AW574)</f>
        <v>1500</v>
      </c>
      <c r="AV574" s="57">
        <f>ROUND(AU574,0)</f>
        <v>1500</v>
      </c>
      <c r="AW574" s="6">
        <v>20</v>
      </c>
    </row>
    <row r="575" spans="1:49">
      <c r="A575" s="6"/>
      <c r="B575" s="7" t="s">
        <v>185</v>
      </c>
      <c r="C575" s="8">
        <v>571</v>
      </c>
      <c r="D575" s="60" t="s">
        <v>723</v>
      </c>
      <c r="E575" s="8" t="str">
        <f>VLOOKUP(D575,'[1]9月学员绩效名单'!$A:$C,3,0)</f>
        <v>733L49</v>
      </c>
      <c r="F575" s="8" t="str">
        <f>VLOOKUP(E575,'[2]住培学员 在培学员排班表（所有人）请假等数据已更新到23.6'!$F$1:$X$65536,19,0)</f>
        <v>住院医师-外院</v>
      </c>
      <c r="G575" s="8" t="str">
        <f>VLOOKUP(E575,'[2]住培学员 在培学员排班表（所有人）请假等数据已更新到23.6'!$F$1:$P$65536,11,0)</f>
        <v>全科医学科</v>
      </c>
      <c r="H575" s="8" t="str">
        <f>VLOOKUP(E575,'[2]住培学员 在培学员排班表（所有人）请假等数据已更新到23.6'!$F$1:$S$65536,14,0)</f>
        <v>2023年</v>
      </c>
      <c r="I575" s="8" t="s">
        <v>99</v>
      </c>
      <c r="J575" s="24">
        <v>0</v>
      </c>
      <c r="K575" s="24">
        <v>0</v>
      </c>
      <c r="L575" s="24">
        <v>0</v>
      </c>
      <c r="M575" s="24">
        <v>160</v>
      </c>
      <c r="N575" s="25">
        <v>0</v>
      </c>
      <c r="O575" s="25">
        <v>2</v>
      </c>
      <c r="P575" s="25">
        <v>2</v>
      </c>
      <c r="Q575" s="25">
        <v>0</v>
      </c>
      <c r="R575" s="25">
        <v>1</v>
      </c>
      <c r="S575" s="36">
        <v>105</v>
      </c>
      <c r="T575" s="24">
        <v>100</v>
      </c>
      <c r="U575" s="41">
        <v>0</v>
      </c>
      <c r="V575" s="41">
        <v>40</v>
      </c>
      <c r="W575" s="41">
        <v>30</v>
      </c>
      <c r="X575" s="41">
        <v>60</v>
      </c>
      <c r="Y575" s="41">
        <v>0</v>
      </c>
      <c r="Z575" s="48">
        <v>0</v>
      </c>
      <c r="AA575" s="48">
        <f>VLOOKUP(E575,[6]教育处数据!B:G,6,0)</f>
        <v>0</v>
      </c>
      <c r="AB575" s="43">
        <f>VLOOKUP(E575,[6]教育处数据!B:H,7,0)</f>
        <v>100</v>
      </c>
      <c r="AC575" s="43">
        <f>VLOOKUP(E575,[6]教育处数据!B:J,9,0)</f>
        <v>0</v>
      </c>
      <c r="AD575" s="43">
        <f>VLOOKUP(E575,[6]教育处数据!B:L,11,0)</f>
        <v>0</v>
      </c>
      <c r="AE575" s="43">
        <v>0</v>
      </c>
      <c r="AF575" s="43">
        <v>0</v>
      </c>
      <c r="AG575" s="43">
        <f>VLOOKUP(E575,[6]教育处数据!B:N,13,0)</f>
        <v>0</v>
      </c>
      <c r="AH575" s="43">
        <v>0</v>
      </c>
      <c r="AI575" s="43">
        <v>0</v>
      </c>
      <c r="AJ575" s="43">
        <v>0</v>
      </c>
      <c r="AK575" s="43">
        <v>0</v>
      </c>
      <c r="AL575" s="43">
        <v>0</v>
      </c>
      <c r="AM575" s="26">
        <f>SUM(J575:M575,S575:AJ575)</f>
        <v>595</v>
      </c>
      <c r="AN575" s="7" t="str">
        <f>VLOOKUP(G575,'[4]2.第一轮公示反馈'!$G:$AM,33,0)</f>
        <v>全科</v>
      </c>
      <c r="AO575" s="52">
        <f>SUMPRODUCT(($AN$4:$AN$1113=AN575)*($AM$4:$AM$1113&gt;AM575))+1</f>
        <v>21</v>
      </c>
      <c r="AP575" s="53">
        <f>COUNTIF(AN:AN,AN575)</f>
        <v>63</v>
      </c>
      <c r="AQ575" s="54">
        <f>AO575/AP575</f>
        <v>0.333333333333333</v>
      </c>
      <c r="AR575" s="53">
        <f>IF(AQ575&lt;=10%,1.5,(IF(AQ575&lt;=40%,1.25,IF(AQ575&lt;=60%,1,IF(AQ575&lt;90%,0.75,0.5)))))</f>
        <v>1.25</v>
      </c>
      <c r="AS575" s="55">
        <v>1200</v>
      </c>
      <c r="AT575" s="6">
        <f>VLOOKUP(E575,[6]教育处数据!B:Q,16,0)</f>
        <v>20</v>
      </c>
      <c r="AU575" s="56">
        <f>AS575*AR575*(AT575/AW575)</f>
        <v>1500</v>
      </c>
      <c r="AV575" s="57">
        <f>ROUND(AU575,0)</f>
        <v>1500</v>
      </c>
      <c r="AW575" s="6">
        <v>20</v>
      </c>
    </row>
    <row r="576" spans="1:49">
      <c r="A576" s="6"/>
      <c r="B576" s="7" t="s">
        <v>484</v>
      </c>
      <c r="C576" s="8">
        <v>572</v>
      </c>
      <c r="D576" s="9" t="s">
        <v>724</v>
      </c>
      <c r="E576" s="8" t="str">
        <f>VLOOKUP(D576,'[1]9月学员绩效名单'!$A:$C,3,0)</f>
        <v>730L77</v>
      </c>
      <c r="F576" s="8" t="str">
        <f>VLOOKUP(E576,'[2]住培学员 在培学员排班表（所有人）请假等数据已更新到23.6'!$F$1:$X$65536,19,0)</f>
        <v>住院医师-外院</v>
      </c>
      <c r="G576" s="8" t="str">
        <f>VLOOKUP(E576,'[2]住培学员 在培学员排班表（所有人）请假等数据已更新到23.6'!$F$1:$P$65536,11,0)</f>
        <v>全科医学科</v>
      </c>
      <c r="H576" s="8" t="str">
        <f>VLOOKUP(E576,'[2]住培学员 在培学员排班表（所有人）请假等数据已更新到23.6'!$F$1:$S$65536,14,0)</f>
        <v>2022年</v>
      </c>
      <c r="I576" s="73" t="s">
        <v>99</v>
      </c>
      <c r="J576" s="74">
        <v>0</v>
      </c>
      <c r="K576" s="74">
        <v>0</v>
      </c>
      <c r="L576" s="74">
        <v>0</v>
      </c>
      <c r="M576" s="74">
        <v>160</v>
      </c>
      <c r="N576" s="75">
        <v>0</v>
      </c>
      <c r="O576" s="25">
        <v>3</v>
      </c>
      <c r="P576" s="75">
        <v>0</v>
      </c>
      <c r="Q576" s="75">
        <v>1</v>
      </c>
      <c r="R576" s="75">
        <v>1</v>
      </c>
      <c r="S576" s="76">
        <v>110</v>
      </c>
      <c r="T576" s="77">
        <v>100</v>
      </c>
      <c r="U576" s="77">
        <v>10</v>
      </c>
      <c r="V576" s="77">
        <v>60</v>
      </c>
      <c r="W576" s="77">
        <v>90</v>
      </c>
      <c r="X576" s="77">
        <v>60</v>
      </c>
      <c r="Y576" s="60">
        <v>0</v>
      </c>
      <c r="Z576" s="48">
        <v>0</v>
      </c>
      <c r="AA576" s="48">
        <f>VLOOKUP(E576,[6]教育处数据!B:G,6,0)</f>
        <v>0</v>
      </c>
      <c r="AB576" s="43">
        <f>VLOOKUP(E576,[6]教育处数据!B:H,7,0)</f>
        <v>0</v>
      </c>
      <c r="AC576" s="43">
        <f>VLOOKUP(E576,[6]教育处数据!B:J,9,0)</f>
        <v>0</v>
      </c>
      <c r="AD576" s="43">
        <f>VLOOKUP(E576,[6]教育处数据!B:L,11,0)</f>
        <v>0</v>
      </c>
      <c r="AE576" s="43">
        <v>0</v>
      </c>
      <c r="AF576" s="43">
        <v>0</v>
      </c>
      <c r="AG576" s="43">
        <f>VLOOKUP(E576,[6]教育处数据!B:N,13,0)</f>
        <v>0</v>
      </c>
      <c r="AH576" s="43">
        <v>0</v>
      </c>
      <c r="AI576" s="43">
        <v>0</v>
      </c>
      <c r="AJ576" s="43">
        <v>0</v>
      </c>
      <c r="AK576" s="43">
        <v>0</v>
      </c>
      <c r="AL576" s="43">
        <v>0</v>
      </c>
      <c r="AM576" s="26">
        <f>SUM(J576:M576,S576:AJ576)</f>
        <v>590</v>
      </c>
      <c r="AN576" s="7" t="str">
        <f>VLOOKUP(G576,'[4]2.第一轮公示反馈'!$G:$AM,33,0)</f>
        <v>全科</v>
      </c>
      <c r="AO576" s="52">
        <f>SUMPRODUCT(($AN$4:$AN$1113=AN576)*($AM$4:$AM$1113&gt;AM576))+1</f>
        <v>23</v>
      </c>
      <c r="AP576" s="53">
        <f>COUNTIF(AN:AN,AN576)</f>
        <v>63</v>
      </c>
      <c r="AQ576" s="54">
        <f>AO576/AP576</f>
        <v>0.365079365079365</v>
      </c>
      <c r="AR576" s="53">
        <f>IF(AQ576&lt;=10%,1.5,(IF(AQ576&lt;=40%,1.25,IF(AQ576&lt;=60%,1,IF(AQ576&lt;90%,0.75,0.5)))))</f>
        <v>1.25</v>
      </c>
      <c r="AS576" s="55">
        <v>1200</v>
      </c>
      <c r="AT576" s="6">
        <f>VLOOKUP(E576,[6]教育处数据!B:Q,16,0)</f>
        <v>20</v>
      </c>
      <c r="AU576" s="56">
        <f>AS576*AR576*(AT576/AW576)</f>
        <v>1500</v>
      </c>
      <c r="AV576" s="57">
        <f>ROUND(AU576,0)</f>
        <v>1500</v>
      </c>
      <c r="AW576" s="6">
        <v>20</v>
      </c>
    </row>
    <row r="577" spans="1:49">
      <c r="A577" s="6"/>
      <c r="B577" s="7" t="s">
        <v>185</v>
      </c>
      <c r="C577" s="8">
        <v>573</v>
      </c>
      <c r="D577" s="9" t="s">
        <v>725</v>
      </c>
      <c r="E577" s="8" t="str">
        <f>VLOOKUP(D577,'[1]9月学员绩效名单'!$A:$C,3,0)</f>
        <v>733L42</v>
      </c>
      <c r="F577" s="8" t="str">
        <f>VLOOKUP(E577,'[2]住培学员 在培学员排班表（所有人）请假等数据已更新到23.6'!$F$1:$X$65536,19,0)</f>
        <v>住院医师-社会人</v>
      </c>
      <c r="G577" s="8" t="str">
        <f>VLOOKUP(E577,'[2]住培学员 在培学员排班表（所有人）请假等数据已更新到23.6'!$F$1:$P$65536,11,0)</f>
        <v>全科医学科</v>
      </c>
      <c r="H577" s="8" t="str">
        <f>VLOOKUP(E577,'[2]住培学员 在培学员排班表（所有人）请假等数据已更新到23.6'!$F$1:$S$65536,14,0)</f>
        <v>2023年</v>
      </c>
      <c r="I577" s="8" t="s">
        <v>99</v>
      </c>
      <c r="J577" s="24">
        <v>0</v>
      </c>
      <c r="K577" s="24">
        <v>0</v>
      </c>
      <c r="L577" s="24">
        <v>0</v>
      </c>
      <c r="M577" s="24">
        <v>160</v>
      </c>
      <c r="N577" s="25">
        <v>0</v>
      </c>
      <c r="O577" s="25">
        <v>4</v>
      </c>
      <c r="P577" s="25">
        <v>1</v>
      </c>
      <c r="Q577" s="25">
        <v>1</v>
      </c>
      <c r="R577" s="25">
        <v>1</v>
      </c>
      <c r="S577" s="36">
        <v>150</v>
      </c>
      <c r="T577" s="24">
        <v>100</v>
      </c>
      <c r="U577" s="41">
        <v>10</v>
      </c>
      <c r="V577" s="41">
        <v>40</v>
      </c>
      <c r="W577" s="41">
        <v>60</v>
      </c>
      <c r="X577" s="41">
        <v>30</v>
      </c>
      <c r="Y577" s="41">
        <v>40</v>
      </c>
      <c r="Z577" s="48">
        <v>0</v>
      </c>
      <c r="AA577" s="48">
        <f>VLOOKUP(E577,[6]教育处数据!B:G,6,0)</f>
        <v>0</v>
      </c>
      <c r="AB577" s="43">
        <f>VLOOKUP(E577,[6]教育处数据!B:H,7,0)</f>
        <v>0</v>
      </c>
      <c r="AC577" s="43">
        <f>VLOOKUP(E577,[6]教育处数据!B:J,9,0)</f>
        <v>0</v>
      </c>
      <c r="AD577" s="43">
        <f>VLOOKUP(E577,[6]教育处数据!B:L,11,0)</f>
        <v>0</v>
      </c>
      <c r="AE577" s="43">
        <v>0</v>
      </c>
      <c r="AF577" s="43">
        <v>0</v>
      </c>
      <c r="AG577" s="43">
        <v>-20</v>
      </c>
      <c r="AH577" s="43">
        <v>0</v>
      </c>
      <c r="AI577" s="43">
        <v>0</v>
      </c>
      <c r="AJ577" s="43">
        <v>0</v>
      </c>
      <c r="AK577" s="43">
        <v>0</v>
      </c>
      <c r="AL577" s="43">
        <v>0</v>
      </c>
      <c r="AM577" s="26">
        <f>SUM(J577:M577,S577:AJ577)</f>
        <v>570</v>
      </c>
      <c r="AN577" s="7" t="str">
        <f>VLOOKUP(G577,'[4]2.第一轮公示反馈'!$G:$AM,33,0)</f>
        <v>全科</v>
      </c>
      <c r="AO577" s="52">
        <f>SUMPRODUCT(($AN$4:$AN$1113=AN577)*($AM$4:$AM$1113&gt;AM577))+1</f>
        <v>24</v>
      </c>
      <c r="AP577" s="53">
        <f>COUNTIF(AN:AN,AN577)</f>
        <v>63</v>
      </c>
      <c r="AQ577" s="54">
        <f>AO577/AP577</f>
        <v>0.380952380952381</v>
      </c>
      <c r="AR577" s="53">
        <f>IF(AQ577&lt;=10%,1.5,(IF(AQ577&lt;=40%,1.25,IF(AQ577&lt;=60%,1,IF(AQ577&lt;90%,0.75,0.5)))))</f>
        <v>1.25</v>
      </c>
      <c r="AS577" s="55">
        <v>1200</v>
      </c>
      <c r="AT577" s="6">
        <f>VLOOKUP(E577,[6]教育处数据!B:Q,16,0)</f>
        <v>20</v>
      </c>
      <c r="AU577" s="56">
        <f>AS577*AR577*(AT577/AW577)</f>
        <v>1500</v>
      </c>
      <c r="AV577" s="57">
        <f>ROUND(AU577,0)</f>
        <v>1500</v>
      </c>
      <c r="AW577" s="6">
        <v>20</v>
      </c>
    </row>
    <row r="578" spans="1:49">
      <c r="A578" s="6"/>
      <c r="B578" s="7" t="s">
        <v>185</v>
      </c>
      <c r="C578" s="8">
        <v>574</v>
      </c>
      <c r="D578" s="9" t="s">
        <v>726</v>
      </c>
      <c r="E578" s="8" t="str">
        <f>VLOOKUP(D578,'[1]9月学员绩效名单'!$A:$C,3,0)</f>
        <v>733L50</v>
      </c>
      <c r="F578" s="8" t="str">
        <f>VLOOKUP(E578,'[2]住培学员 在培学员排班表（所有人）请假等数据已更新到23.6'!$F$1:$X$65536,19,0)</f>
        <v>住院医师-外院</v>
      </c>
      <c r="G578" s="8" t="str">
        <f>VLOOKUP(E578,'[2]住培学员 在培学员排班表（所有人）请假等数据已更新到23.6'!$F$1:$P$65536,11,0)</f>
        <v>全科医学科</v>
      </c>
      <c r="H578" s="8" t="str">
        <f>VLOOKUP(E578,'[2]住培学员 在培学员排班表（所有人）请假等数据已更新到23.6'!$F$1:$S$65536,14,0)</f>
        <v>2023年</v>
      </c>
      <c r="I578" s="8" t="s">
        <v>99</v>
      </c>
      <c r="J578" s="24">
        <v>0</v>
      </c>
      <c r="K578" s="24">
        <v>0</v>
      </c>
      <c r="L578" s="24">
        <v>0</v>
      </c>
      <c r="M578" s="24">
        <v>160</v>
      </c>
      <c r="N578" s="25">
        <v>0</v>
      </c>
      <c r="O578" s="25">
        <v>4</v>
      </c>
      <c r="P578" s="25">
        <v>1</v>
      </c>
      <c r="Q578" s="25">
        <v>1</v>
      </c>
      <c r="R578" s="25">
        <v>1</v>
      </c>
      <c r="S578" s="36">
        <v>150</v>
      </c>
      <c r="T578" s="24">
        <v>100</v>
      </c>
      <c r="U578" s="41">
        <v>10</v>
      </c>
      <c r="V578" s="41">
        <v>20</v>
      </c>
      <c r="W578" s="41">
        <v>60</v>
      </c>
      <c r="X578" s="41">
        <v>30</v>
      </c>
      <c r="Y578" s="41">
        <v>40</v>
      </c>
      <c r="Z578" s="48">
        <v>0</v>
      </c>
      <c r="AA578" s="48">
        <f>VLOOKUP(E578,[6]教育处数据!B:G,6,0)</f>
        <v>0</v>
      </c>
      <c r="AB578" s="43">
        <f>VLOOKUP(E578,[6]教育处数据!B:H,7,0)</f>
        <v>0</v>
      </c>
      <c r="AC578" s="43">
        <f>VLOOKUP(E578,[6]教育处数据!B:J,9,0)</f>
        <v>0</v>
      </c>
      <c r="AD578" s="43">
        <f>VLOOKUP(E578,[6]教育处数据!B:L,11,0)</f>
        <v>0</v>
      </c>
      <c r="AE578" s="43">
        <v>0</v>
      </c>
      <c r="AF578" s="43">
        <v>0</v>
      </c>
      <c r="AG578" s="43">
        <f>VLOOKUP(E578,[6]教育处数据!B:N,13,0)</f>
        <v>0</v>
      </c>
      <c r="AH578" s="43">
        <v>0</v>
      </c>
      <c r="AI578" s="43">
        <v>0</v>
      </c>
      <c r="AJ578" s="43">
        <v>0</v>
      </c>
      <c r="AK578" s="43">
        <v>0</v>
      </c>
      <c r="AL578" s="43">
        <v>0</v>
      </c>
      <c r="AM578" s="26">
        <f>SUM(J578:M578,S578:AJ578)</f>
        <v>570</v>
      </c>
      <c r="AN578" s="7" t="str">
        <f>VLOOKUP(G578,'[4]2.第一轮公示反馈'!$G:$AM,33,0)</f>
        <v>全科</v>
      </c>
      <c r="AO578" s="52">
        <f>SUMPRODUCT(($AN$4:$AN$1113=AN578)*($AM$4:$AM$1113&gt;AM578))+1</f>
        <v>24</v>
      </c>
      <c r="AP578" s="53">
        <f>COUNTIF(AN:AN,AN578)</f>
        <v>63</v>
      </c>
      <c r="AQ578" s="54">
        <f>AO578/AP578</f>
        <v>0.380952380952381</v>
      </c>
      <c r="AR578" s="53">
        <f>IF(AQ578&lt;=10%,1.5,(IF(AQ578&lt;=40%,1.25,IF(AQ578&lt;=60%,1,IF(AQ578&lt;90%,0.75,0.5)))))</f>
        <v>1.25</v>
      </c>
      <c r="AS578" s="55">
        <v>1200</v>
      </c>
      <c r="AT578" s="6">
        <f>VLOOKUP(E578,[6]教育处数据!B:Q,16,0)</f>
        <v>20</v>
      </c>
      <c r="AU578" s="56">
        <f>AS578*AR578*(AT578/AW578)</f>
        <v>1500</v>
      </c>
      <c r="AV578" s="57">
        <f>ROUND(AU578,0)</f>
        <v>1500</v>
      </c>
      <c r="AW578" s="6">
        <v>20</v>
      </c>
    </row>
    <row r="579" spans="1:49">
      <c r="A579" s="6"/>
      <c r="B579" s="7" t="s">
        <v>136</v>
      </c>
      <c r="C579" s="8">
        <v>575</v>
      </c>
      <c r="D579" s="8" t="s">
        <v>727</v>
      </c>
      <c r="E579" s="8" t="str">
        <f>VLOOKUP(D579,'[1]9月学员绩效名单'!$A:$C,3,0)</f>
        <v>732L90</v>
      </c>
      <c r="F579" s="8" t="str">
        <f>VLOOKUP(E579,'[2]住培学员 在培学员排班表（所有人）请假等数据已更新到23.6'!$F$1:$X$65536,19,0)</f>
        <v>住院医师-外院</v>
      </c>
      <c r="G579" s="8" t="str">
        <f>VLOOKUP(E579,'[2]住培学员 在培学员排班表（所有人）请假等数据已更新到23.6'!$F$1:$P$65536,11,0)</f>
        <v>全科医学科</v>
      </c>
      <c r="H579" s="8" t="str">
        <f>VLOOKUP(E579,'[2]住培学员 在培学员排班表（所有人）请假等数据已更新到23.6'!$F$1:$S$65536,14,0)</f>
        <v>2023年</v>
      </c>
      <c r="I579" s="8" t="s">
        <v>99</v>
      </c>
      <c r="J579" s="24">
        <v>0</v>
      </c>
      <c r="K579" s="24">
        <v>0</v>
      </c>
      <c r="L579" s="24">
        <v>0</v>
      </c>
      <c r="M579" s="24">
        <v>160</v>
      </c>
      <c r="N579" s="25">
        <v>0</v>
      </c>
      <c r="O579" s="25">
        <v>5</v>
      </c>
      <c r="P579" s="25">
        <v>2</v>
      </c>
      <c r="Q579" s="25">
        <v>1</v>
      </c>
      <c r="R579" s="25">
        <v>0</v>
      </c>
      <c r="S579" s="36">
        <v>165</v>
      </c>
      <c r="T579" s="24">
        <v>100</v>
      </c>
      <c r="U579" s="24">
        <v>10</v>
      </c>
      <c r="V579" s="24">
        <v>40</v>
      </c>
      <c r="W579" s="24">
        <v>60</v>
      </c>
      <c r="X579" s="24">
        <v>30</v>
      </c>
      <c r="Y579" s="48">
        <v>0</v>
      </c>
      <c r="Z579" s="48">
        <v>0</v>
      </c>
      <c r="AA579" s="48">
        <f>VLOOKUP(E579,[6]教育处数据!B:G,6,0)</f>
        <v>0</v>
      </c>
      <c r="AB579" s="43">
        <f>VLOOKUP(E579,[6]教育处数据!B:H,7,0)</f>
        <v>0</v>
      </c>
      <c r="AC579" s="43">
        <f>VLOOKUP(E579,[6]教育处数据!B:J,9,0)</f>
        <v>0</v>
      </c>
      <c r="AD579" s="43">
        <f>VLOOKUP(E579,[6]教育处数据!B:L,11,0)</f>
        <v>0</v>
      </c>
      <c r="AE579" s="43">
        <v>0</v>
      </c>
      <c r="AF579" s="43">
        <v>0</v>
      </c>
      <c r="AG579" s="43">
        <f>VLOOKUP(E579,[6]教育处数据!B:N,13,0)</f>
        <v>0</v>
      </c>
      <c r="AH579" s="43">
        <v>0</v>
      </c>
      <c r="AI579" s="43">
        <v>0</v>
      </c>
      <c r="AJ579" s="43">
        <v>0</v>
      </c>
      <c r="AK579" s="43">
        <v>0</v>
      </c>
      <c r="AL579" s="43">
        <v>0</v>
      </c>
      <c r="AM579" s="26">
        <f>SUM(J579:M579,S579:AJ579)</f>
        <v>565</v>
      </c>
      <c r="AN579" s="7" t="str">
        <f>VLOOKUP(G579,'[4]2.第一轮公示反馈'!$G:$AM,33,0)</f>
        <v>全科</v>
      </c>
      <c r="AO579" s="52">
        <f>SUMPRODUCT(($AN$4:$AN$1113=AN579)*($AM$4:$AM$1113&gt;AM579))+1</f>
        <v>26</v>
      </c>
      <c r="AP579" s="53">
        <f>COUNTIF(AN:AN,AN579)</f>
        <v>63</v>
      </c>
      <c r="AQ579" s="54">
        <f>AO579/AP579</f>
        <v>0.412698412698413</v>
      </c>
      <c r="AR579" s="53">
        <f>IF(AQ579&lt;=10%,1.5,(IF(AQ579&lt;=40%,1.25,IF(AQ579&lt;=60%,1,IF(AQ579&lt;90%,0.75,0.5)))))</f>
        <v>1</v>
      </c>
      <c r="AS579" s="55">
        <v>1200</v>
      </c>
      <c r="AT579" s="6">
        <f>VLOOKUP(E579,[6]教育处数据!B:Q,16,0)</f>
        <v>20</v>
      </c>
      <c r="AU579" s="56">
        <f>AS579*AR579*(AT579/AW579)</f>
        <v>1200</v>
      </c>
      <c r="AV579" s="57">
        <f>ROUND(AU579,0)</f>
        <v>1200</v>
      </c>
      <c r="AW579" s="6">
        <v>20</v>
      </c>
    </row>
    <row r="580" spans="1:49">
      <c r="A580" s="6"/>
      <c r="B580" s="7" t="s">
        <v>705</v>
      </c>
      <c r="C580" s="8">
        <v>576</v>
      </c>
      <c r="D580" s="81" t="s">
        <v>728</v>
      </c>
      <c r="E580" s="8" t="str">
        <f>VLOOKUP(D580,'[1]9月学员绩效名单'!$A:$C,3,0)</f>
        <v>727L91</v>
      </c>
      <c r="F580" s="8" t="str">
        <f>VLOOKUP(E580,'[2]住培学员 在培学员排班表（所有人）请假等数据已更新到23.6'!$F$1:$X$65536,19,0)</f>
        <v>住院医师-外院</v>
      </c>
      <c r="G580" s="8" t="str">
        <f>VLOOKUP(E580,'[2]住培学员 在培学员排班表（所有人）请假等数据已更新到23.6'!$F$1:$P$65536,11,0)</f>
        <v>全科医学科</v>
      </c>
      <c r="H580" s="8" t="str">
        <f>VLOOKUP(E580,'[2]住培学员 在培学员排班表（所有人）请假等数据已更新到23.6'!$F$1:$S$65536,14,0)</f>
        <v>2021年</v>
      </c>
      <c r="I580" s="8" t="s">
        <v>99</v>
      </c>
      <c r="J580" s="24">
        <v>0</v>
      </c>
      <c r="K580" s="24">
        <v>0</v>
      </c>
      <c r="L580" s="24">
        <v>0</v>
      </c>
      <c r="M580" s="24">
        <v>160</v>
      </c>
      <c r="N580" s="25">
        <v>0</v>
      </c>
      <c r="O580" s="25">
        <v>3</v>
      </c>
      <c r="P580" s="25">
        <v>1</v>
      </c>
      <c r="Q580" s="25">
        <v>1</v>
      </c>
      <c r="R580" s="25">
        <v>1</v>
      </c>
      <c r="S580" s="36">
        <v>130</v>
      </c>
      <c r="T580" s="24">
        <v>100</v>
      </c>
      <c r="U580" s="24">
        <v>10</v>
      </c>
      <c r="V580" s="24">
        <v>40</v>
      </c>
      <c r="W580" s="24">
        <v>60</v>
      </c>
      <c r="X580" s="24">
        <v>60</v>
      </c>
      <c r="Y580" s="48">
        <v>0</v>
      </c>
      <c r="Z580" s="48">
        <v>0</v>
      </c>
      <c r="AA580" s="48">
        <f>VLOOKUP(E580,[6]教育处数据!B:G,6,0)</f>
        <v>0</v>
      </c>
      <c r="AB580" s="43">
        <f>VLOOKUP(E580,[6]教育处数据!B:H,7,0)</f>
        <v>0</v>
      </c>
      <c r="AC580" s="43">
        <f>VLOOKUP(E580,[6]教育处数据!B:J,9,0)</f>
        <v>0</v>
      </c>
      <c r="AD580" s="43">
        <f>VLOOKUP(E580,[6]教育处数据!B:L,11,0)</f>
        <v>0</v>
      </c>
      <c r="AE580" s="43">
        <v>0</v>
      </c>
      <c r="AF580" s="43">
        <v>0</v>
      </c>
      <c r="AG580" s="43">
        <f>VLOOKUP(E580,[6]教育处数据!B:N,13,0)</f>
        <v>0</v>
      </c>
      <c r="AH580" s="43">
        <v>0</v>
      </c>
      <c r="AI580" s="43">
        <v>0</v>
      </c>
      <c r="AJ580" s="43">
        <v>0</v>
      </c>
      <c r="AK580" s="43">
        <v>0</v>
      </c>
      <c r="AL580" s="43">
        <v>0</v>
      </c>
      <c r="AM580" s="26">
        <f>SUM(J580:M580,S580:AJ580)</f>
        <v>560</v>
      </c>
      <c r="AN580" s="7" t="str">
        <f>VLOOKUP(G580,'[4]2.第一轮公示反馈'!$G:$AM,33,0)</f>
        <v>全科</v>
      </c>
      <c r="AO580" s="52">
        <f>SUMPRODUCT(($AN$4:$AN$1113=AN580)*($AM$4:$AM$1113&gt;AM580))+1</f>
        <v>27</v>
      </c>
      <c r="AP580" s="53">
        <f>COUNTIF(AN:AN,AN580)</f>
        <v>63</v>
      </c>
      <c r="AQ580" s="54">
        <f>AO580/AP580</f>
        <v>0.428571428571429</v>
      </c>
      <c r="AR580" s="53">
        <f>IF(AQ580&lt;=10%,1.5,(IF(AQ580&lt;=40%,1.25,IF(AQ580&lt;=60%,1,IF(AQ580&lt;90%,0.75,0.5)))))</f>
        <v>1</v>
      </c>
      <c r="AS580" s="55">
        <v>1200</v>
      </c>
      <c r="AT580" s="6">
        <f>VLOOKUP(E580,[6]教育处数据!B:Q,16,0)</f>
        <v>20</v>
      </c>
      <c r="AU580" s="56">
        <f>AS580*AR580*(AT580/AW580)</f>
        <v>1200</v>
      </c>
      <c r="AV580" s="57">
        <f>ROUND(AU580,0)</f>
        <v>1200</v>
      </c>
      <c r="AW580" s="6">
        <v>20</v>
      </c>
    </row>
    <row r="581" spans="1:49">
      <c r="A581" s="6"/>
      <c r="B581" s="7" t="s">
        <v>321</v>
      </c>
      <c r="C581" s="8">
        <v>577</v>
      </c>
      <c r="D581" s="10" t="s">
        <v>729</v>
      </c>
      <c r="E581" s="8" t="str">
        <f>VLOOKUP(D581,'[1]9月学员绩效名单'!$A:$C,3,0)</f>
        <v>729L30</v>
      </c>
      <c r="F581" s="8" t="str">
        <f>VLOOKUP(E581,'[2]住培学员 在培学员排班表（所有人）请假等数据已更新到23.6'!$F$1:$X$65536,19,0)</f>
        <v>住院医师-外院-西藏</v>
      </c>
      <c r="G581" s="8" t="str">
        <f>VLOOKUP(E581,'[2]住培学员 在培学员排班表（所有人）请假等数据已更新到23.6'!$F$1:$P$65536,11,0)</f>
        <v>全科医学科</v>
      </c>
      <c r="H581" s="8" t="str">
        <f>VLOOKUP(E581,'[2]住培学员 在培学员排班表（所有人）请假等数据已更新到23.6'!$F$1:$S$65536,14,0)</f>
        <v>2021年</v>
      </c>
      <c r="I581" s="8" t="s">
        <v>99</v>
      </c>
      <c r="J581" s="43">
        <v>0</v>
      </c>
      <c r="K581" s="43">
        <v>0</v>
      </c>
      <c r="L581" s="43">
        <v>0</v>
      </c>
      <c r="M581" s="24">
        <v>160</v>
      </c>
      <c r="N581" s="25">
        <v>0</v>
      </c>
      <c r="O581" s="25">
        <v>1</v>
      </c>
      <c r="P581" s="25">
        <v>0</v>
      </c>
      <c r="Q581" s="25">
        <v>1</v>
      </c>
      <c r="R581" s="25">
        <v>1</v>
      </c>
      <c r="S581" s="36">
        <v>70</v>
      </c>
      <c r="T581" s="24">
        <v>100</v>
      </c>
      <c r="U581" s="24">
        <v>10</v>
      </c>
      <c r="V581" s="24">
        <v>80</v>
      </c>
      <c r="W581" s="24">
        <v>30</v>
      </c>
      <c r="X581" s="24">
        <v>90</v>
      </c>
      <c r="Y581" s="48">
        <v>0</v>
      </c>
      <c r="Z581" s="48">
        <v>0</v>
      </c>
      <c r="AA581" s="48">
        <f>VLOOKUP(E581,[6]教育处数据!B:G,6,0)</f>
        <v>0</v>
      </c>
      <c r="AB581" s="43">
        <f>VLOOKUP(E581,[6]教育处数据!B:H,7,0)</f>
        <v>0</v>
      </c>
      <c r="AC581" s="43">
        <f>VLOOKUP(E581,[6]教育处数据!B:J,9,0)</f>
        <v>0</v>
      </c>
      <c r="AD581" s="43">
        <f>VLOOKUP(E581,[6]教育处数据!B:L,11,0)</f>
        <v>0</v>
      </c>
      <c r="AE581" s="43">
        <v>0</v>
      </c>
      <c r="AF581" s="43">
        <v>0</v>
      </c>
      <c r="AG581" s="43">
        <f>VLOOKUP(E581,[6]教育处数据!B:N,13,0)</f>
        <v>0</v>
      </c>
      <c r="AH581" s="43">
        <v>0</v>
      </c>
      <c r="AI581" s="43">
        <v>0</v>
      </c>
      <c r="AJ581" s="43">
        <v>0</v>
      </c>
      <c r="AK581" s="43">
        <v>0</v>
      </c>
      <c r="AL581" s="43">
        <v>0</v>
      </c>
      <c r="AM581" s="26">
        <f>SUM(J581:M581,S581:AJ581)</f>
        <v>540</v>
      </c>
      <c r="AN581" s="7" t="str">
        <f>VLOOKUP(G581,'[4]2.第一轮公示反馈'!$G:$AM,33,0)</f>
        <v>全科</v>
      </c>
      <c r="AO581" s="52">
        <f>SUMPRODUCT(($AN$4:$AN$1113=AN581)*($AM$4:$AM$1113&gt;AM581))+1</f>
        <v>28</v>
      </c>
      <c r="AP581" s="53">
        <f>COUNTIF(AN:AN,AN581)</f>
        <v>63</v>
      </c>
      <c r="AQ581" s="54">
        <f>AO581/AP581</f>
        <v>0.444444444444444</v>
      </c>
      <c r="AR581" s="53">
        <f>IF(AQ581&lt;=10%,1.5,(IF(AQ581&lt;=40%,1.25,IF(AQ581&lt;=60%,1,IF(AQ581&lt;90%,0.75,0.5)))))</f>
        <v>1</v>
      </c>
      <c r="AS581" s="55">
        <v>1200</v>
      </c>
      <c r="AT581" s="6">
        <f>VLOOKUP(E581,[6]教育处数据!B:Q,16,0)</f>
        <v>20</v>
      </c>
      <c r="AU581" s="56">
        <f>AS581*AR581*(AT581/AW581)</f>
        <v>1200</v>
      </c>
      <c r="AV581" s="57">
        <f>ROUND(AU581,0)</f>
        <v>1200</v>
      </c>
      <c r="AW581" s="6">
        <v>20</v>
      </c>
    </row>
    <row r="582" spans="1:49">
      <c r="A582" s="6"/>
      <c r="B582" s="7" t="s">
        <v>281</v>
      </c>
      <c r="C582" s="8">
        <v>578</v>
      </c>
      <c r="D582" s="9" t="s">
        <v>730</v>
      </c>
      <c r="E582" s="8" t="str">
        <f>VLOOKUP(D582,'[1]9月学员绩效名单'!$A:$C,3,0)</f>
        <v>732L58</v>
      </c>
      <c r="F582" s="8" t="str">
        <f>VLOOKUP(E582,'[2]住培学员 在培学员排班表（所有人）请假等数据已更新到23.6'!$F$1:$X$65536,19,0)</f>
        <v>住院医师-外院</v>
      </c>
      <c r="G582" s="8" t="str">
        <f>VLOOKUP(E582,'[2]住培学员 在培学员排班表（所有人）请假等数据已更新到23.6'!$F$1:$P$65536,11,0)</f>
        <v>全科医学科</v>
      </c>
      <c r="H582" s="8" t="str">
        <f>VLOOKUP(E582,'[2]住培学员 在培学员排班表（所有人）请假等数据已更新到23.6'!$F$1:$S$65536,14,0)</f>
        <v>2023年</v>
      </c>
      <c r="I582" s="8" t="s">
        <v>99</v>
      </c>
      <c r="J582" s="24">
        <v>0</v>
      </c>
      <c r="K582" s="24">
        <v>0</v>
      </c>
      <c r="L582" s="24">
        <v>0</v>
      </c>
      <c r="M582" s="24">
        <v>160</v>
      </c>
      <c r="N582" s="25" t="s">
        <v>283</v>
      </c>
      <c r="O582" s="25" t="s">
        <v>283</v>
      </c>
      <c r="P582" s="25" t="s">
        <v>283</v>
      </c>
      <c r="Q582" s="25" t="s">
        <v>283</v>
      </c>
      <c r="R582" s="25" t="s">
        <v>283</v>
      </c>
      <c r="S582" s="36">
        <v>80</v>
      </c>
      <c r="T582" s="24">
        <v>100</v>
      </c>
      <c r="U582" s="24">
        <v>10</v>
      </c>
      <c r="V582" s="24">
        <v>80</v>
      </c>
      <c r="W582" s="24">
        <v>30</v>
      </c>
      <c r="X582" s="24">
        <v>60</v>
      </c>
      <c r="Y582" s="48">
        <v>20</v>
      </c>
      <c r="Z582" s="48">
        <v>0</v>
      </c>
      <c r="AA582" s="48">
        <f>VLOOKUP(E582,[6]教育处数据!B:G,6,0)</f>
        <v>0</v>
      </c>
      <c r="AB582" s="43">
        <f>VLOOKUP(E582,[6]教育处数据!B:H,7,0)</f>
        <v>0</v>
      </c>
      <c r="AC582" s="43">
        <f>VLOOKUP(E582,[6]教育处数据!B:J,9,0)</f>
        <v>0</v>
      </c>
      <c r="AD582" s="43">
        <f>VLOOKUP(E582,[6]教育处数据!B:L,11,0)</f>
        <v>0</v>
      </c>
      <c r="AE582" s="43">
        <v>0</v>
      </c>
      <c r="AF582" s="43">
        <v>0</v>
      </c>
      <c r="AG582" s="43">
        <f>VLOOKUP(E582,[6]教育处数据!B:N,13,0)</f>
        <v>0</v>
      </c>
      <c r="AH582" s="43">
        <v>0</v>
      </c>
      <c r="AI582" s="43">
        <v>0</v>
      </c>
      <c r="AJ582" s="43">
        <v>0</v>
      </c>
      <c r="AK582" s="43">
        <v>0</v>
      </c>
      <c r="AL582" s="43">
        <v>0</v>
      </c>
      <c r="AM582" s="26">
        <f>SUM(J582:M582,S582:AJ582)</f>
        <v>540</v>
      </c>
      <c r="AN582" s="7" t="str">
        <f>VLOOKUP(G582,'[4]2.第一轮公示反馈'!$G:$AM,33,0)</f>
        <v>全科</v>
      </c>
      <c r="AO582" s="52">
        <f>SUMPRODUCT(($AN$4:$AN$1113=AN582)*($AM$4:$AM$1113&gt;AM582))+1</f>
        <v>28</v>
      </c>
      <c r="AP582" s="53">
        <f>COUNTIF(AN:AN,AN582)</f>
        <v>63</v>
      </c>
      <c r="AQ582" s="54">
        <f>AO582/AP582</f>
        <v>0.444444444444444</v>
      </c>
      <c r="AR582" s="53">
        <f>IF(AQ582&lt;=10%,1.5,(IF(AQ582&lt;=40%,1.25,IF(AQ582&lt;=60%,1,IF(AQ582&lt;90%,0.75,0.5)))))</f>
        <v>1</v>
      </c>
      <c r="AS582" s="55">
        <v>1200</v>
      </c>
      <c r="AT582" s="6">
        <f>VLOOKUP(E582,[6]教育处数据!B:Q,16,0)</f>
        <v>20</v>
      </c>
      <c r="AU582" s="56">
        <f>AS582*AR582*(AT582/AW582)</f>
        <v>1200</v>
      </c>
      <c r="AV582" s="57">
        <f>ROUND(AU582,0)</f>
        <v>1200</v>
      </c>
      <c r="AW582" s="6">
        <v>20</v>
      </c>
    </row>
    <row r="583" spans="1:49">
      <c r="A583" s="6"/>
      <c r="B583" s="7" t="s">
        <v>185</v>
      </c>
      <c r="C583" s="8">
        <v>579</v>
      </c>
      <c r="D583" s="9" t="s">
        <v>731</v>
      </c>
      <c r="E583" s="8" t="str">
        <f>VLOOKUP(D583,'[1]9月学员绩效名单'!$A:$C,3,0)</f>
        <v>732L79</v>
      </c>
      <c r="F583" s="8" t="str">
        <f>VLOOKUP(E583,'[2]住培学员 在培学员排班表（所有人）请假等数据已更新到23.6'!$F$1:$X$65536,19,0)</f>
        <v>住院医师-外院</v>
      </c>
      <c r="G583" s="8" t="str">
        <f>VLOOKUP(E583,'[2]住培学员 在培学员排班表（所有人）请假等数据已更新到23.6'!$F$1:$P$65536,11,0)</f>
        <v>全科医学科</v>
      </c>
      <c r="H583" s="8" t="str">
        <f>VLOOKUP(E583,'[2]住培学员 在培学员排班表（所有人）请假等数据已更新到23.6'!$F$1:$S$65536,14,0)</f>
        <v>2023年</v>
      </c>
      <c r="I583" s="8" t="s">
        <v>99</v>
      </c>
      <c r="J583" s="24">
        <v>0</v>
      </c>
      <c r="K583" s="24">
        <v>0</v>
      </c>
      <c r="L583" s="24">
        <v>0</v>
      </c>
      <c r="M583" s="24">
        <v>160</v>
      </c>
      <c r="N583" s="25">
        <v>0</v>
      </c>
      <c r="O583" s="25">
        <v>2</v>
      </c>
      <c r="P583" s="25">
        <v>2</v>
      </c>
      <c r="Q583" s="25">
        <v>0</v>
      </c>
      <c r="R583" s="25">
        <v>1</v>
      </c>
      <c r="S583" s="36">
        <v>105</v>
      </c>
      <c r="T583" s="24">
        <v>100</v>
      </c>
      <c r="U583" s="41">
        <v>10</v>
      </c>
      <c r="V583" s="41">
        <v>40</v>
      </c>
      <c r="W583" s="41">
        <v>60</v>
      </c>
      <c r="X583" s="41">
        <v>60</v>
      </c>
      <c r="Y583" s="41">
        <v>0</v>
      </c>
      <c r="Z583" s="48">
        <v>0</v>
      </c>
      <c r="AA583" s="48">
        <f>VLOOKUP(E583,[6]教育处数据!B:G,6,0)</f>
        <v>0</v>
      </c>
      <c r="AB583" s="43">
        <f>VLOOKUP(E583,[6]教育处数据!B:H,7,0)</f>
        <v>0</v>
      </c>
      <c r="AC583" s="43">
        <f>VLOOKUP(E583,[6]教育处数据!B:J,9,0)</f>
        <v>0</v>
      </c>
      <c r="AD583" s="43">
        <f>VLOOKUP(E583,[6]教育处数据!B:L,11,0)</f>
        <v>0</v>
      </c>
      <c r="AE583" s="43">
        <v>0</v>
      </c>
      <c r="AF583" s="43">
        <v>0</v>
      </c>
      <c r="AG583" s="43">
        <f>VLOOKUP(E583,[6]教育处数据!B:N,13,0)</f>
        <v>0</v>
      </c>
      <c r="AH583" s="43">
        <v>0</v>
      </c>
      <c r="AI583" s="43">
        <v>0</v>
      </c>
      <c r="AJ583" s="43">
        <v>0</v>
      </c>
      <c r="AK583" s="43">
        <v>0</v>
      </c>
      <c r="AL583" s="43">
        <v>0</v>
      </c>
      <c r="AM583" s="26">
        <f>SUM(J583:M583,S583:AJ583)</f>
        <v>535</v>
      </c>
      <c r="AN583" s="7" t="str">
        <f>VLOOKUP(G583,'[4]2.第一轮公示反馈'!$G:$AM,33,0)</f>
        <v>全科</v>
      </c>
      <c r="AO583" s="52">
        <f>SUMPRODUCT(($AN$4:$AN$1113=AN583)*($AM$4:$AM$1113&gt;AM583))+1</f>
        <v>30</v>
      </c>
      <c r="AP583" s="53">
        <f>COUNTIF(AN:AN,AN583)</f>
        <v>63</v>
      </c>
      <c r="AQ583" s="54">
        <f>AO583/AP583</f>
        <v>0.476190476190476</v>
      </c>
      <c r="AR583" s="53">
        <f>IF(AQ583&lt;=10%,1.5,(IF(AQ583&lt;=40%,1.25,IF(AQ583&lt;=60%,1,IF(AQ583&lt;90%,0.75,0.5)))))</f>
        <v>1</v>
      </c>
      <c r="AS583" s="55">
        <v>1200</v>
      </c>
      <c r="AT583" s="6">
        <f>VLOOKUP(E583,[6]教育处数据!B:Q,16,0)</f>
        <v>20</v>
      </c>
      <c r="AU583" s="56">
        <f>AS583*AR583*(AT583/AW583)</f>
        <v>1200</v>
      </c>
      <c r="AV583" s="57">
        <f>ROUND(AU583,0)</f>
        <v>1200</v>
      </c>
      <c r="AW583" s="6">
        <v>20</v>
      </c>
    </row>
    <row r="584" spans="1:49">
      <c r="A584" s="6"/>
      <c r="B584" s="7" t="s">
        <v>705</v>
      </c>
      <c r="C584" s="8">
        <v>580</v>
      </c>
      <c r="D584" s="81" t="s">
        <v>732</v>
      </c>
      <c r="E584" s="8" t="str">
        <f>VLOOKUP(D584,'[1]9月学员绩效名单'!$A:$C,3,0)</f>
        <v>733L56</v>
      </c>
      <c r="F584" s="8" t="str">
        <f>VLOOKUP(E584,'[2]住培学员 在培学员排班表（所有人）请假等数据已更新到23.6'!$F$1:$X$65536,19,0)</f>
        <v>住院医师-外院-西藏</v>
      </c>
      <c r="G584" s="8" t="str">
        <f>VLOOKUP(E584,'[2]住培学员 在培学员排班表（所有人）请假等数据已更新到23.6'!$F$1:$P$65536,11,0)</f>
        <v>全科医学科</v>
      </c>
      <c r="H584" s="8" t="str">
        <f>VLOOKUP(E584,'[2]住培学员 在培学员排班表（所有人）请假等数据已更新到23.6'!$F$1:$S$65536,14,0)</f>
        <v>2023年</v>
      </c>
      <c r="I584" s="8" t="s">
        <v>99</v>
      </c>
      <c r="J584" s="24">
        <v>0</v>
      </c>
      <c r="K584" s="24">
        <v>0</v>
      </c>
      <c r="L584" s="24">
        <v>0</v>
      </c>
      <c r="M584" s="24">
        <v>160</v>
      </c>
      <c r="N584" s="25">
        <v>0</v>
      </c>
      <c r="O584" s="25">
        <v>3</v>
      </c>
      <c r="P584" s="25">
        <v>1</v>
      </c>
      <c r="Q584" s="25">
        <v>1</v>
      </c>
      <c r="R584" s="25">
        <v>1</v>
      </c>
      <c r="S584" s="36">
        <v>130</v>
      </c>
      <c r="T584" s="24">
        <v>100</v>
      </c>
      <c r="U584" s="24">
        <v>10</v>
      </c>
      <c r="V584" s="24">
        <v>40</v>
      </c>
      <c r="W584" s="24">
        <v>30</v>
      </c>
      <c r="X584" s="24">
        <v>60</v>
      </c>
      <c r="Y584" s="48">
        <v>0</v>
      </c>
      <c r="Z584" s="48">
        <v>0</v>
      </c>
      <c r="AA584" s="48">
        <f>VLOOKUP(E584,[6]教育处数据!B:G,6,0)</f>
        <v>0</v>
      </c>
      <c r="AB584" s="43">
        <f>VLOOKUP(E584,[6]教育处数据!B:H,7,0)</f>
        <v>0</v>
      </c>
      <c r="AC584" s="43">
        <f>VLOOKUP(E584,[6]教育处数据!B:J,9,0)</f>
        <v>0</v>
      </c>
      <c r="AD584" s="43">
        <f>VLOOKUP(E584,[6]教育处数据!B:L,11,0)</f>
        <v>0</v>
      </c>
      <c r="AE584" s="43">
        <v>0</v>
      </c>
      <c r="AF584" s="43">
        <v>0</v>
      </c>
      <c r="AG584" s="43">
        <f>VLOOKUP(E584,[6]教育处数据!B:N,13,0)</f>
        <v>0</v>
      </c>
      <c r="AH584" s="43">
        <v>0</v>
      </c>
      <c r="AI584" s="43">
        <v>0</v>
      </c>
      <c r="AJ584" s="43">
        <v>0</v>
      </c>
      <c r="AK584" s="43">
        <v>0</v>
      </c>
      <c r="AL584" s="43">
        <v>0</v>
      </c>
      <c r="AM584" s="26">
        <f>SUM(J584:M584,S584:AJ584)</f>
        <v>530</v>
      </c>
      <c r="AN584" s="7" t="str">
        <f>VLOOKUP(G584,'[4]2.第一轮公示反馈'!$G:$AM,33,0)</f>
        <v>全科</v>
      </c>
      <c r="AO584" s="52">
        <f>SUMPRODUCT(($AN$4:$AN$1113=AN584)*($AM$4:$AM$1113&gt;AM584))+1</f>
        <v>31</v>
      </c>
      <c r="AP584" s="53">
        <f>COUNTIF(AN:AN,AN584)</f>
        <v>63</v>
      </c>
      <c r="AQ584" s="54">
        <f>AO584/AP584</f>
        <v>0.492063492063492</v>
      </c>
      <c r="AR584" s="53">
        <f>IF(AQ584&lt;=10%,1.5,(IF(AQ584&lt;=40%,1.25,IF(AQ584&lt;=60%,1,IF(AQ584&lt;90%,0.75,0.5)))))</f>
        <v>1</v>
      </c>
      <c r="AS584" s="55">
        <v>1200</v>
      </c>
      <c r="AT584" s="6">
        <f>VLOOKUP(E584,[6]教育处数据!B:Q,16,0)</f>
        <v>20</v>
      </c>
      <c r="AU584" s="56">
        <f>AS584*AR584*(AT584/AW584)</f>
        <v>1200</v>
      </c>
      <c r="AV584" s="57">
        <f>ROUND(AU584,0)</f>
        <v>1200</v>
      </c>
      <c r="AW584" s="6">
        <v>20</v>
      </c>
    </row>
    <row r="585" spans="1:49">
      <c r="A585" s="6"/>
      <c r="B585" s="7" t="s">
        <v>705</v>
      </c>
      <c r="C585" s="8">
        <v>581</v>
      </c>
      <c r="D585" s="81" t="s">
        <v>733</v>
      </c>
      <c r="E585" s="8" t="str">
        <f>VLOOKUP(D585,'[1]9月学员绩效名单'!$A:$C,3,0)</f>
        <v>733L54</v>
      </c>
      <c r="F585" s="8" t="str">
        <f>VLOOKUP(E585,'[2]住培学员 在培学员排班表（所有人）请假等数据已更新到23.6'!$F$1:$X$65536,19,0)</f>
        <v>住院医师-外院-西藏</v>
      </c>
      <c r="G585" s="8" t="str">
        <f>VLOOKUP(E585,'[2]住培学员 在培学员排班表（所有人）请假等数据已更新到23.6'!$F$1:$P$65536,11,0)</f>
        <v>全科医学科</v>
      </c>
      <c r="H585" s="8" t="str">
        <f>VLOOKUP(E585,'[2]住培学员 在培学员排班表（所有人）请假等数据已更新到23.6'!$F$1:$S$65536,14,0)</f>
        <v>2023年</v>
      </c>
      <c r="I585" s="8" t="s">
        <v>99</v>
      </c>
      <c r="J585" s="24">
        <v>0</v>
      </c>
      <c r="K585" s="24">
        <v>0</v>
      </c>
      <c r="L585" s="24">
        <v>0</v>
      </c>
      <c r="M585" s="24">
        <v>160</v>
      </c>
      <c r="N585" s="25">
        <v>0</v>
      </c>
      <c r="O585" s="25">
        <v>3</v>
      </c>
      <c r="P585" s="25">
        <v>1</v>
      </c>
      <c r="Q585" s="25">
        <v>1</v>
      </c>
      <c r="R585" s="25">
        <v>1</v>
      </c>
      <c r="S585" s="36">
        <v>130</v>
      </c>
      <c r="T585" s="24">
        <v>100</v>
      </c>
      <c r="U585" s="24">
        <v>10</v>
      </c>
      <c r="V585" s="24">
        <v>40</v>
      </c>
      <c r="W585" s="24">
        <v>30</v>
      </c>
      <c r="X585" s="24">
        <v>60</v>
      </c>
      <c r="Y585" s="48">
        <v>0</v>
      </c>
      <c r="Z585" s="48">
        <v>0</v>
      </c>
      <c r="AA585" s="48">
        <f>VLOOKUP(E585,[6]教育处数据!B:G,6,0)</f>
        <v>0</v>
      </c>
      <c r="AB585" s="43">
        <f>VLOOKUP(E585,[6]教育处数据!B:H,7,0)</f>
        <v>0</v>
      </c>
      <c r="AC585" s="43">
        <f>VLOOKUP(E585,[6]教育处数据!B:J,9,0)</f>
        <v>0</v>
      </c>
      <c r="AD585" s="43">
        <f>VLOOKUP(E585,[6]教育处数据!B:L,11,0)</f>
        <v>0</v>
      </c>
      <c r="AE585" s="43">
        <v>0</v>
      </c>
      <c r="AF585" s="43">
        <v>0</v>
      </c>
      <c r="AG585" s="43">
        <f>VLOOKUP(E585,[6]教育处数据!B:N,13,0)</f>
        <v>0</v>
      </c>
      <c r="AH585" s="43">
        <v>0</v>
      </c>
      <c r="AI585" s="43">
        <v>0</v>
      </c>
      <c r="AJ585" s="43">
        <v>0</v>
      </c>
      <c r="AK585" s="43">
        <v>0</v>
      </c>
      <c r="AL585" s="43">
        <v>0</v>
      </c>
      <c r="AM585" s="26">
        <f>SUM(J585:M585,S585:AJ585)</f>
        <v>530</v>
      </c>
      <c r="AN585" s="7" t="str">
        <f>VLOOKUP(G585,'[4]2.第一轮公示反馈'!$G:$AM,33,0)</f>
        <v>全科</v>
      </c>
      <c r="AO585" s="52">
        <f>SUMPRODUCT(($AN$4:$AN$1113=AN585)*($AM$4:$AM$1113&gt;AM585))+1</f>
        <v>31</v>
      </c>
      <c r="AP585" s="53">
        <f>COUNTIF(AN:AN,AN585)</f>
        <v>63</v>
      </c>
      <c r="AQ585" s="54">
        <f>AO585/AP585</f>
        <v>0.492063492063492</v>
      </c>
      <c r="AR585" s="53">
        <f>IF(AQ585&lt;=10%,1.5,(IF(AQ585&lt;=40%,1.25,IF(AQ585&lt;=60%,1,IF(AQ585&lt;90%,0.75,0.5)))))</f>
        <v>1</v>
      </c>
      <c r="AS585" s="55">
        <v>1200</v>
      </c>
      <c r="AT585" s="6">
        <f>VLOOKUP(E585,[6]教育处数据!B:Q,16,0)</f>
        <v>20</v>
      </c>
      <c r="AU585" s="56">
        <f>AS585*AR585*(AT585/AW585)</f>
        <v>1200</v>
      </c>
      <c r="AV585" s="57">
        <f>ROUND(AU585,0)</f>
        <v>1200</v>
      </c>
      <c r="AW585" s="6">
        <v>20</v>
      </c>
    </row>
    <row r="586" spans="1:49">
      <c r="A586" s="6"/>
      <c r="B586" s="7" t="s">
        <v>705</v>
      </c>
      <c r="C586" s="8">
        <v>582</v>
      </c>
      <c r="D586" s="81" t="s">
        <v>734</v>
      </c>
      <c r="E586" s="8" t="str">
        <f>VLOOKUP(D586,'[1]9月学员绩效名单'!$A:$C,3,0)</f>
        <v>733L55</v>
      </c>
      <c r="F586" s="8" t="str">
        <f>VLOOKUP(E586,'[2]住培学员 在培学员排班表（所有人）请假等数据已更新到23.6'!$F$1:$X$65536,19,0)</f>
        <v>住院医师-外院-西藏</v>
      </c>
      <c r="G586" s="8" t="str">
        <f>VLOOKUP(E586,'[2]住培学员 在培学员排班表（所有人）请假等数据已更新到23.6'!$F$1:$P$65536,11,0)</f>
        <v>全科医学科</v>
      </c>
      <c r="H586" s="8" t="str">
        <f>VLOOKUP(E586,'[2]住培学员 在培学员排班表（所有人）请假等数据已更新到23.6'!$F$1:$S$65536,14,0)</f>
        <v>2023年</v>
      </c>
      <c r="I586" s="8" t="s">
        <v>99</v>
      </c>
      <c r="J586" s="24">
        <v>0</v>
      </c>
      <c r="K586" s="24">
        <v>0</v>
      </c>
      <c r="L586" s="24">
        <v>0</v>
      </c>
      <c r="M586" s="24">
        <v>160</v>
      </c>
      <c r="N586" s="25">
        <v>0</v>
      </c>
      <c r="O586" s="25">
        <v>3</v>
      </c>
      <c r="P586" s="25">
        <v>1</v>
      </c>
      <c r="Q586" s="25">
        <v>1</v>
      </c>
      <c r="R586" s="25">
        <v>1</v>
      </c>
      <c r="S586" s="36">
        <v>130</v>
      </c>
      <c r="T586" s="24">
        <v>100</v>
      </c>
      <c r="U586" s="24">
        <v>10</v>
      </c>
      <c r="V586" s="24">
        <v>40</v>
      </c>
      <c r="W586" s="24">
        <v>30</v>
      </c>
      <c r="X586" s="24">
        <v>60</v>
      </c>
      <c r="Y586" s="48">
        <v>0</v>
      </c>
      <c r="Z586" s="48">
        <v>0</v>
      </c>
      <c r="AA586" s="48">
        <f>VLOOKUP(E586,[6]教育处数据!B:G,6,0)</f>
        <v>0</v>
      </c>
      <c r="AB586" s="43">
        <f>VLOOKUP(E586,[6]教育处数据!B:H,7,0)</f>
        <v>0</v>
      </c>
      <c r="AC586" s="43">
        <f>VLOOKUP(E586,[6]教育处数据!B:J,9,0)</f>
        <v>0</v>
      </c>
      <c r="AD586" s="43">
        <f>VLOOKUP(E586,[6]教育处数据!B:L,11,0)</f>
        <v>0</v>
      </c>
      <c r="AE586" s="43">
        <v>0</v>
      </c>
      <c r="AF586" s="43">
        <v>0</v>
      </c>
      <c r="AG586" s="43">
        <f>VLOOKUP(E586,[6]教育处数据!B:N,13,0)</f>
        <v>0</v>
      </c>
      <c r="AH586" s="43">
        <v>0</v>
      </c>
      <c r="AI586" s="43">
        <v>0</v>
      </c>
      <c r="AJ586" s="43">
        <v>0</v>
      </c>
      <c r="AK586" s="43">
        <v>0</v>
      </c>
      <c r="AL586" s="43">
        <v>0</v>
      </c>
      <c r="AM586" s="26">
        <f>SUM(J586:M586,S586:AJ586)</f>
        <v>530</v>
      </c>
      <c r="AN586" s="7" t="str">
        <f>VLOOKUP(G586,'[4]2.第一轮公示反馈'!$G:$AM,33,0)</f>
        <v>全科</v>
      </c>
      <c r="AO586" s="52">
        <f>SUMPRODUCT(($AN$4:$AN$1113=AN586)*($AM$4:$AM$1113&gt;AM586))+1</f>
        <v>31</v>
      </c>
      <c r="AP586" s="53">
        <f>COUNTIF(AN:AN,AN586)</f>
        <v>63</v>
      </c>
      <c r="AQ586" s="54">
        <f>AO586/AP586</f>
        <v>0.492063492063492</v>
      </c>
      <c r="AR586" s="53">
        <f>IF(AQ586&lt;=10%,1.5,(IF(AQ586&lt;=40%,1.25,IF(AQ586&lt;=60%,1,IF(AQ586&lt;90%,0.75,0.5)))))</f>
        <v>1</v>
      </c>
      <c r="AS586" s="55">
        <v>1200</v>
      </c>
      <c r="AT586" s="6">
        <f>VLOOKUP(E586,[6]教育处数据!B:Q,16,0)</f>
        <v>20</v>
      </c>
      <c r="AU586" s="56">
        <f>AS586*AR586*(AT586/AW586)</f>
        <v>1200</v>
      </c>
      <c r="AV586" s="57">
        <f>ROUND(AU586,0)</f>
        <v>1200</v>
      </c>
      <c r="AW586" s="6">
        <v>20</v>
      </c>
    </row>
    <row r="587" spans="1:49">
      <c r="A587" s="6"/>
      <c r="B587" s="7" t="s">
        <v>136</v>
      </c>
      <c r="C587" s="8">
        <v>583</v>
      </c>
      <c r="D587" s="8" t="s">
        <v>735</v>
      </c>
      <c r="E587" s="8" t="str">
        <f>VLOOKUP(D587,'[1]9月学员绩效名单'!$A:$C,3,0)</f>
        <v>732L38</v>
      </c>
      <c r="F587" s="8" t="str">
        <f>VLOOKUP(E587,'[2]住培学员 在培学员排班表（所有人）请假等数据已更新到23.6'!$F$1:$X$65536,19,0)</f>
        <v>住院医师-外院</v>
      </c>
      <c r="G587" s="8" t="str">
        <f>VLOOKUP(E587,'[2]住培学员 在培学员排班表（所有人）请假等数据已更新到23.6'!$F$1:$P$65536,11,0)</f>
        <v>全科医学科</v>
      </c>
      <c r="H587" s="8" t="str">
        <f>VLOOKUP(E587,'[2]住培学员 在培学员排班表（所有人）请假等数据已更新到23.6'!$F$1:$S$65536,14,0)</f>
        <v>2023年</v>
      </c>
      <c r="I587" s="8" t="s">
        <v>99</v>
      </c>
      <c r="J587" s="24">
        <v>0</v>
      </c>
      <c r="K587" s="24">
        <v>0</v>
      </c>
      <c r="L587" s="24">
        <v>0</v>
      </c>
      <c r="M587" s="24">
        <v>160</v>
      </c>
      <c r="N587" s="25">
        <v>0</v>
      </c>
      <c r="O587" s="25">
        <v>3</v>
      </c>
      <c r="P587" s="25">
        <v>1</v>
      </c>
      <c r="Q587" s="25">
        <v>1</v>
      </c>
      <c r="R587" s="25">
        <v>1</v>
      </c>
      <c r="S587" s="36">
        <v>130</v>
      </c>
      <c r="T587" s="24">
        <v>100</v>
      </c>
      <c r="U587" s="24">
        <v>10</v>
      </c>
      <c r="V587" s="24">
        <v>40</v>
      </c>
      <c r="W587" s="24">
        <v>30</v>
      </c>
      <c r="X587" s="24">
        <v>60</v>
      </c>
      <c r="Y587" s="48">
        <v>0</v>
      </c>
      <c r="Z587" s="48">
        <v>0</v>
      </c>
      <c r="AA587" s="48">
        <f>VLOOKUP(E587,[6]教育处数据!B:G,6,0)</f>
        <v>0</v>
      </c>
      <c r="AB587" s="43">
        <f>VLOOKUP(E587,[6]教育处数据!B:H,7,0)</f>
        <v>0</v>
      </c>
      <c r="AC587" s="43">
        <f>VLOOKUP(E587,[6]教育处数据!B:J,9,0)</f>
        <v>0</v>
      </c>
      <c r="AD587" s="43">
        <f>VLOOKUP(E587,[6]教育处数据!B:L,11,0)</f>
        <v>0</v>
      </c>
      <c r="AE587" s="43">
        <v>0</v>
      </c>
      <c r="AF587" s="43">
        <v>0</v>
      </c>
      <c r="AG587" s="43">
        <f>VLOOKUP(E587,[6]教育处数据!B:N,13,0)</f>
        <v>0</v>
      </c>
      <c r="AH587" s="43">
        <v>0</v>
      </c>
      <c r="AI587" s="43">
        <v>0</v>
      </c>
      <c r="AJ587" s="43">
        <v>0</v>
      </c>
      <c r="AK587" s="43">
        <v>0</v>
      </c>
      <c r="AL587" s="43">
        <v>0</v>
      </c>
      <c r="AM587" s="26">
        <f>SUM(J587:M587,S587:AJ587)</f>
        <v>530</v>
      </c>
      <c r="AN587" s="7" t="str">
        <f>VLOOKUP(G587,'[4]2.第一轮公示反馈'!$G:$AM,33,0)</f>
        <v>全科</v>
      </c>
      <c r="AO587" s="52">
        <f>SUMPRODUCT(($AN$4:$AN$1113=AN587)*($AM$4:$AM$1113&gt;AM587))+1</f>
        <v>31</v>
      </c>
      <c r="AP587" s="53">
        <f>COUNTIF(AN:AN,AN587)</f>
        <v>63</v>
      </c>
      <c r="AQ587" s="54">
        <f>AO587/AP587</f>
        <v>0.492063492063492</v>
      </c>
      <c r="AR587" s="53">
        <f>IF(AQ587&lt;=10%,1.5,(IF(AQ587&lt;=40%,1.25,IF(AQ587&lt;=60%,1,IF(AQ587&lt;90%,0.75,0.5)))))</f>
        <v>1</v>
      </c>
      <c r="AS587" s="55">
        <v>1200</v>
      </c>
      <c r="AT587" s="6">
        <f>VLOOKUP(E587,[6]教育处数据!B:Q,16,0)</f>
        <v>20</v>
      </c>
      <c r="AU587" s="56">
        <f>AS587*AR587*(AT587/AW587)</f>
        <v>1200</v>
      </c>
      <c r="AV587" s="57">
        <f>ROUND(AU587,0)</f>
        <v>1200</v>
      </c>
      <c r="AW587" s="6">
        <v>20</v>
      </c>
    </row>
    <row r="588" spans="1:49">
      <c r="A588" s="6"/>
      <c r="B588" s="7" t="s">
        <v>481</v>
      </c>
      <c r="C588" s="8">
        <v>584</v>
      </c>
      <c r="D588" s="13" t="s">
        <v>736</v>
      </c>
      <c r="E588" s="8" t="str">
        <f>VLOOKUP(D588,'[1]9月学员绩效名单'!$A:$C,3,0)</f>
        <v>7AO288</v>
      </c>
      <c r="F588" s="8" t="str">
        <f>VLOOKUP(E588,'[2]住培学员 在培学员排班表（所有人）请假等数据已更新到23.6'!$F$1:$X$65536,19,0)</f>
        <v>规培研究生</v>
      </c>
      <c r="G588" s="8" t="str">
        <f>VLOOKUP(E588,'[2]住培学员 在培学员排班表（所有人）请假等数据已更新到23.6'!$F$1:$P$65536,11,0)</f>
        <v>全科医学科</v>
      </c>
      <c r="H588" s="8" t="str">
        <f>VLOOKUP(E588,'[2]住培学员 在培学员排班表（所有人）请假等数据已更新到23.6'!$F$1:$S$65536,14,0)</f>
        <v>2022年</v>
      </c>
      <c r="I588" s="8" t="s">
        <v>99</v>
      </c>
      <c r="J588" s="24">
        <v>0</v>
      </c>
      <c r="K588" s="24">
        <v>0</v>
      </c>
      <c r="L588" s="24">
        <v>0</v>
      </c>
      <c r="M588" s="24">
        <v>160</v>
      </c>
      <c r="N588" s="25">
        <v>0</v>
      </c>
      <c r="O588" s="25">
        <v>2</v>
      </c>
      <c r="P588" s="25">
        <v>1</v>
      </c>
      <c r="Q588" s="25">
        <v>1</v>
      </c>
      <c r="R588" s="25">
        <v>0</v>
      </c>
      <c r="S588" s="36">
        <v>85</v>
      </c>
      <c r="T588" s="62">
        <v>100</v>
      </c>
      <c r="U588" s="24">
        <v>0</v>
      </c>
      <c r="V588" s="24">
        <v>60</v>
      </c>
      <c r="W588" s="24">
        <v>60</v>
      </c>
      <c r="X588" s="24">
        <v>60</v>
      </c>
      <c r="Y588" s="48">
        <v>0</v>
      </c>
      <c r="Z588" s="48">
        <v>0</v>
      </c>
      <c r="AA588" s="48">
        <f>VLOOKUP(E588,[6]教育处数据!B:G,6,0)</f>
        <v>0</v>
      </c>
      <c r="AB588" s="43">
        <f>VLOOKUP(E588,[6]教育处数据!B:H,7,0)</f>
        <v>0</v>
      </c>
      <c r="AC588" s="43">
        <f>VLOOKUP(E588,[6]教育处数据!B:J,9,0)</f>
        <v>0</v>
      </c>
      <c r="AD588" s="43">
        <f>VLOOKUP(E588,[6]教育处数据!B:L,11,0)</f>
        <v>0</v>
      </c>
      <c r="AE588" s="43">
        <v>0</v>
      </c>
      <c r="AF588" s="43">
        <v>0</v>
      </c>
      <c r="AG588" s="43">
        <f>VLOOKUP(E588,[6]教育处数据!B:N,13,0)</f>
        <v>0</v>
      </c>
      <c r="AH588" s="43">
        <v>0</v>
      </c>
      <c r="AI588" s="43">
        <v>0</v>
      </c>
      <c r="AJ588" s="43">
        <v>0</v>
      </c>
      <c r="AK588" s="43">
        <v>0</v>
      </c>
      <c r="AL588" s="43">
        <v>0</v>
      </c>
      <c r="AM588" s="26">
        <f>SUM(J588:M588,S588:AJ588)</f>
        <v>525</v>
      </c>
      <c r="AN588" s="7" t="str">
        <f>VLOOKUP(G588,'[4]2.第一轮公示反馈'!$G:$AM,33,0)</f>
        <v>全科</v>
      </c>
      <c r="AO588" s="52">
        <f>SUMPRODUCT(($AN$4:$AN$1113=AN588)*($AM$4:$AM$1113&gt;AM588))+1</f>
        <v>35</v>
      </c>
      <c r="AP588" s="53">
        <f>COUNTIF(AN:AN,AN588)</f>
        <v>63</v>
      </c>
      <c r="AQ588" s="54">
        <f>AO588/AP588</f>
        <v>0.555555555555556</v>
      </c>
      <c r="AR588" s="53">
        <f>IF(AQ588&lt;=10%,1.5,(IF(AQ588&lt;=40%,1.25,IF(AQ588&lt;=60%,1,IF(AQ588&lt;90%,0.75,0.5)))))</f>
        <v>1</v>
      </c>
      <c r="AS588" s="55">
        <v>1200</v>
      </c>
      <c r="AT588" s="6">
        <f>VLOOKUP(E588,[6]教育处数据!B:Q,16,0)</f>
        <v>20</v>
      </c>
      <c r="AU588" s="56">
        <f>AS588*AR588*(AT588/AW588)</f>
        <v>1200</v>
      </c>
      <c r="AV588" s="57">
        <f>ROUND(AU588,0)</f>
        <v>1200</v>
      </c>
      <c r="AW588" s="6">
        <v>20</v>
      </c>
    </row>
    <row r="589" spans="1:49">
      <c r="A589" s="6"/>
      <c r="B589" s="7" t="s">
        <v>134</v>
      </c>
      <c r="C589" s="8">
        <v>585</v>
      </c>
      <c r="D589" s="10" t="s">
        <v>737</v>
      </c>
      <c r="E589" s="8" t="str">
        <f>VLOOKUP(D589,'[1]9月学员绩效名单'!$A:$C,3,0)</f>
        <v>732L20</v>
      </c>
      <c r="F589" s="8" t="str">
        <f>VLOOKUP(E589,'[2]住培学员 在培学员排班表（所有人）请假等数据已更新到23.6'!$F$1:$X$65536,19,0)</f>
        <v>住院医师-外院-西藏</v>
      </c>
      <c r="G589" s="8" t="str">
        <f>VLOOKUP(E589,'[2]住培学员 在培学员排班表（所有人）请假等数据已更新到23.6'!$F$1:$P$65536,11,0)</f>
        <v>全科医学科</v>
      </c>
      <c r="H589" s="8" t="str">
        <f>VLOOKUP(E589,'[2]住培学员 在培学员排班表（所有人）请假等数据已更新到23.6'!$F$1:$S$65536,14,0)</f>
        <v>2022年</v>
      </c>
      <c r="I589" s="8" t="s">
        <v>99</v>
      </c>
      <c r="J589" s="24">
        <v>0</v>
      </c>
      <c r="K589" s="24">
        <v>0</v>
      </c>
      <c r="L589" s="24">
        <v>0</v>
      </c>
      <c r="M589" s="24">
        <v>160</v>
      </c>
      <c r="N589" s="25">
        <v>0</v>
      </c>
      <c r="O589" s="25">
        <v>4</v>
      </c>
      <c r="P589" s="25">
        <v>1</v>
      </c>
      <c r="Q589" s="25">
        <v>1</v>
      </c>
      <c r="R589" s="25">
        <v>1</v>
      </c>
      <c r="S589" s="36">
        <v>150</v>
      </c>
      <c r="T589" s="24">
        <v>100</v>
      </c>
      <c r="U589" s="24">
        <v>0</v>
      </c>
      <c r="V589" s="24">
        <v>20</v>
      </c>
      <c r="W589" s="24">
        <v>60</v>
      </c>
      <c r="X589" s="24">
        <v>30</v>
      </c>
      <c r="Y589" s="48">
        <v>0</v>
      </c>
      <c r="Z589" s="48">
        <v>0</v>
      </c>
      <c r="AA589" s="48">
        <f>VLOOKUP(E589,[6]教育处数据!B:G,6,0)</f>
        <v>0</v>
      </c>
      <c r="AB589" s="43">
        <f>VLOOKUP(E589,[6]教育处数据!B:H,7,0)</f>
        <v>0</v>
      </c>
      <c r="AC589" s="43">
        <f>VLOOKUP(E589,[6]教育处数据!B:J,9,0)</f>
        <v>0</v>
      </c>
      <c r="AD589" s="43">
        <f>VLOOKUP(E589,[6]教育处数据!B:L,11,0)</f>
        <v>0</v>
      </c>
      <c r="AE589" s="43">
        <v>0</v>
      </c>
      <c r="AF589" s="43">
        <v>0</v>
      </c>
      <c r="AG589" s="43">
        <f>VLOOKUP(E589,[6]教育处数据!B:N,13,0)</f>
        <v>0</v>
      </c>
      <c r="AH589" s="43">
        <v>0</v>
      </c>
      <c r="AI589" s="43">
        <v>0</v>
      </c>
      <c r="AJ589" s="43">
        <v>0</v>
      </c>
      <c r="AK589" s="43">
        <v>0</v>
      </c>
      <c r="AL589" s="43">
        <v>0</v>
      </c>
      <c r="AM589" s="26">
        <f>SUM(J589:M589,S589:AJ589)</f>
        <v>520</v>
      </c>
      <c r="AN589" s="7" t="str">
        <f>VLOOKUP(G589,'[4]2.第一轮公示反馈'!$G:$AM,33,0)</f>
        <v>全科</v>
      </c>
      <c r="AO589" s="52">
        <f>SUMPRODUCT(($AN$4:$AN$1113=AN589)*($AM$4:$AM$1113&gt;AM589))+1</f>
        <v>36</v>
      </c>
      <c r="AP589" s="53">
        <f>COUNTIF(AN:AN,AN589)</f>
        <v>63</v>
      </c>
      <c r="AQ589" s="54">
        <f>AO589/AP589</f>
        <v>0.571428571428571</v>
      </c>
      <c r="AR589" s="53">
        <f>IF(AQ589&lt;=10%,1.5,(IF(AQ589&lt;=40%,1.25,IF(AQ589&lt;=60%,1,IF(AQ589&lt;90%,0.75,0.5)))))</f>
        <v>1</v>
      </c>
      <c r="AS589" s="55">
        <v>1200</v>
      </c>
      <c r="AT589" s="6">
        <f>VLOOKUP(E589,[6]教育处数据!B:Q,16,0)</f>
        <v>20</v>
      </c>
      <c r="AU589" s="56">
        <f>AS589*AR589*(AT589/AW589)</f>
        <v>1200</v>
      </c>
      <c r="AV589" s="57">
        <f>ROUND(AU589,0)</f>
        <v>1200</v>
      </c>
      <c r="AW589" s="6">
        <v>20</v>
      </c>
    </row>
    <row r="590" spans="1:49">
      <c r="A590" s="6"/>
      <c r="B590" s="7" t="s">
        <v>136</v>
      </c>
      <c r="C590" s="8">
        <v>586</v>
      </c>
      <c r="D590" s="8" t="s">
        <v>738</v>
      </c>
      <c r="E590" s="8" t="str">
        <f>VLOOKUP(D590,'[1]9月学员绩效名单'!$A:$C,3,0)</f>
        <v>732L68</v>
      </c>
      <c r="F590" s="8" t="str">
        <f>VLOOKUP(E590,'[2]住培学员 在培学员排班表（所有人）请假等数据已更新到23.6'!$F$1:$X$65536,19,0)</f>
        <v>住院医师-外院</v>
      </c>
      <c r="G590" s="8" t="str">
        <f>VLOOKUP(E590,'[2]住培学员 在培学员排班表（所有人）请假等数据已更新到23.6'!$F$1:$P$65536,11,0)</f>
        <v>全科医学科</v>
      </c>
      <c r="H590" s="8" t="str">
        <f>VLOOKUP(E590,'[2]住培学员 在培学员排班表（所有人）请假等数据已更新到23.6'!$F$1:$S$65536,14,0)</f>
        <v>2023年</v>
      </c>
      <c r="I590" s="8" t="s">
        <v>99</v>
      </c>
      <c r="J590" s="24">
        <v>0</v>
      </c>
      <c r="K590" s="24">
        <v>0</v>
      </c>
      <c r="L590" s="24">
        <v>0</v>
      </c>
      <c r="M590" s="24">
        <v>160</v>
      </c>
      <c r="N590" s="25">
        <v>0</v>
      </c>
      <c r="O590" s="25">
        <v>4</v>
      </c>
      <c r="P590" s="25">
        <v>3</v>
      </c>
      <c r="Q590" s="25">
        <v>1</v>
      </c>
      <c r="R590" s="25">
        <v>0</v>
      </c>
      <c r="S590" s="36">
        <v>165</v>
      </c>
      <c r="T590" s="24">
        <v>100</v>
      </c>
      <c r="U590" s="24">
        <v>10</v>
      </c>
      <c r="V590" s="24">
        <v>20</v>
      </c>
      <c r="W590" s="24">
        <v>60</v>
      </c>
      <c r="X590" s="24">
        <v>0</v>
      </c>
      <c r="Y590" s="48">
        <v>0</v>
      </c>
      <c r="Z590" s="48">
        <v>0</v>
      </c>
      <c r="AA590" s="48">
        <f>VLOOKUP(E590,[6]教育处数据!B:G,6,0)</f>
        <v>0</v>
      </c>
      <c r="AB590" s="43">
        <f>VLOOKUP(E590,[6]教育处数据!B:H,7,0)</f>
        <v>0</v>
      </c>
      <c r="AC590" s="43">
        <f>VLOOKUP(E590,[6]教育处数据!B:J,9,0)</f>
        <v>0</v>
      </c>
      <c r="AD590" s="43">
        <f>VLOOKUP(E590,[6]教育处数据!B:L,11,0)</f>
        <v>0</v>
      </c>
      <c r="AE590" s="43">
        <v>0</v>
      </c>
      <c r="AF590" s="43">
        <v>0</v>
      </c>
      <c r="AG590" s="43">
        <f>VLOOKUP(E590,[6]教育处数据!B:N,13,0)</f>
        <v>0</v>
      </c>
      <c r="AH590" s="43">
        <v>0</v>
      </c>
      <c r="AI590" s="43">
        <v>0</v>
      </c>
      <c r="AJ590" s="43">
        <v>0</v>
      </c>
      <c r="AK590" s="43">
        <v>0</v>
      </c>
      <c r="AL590" s="43">
        <v>0</v>
      </c>
      <c r="AM590" s="26">
        <f>SUM(J590:M590,S590:AJ590)</f>
        <v>515</v>
      </c>
      <c r="AN590" s="7" t="str">
        <f>VLOOKUP(G590,'[4]2.第一轮公示反馈'!$G:$AM,33,0)</f>
        <v>全科</v>
      </c>
      <c r="AO590" s="52">
        <f>SUMPRODUCT(($AN$4:$AN$1113=AN590)*($AM$4:$AM$1113&gt;AM590))+1</f>
        <v>37</v>
      </c>
      <c r="AP590" s="53">
        <f>COUNTIF(AN:AN,AN590)</f>
        <v>63</v>
      </c>
      <c r="AQ590" s="54">
        <f>AO590/AP590</f>
        <v>0.587301587301587</v>
      </c>
      <c r="AR590" s="53">
        <f>IF(AQ590&lt;=10%,1.5,(IF(AQ590&lt;=40%,1.25,IF(AQ590&lt;=60%,1,IF(AQ590&lt;90%,0.75,0.5)))))</f>
        <v>1</v>
      </c>
      <c r="AS590" s="55">
        <v>1200</v>
      </c>
      <c r="AT590" s="6">
        <f>VLOOKUP(E590,[6]教育处数据!B:Q,16,0)</f>
        <v>20</v>
      </c>
      <c r="AU590" s="56">
        <f>AS590*AR590*(AT590/AW590)</f>
        <v>1200</v>
      </c>
      <c r="AV590" s="57">
        <f>ROUND(AU590,0)</f>
        <v>1200</v>
      </c>
      <c r="AW590" s="6">
        <v>20</v>
      </c>
    </row>
    <row r="591" spans="1:49">
      <c r="A591" s="6" t="s">
        <v>434</v>
      </c>
      <c r="B591" s="7" t="s">
        <v>408</v>
      </c>
      <c r="C591" s="8">
        <v>563</v>
      </c>
      <c r="D591" s="79" t="s">
        <v>739</v>
      </c>
      <c r="E591" s="8" t="str">
        <f>VLOOKUP(D591,'[1]9月学员绩效名单'!$A:$C,3,0)</f>
        <v>733L57</v>
      </c>
      <c r="F591" s="8" t="str">
        <f>VLOOKUP(E591,'[2]住培学员 在培学员排班表（所有人）请假等数据已更新到23.6'!$F$1:$X$65536,19,0)</f>
        <v>住院医师-外院-西藏</v>
      </c>
      <c r="G591" s="8" t="str">
        <f>VLOOKUP(E591,'[2]住培学员 在培学员排班表（所有人）请假等数据已更新到23.6'!$F$1:$P$65536,11,0)</f>
        <v>全科医学科</v>
      </c>
      <c r="H591" s="8" t="str">
        <f>VLOOKUP(E591,'[2]住培学员 在培学员排班表（所有人）请假等数据已更新到23.6'!$F$1:$S$65536,14,0)</f>
        <v>2023年</v>
      </c>
      <c r="I591" s="8" t="s">
        <v>99</v>
      </c>
      <c r="J591" s="24">
        <v>0</v>
      </c>
      <c r="K591" s="24">
        <v>0</v>
      </c>
      <c r="L591" s="24">
        <v>0</v>
      </c>
      <c r="M591" s="24">
        <v>160</v>
      </c>
      <c r="N591" s="25">
        <v>0</v>
      </c>
      <c r="O591" s="25">
        <v>2</v>
      </c>
      <c r="P591" s="26">
        <v>1</v>
      </c>
      <c r="Q591" s="26">
        <v>1</v>
      </c>
      <c r="R591" s="25">
        <v>0</v>
      </c>
      <c r="S591" s="36">
        <f>N591*50+O591*20+P591*20+Q591*25+R591*25</f>
        <v>85</v>
      </c>
      <c r="T591" s="24">
        <v>100</v>
      </c>
      <c r="U591" s="24">
        <v>0</v>
      </c>
      <c r="V591" s="24">
        <v>40</v>
      </c>
      <c r="W591" s="24">
        <v>60</v>
      </c>
      <c r="X591" s="24">
        <v>0</v>
      </c>
      <c r="Y591" s="48">
        <v>0</v>
      </c>
      <c r="Z591" s="48">
        <v>0</v>
      </c>
      <c r="AA591" s="48">
        <f>VLOOKUP(E591,[6]教育处数据!B:G,6,0)</f>
        <v>0</v>
      </c>
      <c r="AB591" s="43">
        <f>VLOOKUP(E591,[6]教育处数据!B:H,7,0)</f>
        <v>0</v>
      </c>
      <c r="AC591" s="43">
        <f>VLOOKUP(E591,[6]教育处数据!B:J,9,0)</f>
        <v>0</v>
      </c>
      <c r="AD591" s="43">
        <f>VLOOKUP(E591,[6]教育处数据!B:L,11,0)</f>
        <v>0</v>
      </c>
      <c r="AE591" s="43">
        <v>0</v>
      </c>
      <c r="AF591" s="43">
        <v>0</v>
      </c>
      <c r="AG591" s="43">
        <f>VLOOKUP(E591,[6]教育处数据!B:N,13,0)</f>
        <v>0</v>
      </c>
      <c r="AH591" s="43">
        <v>0</v>
      </c>
      <c r="AI591" s="43">
        <v>0</v>
      </c>
      <c r="AJ591" s="43">
        <v>0</v>
      </c>
      <c r="AK591" s="43">
        <v>0</v>
      </c>
      <c r="AL591" s="43">
        <v>0</v>
      </c>
      <c r="AM591" s="26">
        <f>SUM(J591:M591,S591:AJ591)</f>
        <v>445</v>
      </c>
      <c r="AN591" s="7" t="str">
        <f>VLOOKUP(G591,'[4]2.第一轮公示反馈'!$G:$AM,33,0)</f>
        <v>全科</v>
      </c>
      <c r="AO591" s="52">
        <f>SUMPRODUCT(($AN$4:$AN$1113=AN591)*($AM$4:$AM$1113&gt;AM591))+1</f>
        <v>49</v>
      </c>
      <c r="AP591" s="53">
        <f>COUNTIF(AN:AN,AN591)</f>
        <v>63</v>
      </c>
      <c r="AQ591" s="54">
        <f>AO591/AP591</f>
        <v>0.777777777777778</v>
      </c>
      <c r="AR591" s="53">
        <f>IF(AQ591&lt;=10%,1.5,(IF(AQ591&lt;=40%,1.25,IF(AQ591&lt;=60%,1,IF(AQ591&lt;90%,0.75,0.5)))))</f>
        <v>0.75</v>
      </c>
      <c r="AS591" s="55">
        <v>1200</v>
      </c>
      <c r="AT591" s="6">
        <f>VLOOKUP(E591,[6]教育处数据!B:Q,16,0)</f>
        <v>20</v>
      </c>
      <c r="AU591" s="56">
        <f>AS591*AR591*(AT591/AW591)</f>
        <v>900</v>
      </c>
      <c r="AV591" s="57">
        <f>ROUND(AU591,0)</f>
        <v>900</v>
      </c>
      <c r="AW591" s="6">
        <v>20</v>
      </c>
    </row>
    <row r="592" spans="1:49">
      <c r="A592" s="6"/>
      <c r="B592" s="7" t="s">
        <v>185</v>
      </c>
      <c r="C592" s="8">
        <v>587</v>
      </c>
      <c r="D592" s="60" t="s">
        <v>740</v>
      </c>
      <c r="E592" s="8" t="str">
        <f>VLOOKUP(D592,'[1]9月学员绩效名单'!$A:$C,3,0)</f>
        <v>732L26</v>
      </c>
      <c r="F592" s="8" t="str">
        <f>VLOOKUP(E592,'[2]住培学员 在培学员排班表（所有人）请假等数据已更新到23.6'!$F$1:$X$65536,19,0)</f>
        <v>住院医师-外院-西藏</v>
      </c>
      <c r="G592" s="8" t="str">
        <f>VLOOKUP(E592,'[2]住培学员 在培学员排班表（所有人）请假等数据已更新到23.6'!$F$1:$P$65536,11,0)</f>
        <v>全科医学科</v>
      </c>
      <c r="H592" s="8" t="str">
        <f>VLOOKUP(E592,'[2]住培学员 在培学员排班表（所有人）请假等数据已更新到23.6'!$F$1:$S$65536,14,0)</f>
        <v>2022年</v>
      </c>
      <c r="I592" s="8" t="s">
        <v>99</v>
      </c>
      <c r="J592" s="24">
        <v>0</v>
      </c>
      <c r="K592" s="24">
        <v>0</v>
      </c>
      <c r="L592" s="24">
        <v>0</v>
      </c>
      <c r="M592" s="24">
        <v>160</v>
      </c>
      <c r="N592" s="25">
        <v>0</v>
      </c>
      <c r="O592" s="25">
        <v>4</v>
      </c>
      <c r="P592" s="25">
        <v>1</v>
      </c>
      <c r="Q592" s="25">
        <v>1</v>
      </c>
      <c r="R592" s="25">
        <v>1</v>
      </c>
      <c r="S592" s="36">
        <v>150</v>
      </c>
      <c r="T592" s="24">
        <v>100</v>
      </c>
      <c r="U592" s="41">
        <v>10</v>
      </c>
      <c r="V592" s="41">
        <v>20</v>
      </c>
      <c r="W592" s="41">
        <v>30</v>
      </c>
      <c r="X592" s="41">
        <v>0</v>
      </c>
      <c r="Y592" s="41">
        <v>40</v>
      </c>
      <c r="Z592" s="48">
        <v>0</v>
      </c>
      <c r="AA592" s="48">
        <f>VLOOKUP(E592,[6]教育处数据!B:G,6,0)</f>
        <v>0</v>
      </c>
      <c r="AB592" s="43">
        <f>VLOOKUP(E592,[6]教育处数据!B:H,7,0)</f>
        <v>0</v>
      </c>
      <c r="AC592" s="43">
        <f>VLOOKUP(E592,[6]教育处数据!B:J,9,0)</f>
        <v>0</v>
      </c>
      <c r="AD592" s="43">
        <f>VLOOKUP(E592,[6]教育处数据!B:L,11,0)</f>
        <v>0</v>
      </c>
      <c r="AE592" s="43">
        <v>0</v>
      </c>
      <c r="AF592" s="43">
        <v>0</v>
      </c>
      <c r="AG592" s="43">
        <f>VLOOKUP(E592,[6]教育处数据!B:N,13,0)</f>
        <v>0</v>
      </c>
      <c r="AH592" s="43">
        <v>0</v>
      </c>
      <c r="AI592" s="43">
        <v>0</v>
      </c>
      <c r="AJ592" s="43">
        <v>0</v>
      </c>
      <c r="AK592" s="43">
        <v>0</v>
      </c>
      <c r="AL592" s="43">
        <v>0</v>
      </c>
      <c r="AM592" s="26">
        <f>SUM(J592:M592,S592:AJ592)</f>
        <v>510</v>
      </c>
      <c r="AN592" s="7" t="str">
        <f>VLOOKUP(G592,'[4]2.第一轮公示反馈'!$G:$AM,33,0)</f>
        <v>全科</v>
      </c>
      <c r="AO592" s="52">
        <f>SUMPRODUCT(($AN$4:$AN$1113=AN592)*($AM$4:$AM$1113&gt;AM592))+1</f>
        <v>38</v>
      </c>
      <c r="AP592" s="53">
        <f>COUNTIF(AN:AN,AN592)</f>
        <v>63</v>
      </c>
      <c r="AQ592" s="54">
        <f>AO592/AP592</f>
        <v>0.603174603174603</v>
      </c>
      <c r="AR592" s="53">
        <f>IF(AQ592&lt;=10%,1.5,(IF(AQ592&lt;=40%,1.25,IF(AQ592&lt;=60%,1,IF(AQ592&lt;90%,0.75,0.5)))))</f>
        <v>0.75</v>
      </c>
      <c r="AS592" s="55">
        <v>1200</v>
      </c>
      <c r="AT592" s="6">
        <f>VLOOKUP(E592,[6]教育处数据!B:Q,16,0)</f>
        <v>20</v>
      </c>
      <c r="AU592" s="56">
        <f>AS592*AR592*(AT592/AW592)</f>
        <v>900</v>
      </c>
      <c r="AV592" s="57">
        <f>ROUND(AU592,0)</f>
        <v>900</v>
      </c>
      <c r="AW592" s="6">
        <v>20</v>
      </c>
    </row>
    <row r="593" spans="1:49">
      <c r="A593" s="6"/>
      <c r="B593" s="7" t="s">
        <v>281</v>
      </c>
      <c r="C593" s="8">
        <v>588</v>
      </c>
      <c r="D593" s="9" t="s">
        <v>741</v>
      </c>
      <c r="E593" s="8" t="str">
        <f>VLOOKUP(D593,'[1]9月学员绩效名单'!$A:$C,3,0)</f>
        <v>733L13</v>
      </c>
      <c r="F593" s="8" t="str">
        <f>VLOOKUP(E593,'[2]住培学员 在培学员排班表（所有人）请假等数据已更新到23.6'!$F$1:$X$65536,19,0)</f>
        <v>住院医师-外院</v>
      </c>
      <c r="G593" s="8" t="str">
        <f>VLOOKUP(E593,'[2]住培学员 在培学员排班表（所有人）请假等数据已更新到23.6'!$F$1:$P$65536,11,0)</f>
        <v>全科医学科</v>
      </c>
      <c r="H593" s="8" t="str">
        <f>VLOOKUP(E593,'[2]住培学员 在培学员排班表（所有人）请假等数据已更新到23.6'!$F$1:$S$65536,14,0)</f>
        <v>2023年</v>
      </c>
      <c r="I593" s="8" t="s">
        <v>99</v>
      </c>
      <c r="J593" s="24">
        <v>0</v>
      </c>
      <c r="K593" s="24">
        <v>0</v>
      </c>
      <c r="L593" s="24">
        <v>0</v>
      </c>
      <c r="M593" s="24">
        <v>160</v>
      </c>
      <c r="N593" s="25" t="s">
        <v>283</v>
      </c>
      <c r="O593" s="25" t="s">
        <v>283</v>
      </c>
      <c r="P593" s="25" t="s">
        <v>283</v>
      </c>
      <c r="Q593" s="25" t="s">
        <v>283</v>
      </c>
      <c r="R593" s="25" t="s">
        <v>283</v>
      </c>
      <c r="S593" s="36">
        <v>100</v>
      </c>
      <c r="T593" s="24">
        <v>100</v>
      </c>
      <c r="U593" s="24">
        <v>10</v>
      </c>
      <c r="V593" s="24">
        <v>80</v>
      </c>
      <c r="W593" s="24">
        <v>0</v>
      </c>
      <c r="X593" s="24">
        <v>60</v>
      </c>
      <c r="Y593" s="48">
        <v>0</v>
      </c>
      <c r="Z593" s="48">
        <v>0</v>
      </c>
      <c r="AA593" s="48">
        <f>VLOOKUP(E593,[6]教育处数据!B:G,6,0)</f>
        <v>0</v>
      </c>
      <c r="AB593" s="43">
        <f>VLOOKUP(E593,[6]教育处数据!B:H,7,0)</f>
        <v>0</v>
      </c>
      <c r="AC593" s="43">
        <f>VLOOKUP(E593,[6]教育处数据!B:J,9,0)</f>
        <v>0</v>
      </c>
      <c r="AD593" s="43">
        <f>VLOOKUP(E593,[6]教育处数据!B:L,11,0)</f>
        <v>0</v>
      </c>
      <c r="AE593" s="43">
        <v>0</v>
      </c>
      <c r="AF593" s="43">
        <v>0</v>
      </c>
      <c r="AG593" s="43">
        <f>VLOOKUP(E593,[6]教育处数据!B:N,13,0)</f>
        <v>0</v>
      </c>
      <c r="AH593" s="43">
        <v>0</v>
      </c>
      <c r="AI593" s="43">
        <v>0</v>
      </c>
      <c r="AJ593" s="43">
        <v>0</v>
      </c>
      <c r="AK593" s="43">
        <v>0</v>
      </c>
      <c r="AL593" s="43">
        <v>0</v>
      </c>
      <c r="AM593" s="26">
        <f>SUM(J593:M593,S593:AJ593)</f>
        <v>510</v>
      </c>
      <c r="AN593" s="7" t="str">
        <f>VLOOKUP(G593,'[4]2.第一轮公示反馈'!$G:$AM,33,0)</f>
        <v>全科</v>
      </c>
      <c r="AO593" s="52">
        <f>SUMPRODUCT(($AN$4:$AN$1113=AN593)*($AM$4:$AM$1113&gt;AM593))+1</f>
        <v>38</v>
      </c>
      <c r="AP593" s="53">
        <f>COUNTIF(AN:AN,AN593)</f>
        <v>63</v>
      </c>
      <c r="AQ593" s="54">
        <f>AO593/AP593</f>
        <v>0.603174603174603</v>
      </c>
      <c r="AR593" s="53">
        <f>IF(AQ593&lt;=10%,1.5,(IF(AQ593&lt;=40%,1.25,IF(AQ593&lt;=60%,1,IF(AQ593&lt;90%,0.75,0.5)))))</f>
        <v>0.75</v>
      </c>
      <c r="AS593" s="55">
        <v>1200</v>
      </c>
      <c r="AT593" s="6">
        <f>VLOOKUP(E593,[6]教育处数据!B:Q,16,0)</f>
        <v>20</v>
      </c>
      <c r="AU593" s="56">
        <f>AS593*AR593*(AT593/AW593)</f>
        <v>900</v>
      </c>
      <c r="AV593" s="57">
        <f>ROUND(AU593,0)</f>
        <v>900</v>
      </c>
      <c r="AW593" s="6">
        <v>20</v>
      </c>
    </row>
    <row r="594" spans="1:49">
      <c r="A594" s="6"/>
      <c r="B594" s="7" t="s">
        <v>134</v>
      </c>
      <c r="C594" s="8">
        <v>589</v>
      </c>
      <c r="D594" s="10" t="s">
        <v>742</v>
      </c>
      <c r="E594" s="8" t="str">
        <f>VLOOKUP(D594,'[1]9月学员绩效名单'!$A:$C,3,0)</f>
        <v>732L19</v>
      </c>
      <c r="F594" s="8" t="str">
        <f>VLOOKUP(E594,'[2]住培学员 在培学员排班表（所有人）请假等数据已更新到23.6'!$F$1:$X$65536,19,0)</f>
        <v>住院医师-外院-西藏</v>
      </c>
      <c r="G594" s="8" t="str">
        <f>VLOOKUP(E594,'[2]住培学员 在培学员排班表（所有人）请假等数据已更新到23.6'!$F$1:$P$65536,11,0)</f>
        <v>全科医学科</v>
      </c>
      <c r="H594" s="8" t="str">
        <f>VLOOKUP(E594,'[2]住培学员 在培学员排班表（所有人）请假等数据已更新到23.6'!$F$1:$S$65536,14,0)</f>
        <v>2022年</v>
      </c>
      <c r="I594" s="8" t="s">
        <v>99</v>
      </c>
      <c r="J594" s="24">
        <v>0</v>
      </c>
      <c r="K594" s="24">
        <v>0</v>
      </c>
      <c r="L594" s="24">
        <v>0</v>
      </c>
      <c r="M594" s="24">
        <v>160</v>
      </c>
      <c r="N594" s="25">
        <v>0</v>
      </c>
      <c r="O594" s="25">
        <v>3</v>
      </c>
      <c r="P594" s="25">
        <v>2</v>
      </c>
      <c r="Q594" s="25">
        <v>1</v>
      </c>
      <c r="R594" s="25">
        <v>1</v>
      </c>
      <c r="S594" s="36">
        <v>150</v>
      </c>
      <c r="T594" s="24">
        <v>100</v>
      </c>
      <c r="U594" s="24">
        <v>10</v>
      </c>
      <c r="V594" s="24">
        <v>0</v>
      </c>
      <c r="W594" s="24">
        <v>60</v>
      </c>
      <c r="X594" s="24">
        <v>30</v>
      </c>
      <c r="Y594" s="48">
        <v>0</v>
      </c>
      <c r="Z594" s="48">
        <v>0</v>
      </c>
      <c r="AA594" s="48">
        <f>VLOOKUP(E594,[6]教育处数据!B:G,6,0)</f>
        <v>0</v>
      </c>
      <c r="AB594" s="43">
        <f>VLOOKUP(E594,[6]教育处数据!B:H,7,0)</f>
        <v>0</v>
      </c>
      <c r="AC594" s="43">
        <f>VLOOKUP(E594,[6]教育处数据!B:J,9,0)</f>
        <v>0</v>
      </c>
      <c r="AD594" s="43">
        <f>VLOOKUP(E594,[6]教育处数据!B:L,11,0)</f>
        <v>0</v>
      </c>
      <c r="AE594" s="43">
        <v>0</v>
      </c>
      <c r="AF594" s="43">
        <v>0</v>
      </c>
      <c r="AG594" s="43">
        <f>VLOOKUP(E594,[6]教育处数据!B:N,13,0)</f>
        <v>0</v>
      </c>
      <c r="AH594" s="43">
        <v>0</v>
      </c>
      <c r="AI594" s="43">
        <v>0</v>
      </c>
      <c r="AJ594" s="43">
        <v>0</v>
      </c>
      <c r="AK594" s="43">
        <v>0</v>
      </c>
      <c r="AL594" s="43">
        <v>0</v>
      </c>
      <c r="AM594" s="26">
        <f>SUM(J594:M594,S594:AJ594)</f>
        <v>510</v>
      </c>
      <c r="AN594" s="7" t="str">
        <f>VLOOKUP(G594,'[4]2.第一轮公示反馈'!$G:$AM,33,0)</f>
        <v>全科</v>
      </c>
      <c r="AO594" s="52">
        <f>SUMPRODUCT(($AN$4:$AN$1113=AN594)*($AM$4:$AM$1113&gt;AM594))+1</f>
        <v>38</v>
      </c>
      <c r="AP594" s="53">
        <f>COUNTIF(AN:AN,AN594)</f>
        <v>63</v>
      </c>
      <c r="AQ594" s="54">
        <f>AO594/AP594</f>
        <v>0.603174603174603</v>
      </c>
      <c r="AR594" s="53">
        <f>IF(AQ594&lt;=10%,1.5,(IF(AQ594&lt;=40%,1.25,IF(AQ594&lt;=60%,1,IF(AQ594&lt;90%,0.75,0.5)))))</f>
        <v>0.75</v>
      </c>
      <c r="AS594" s="55">
        <v>1200</v>
      </c>
      <c r="AT594" s="6">
        <f>VLOOKUP(E594,[6]教育处数据!B:Q,16,0)</f>
        <v>20</v>
      </c>
      <c r="AU594" s="56">
        <f>AS594*AR594*(AT594/AW594)</f>
        <v>900</v>
      </c>
      <c r="AV594" s="57">
        <f>ROUND(AU594,0)</f>
        <v>900</v>
      </c>
      <c r="AW594" s="6">
        <v>20</v>
      </c>
    </row>
    <row r="595" spans="1:49">
      <c r="A595" s="6"/>
      <c r="B595" s="7" t="s">
        <v>134</v>
      </c>
      <c r="C595" s="8">
        <v>590</v>
      </c>
      <c r="D595" s="10" t="s">
        <v>743</v>
      </c>
      <c r="E595" s="8" t="str">
        <f>VLOOKUP(D595,'[1]9月学员绩效名单'!$A:$C,3,0)</f>
        <v>732L25</v>
      </c>
      <c r="F595" s="8" t="str">
        <f>VLOOKUP(E595,'[2]住培学员 在培学员排班表（所有人）请假等数据已更新到23.6'!$F$1:$X$65536,19,0)</f>
        <v>住院医师-外院-西藏</v>
      </c>
      <c r="G595" s="8" t="str">
        <f>VLOOKUP(E595,'[2]住培学员 在培学员排班表（所有人）请假等数据已更新到23.6'!$F$1:$P$65536,11,0)</f>
        <v>全科医学科</v>
      </c>
      <c r="H595" s="8" t="str">
        <f>VLOOKUP(E595,'[2]住培学员 在培学员排班表（所有人）请假等数据已更新到23.6'!$F$1:$S$65536,14,0)</f>
        <v>2022年</v>
      </c>
      <c r="I595" s="8" t="s">
        <v>99</v>
      </c>
      <c r="J595" s="24">
        <v>0</v>
      </c>
      <c r="K595" s="24">
        <v>0</v>
      </c>
      <c r="L595" s="24">
        <v>0</v>
      </c>
      <c r="M595" s="24">
        <v>160</v>
      </c>
      <c r="N595" s="25">
        <v>0</v>
      </c>
      <c r="O595" s="25">
        <v>4</v>
      </c>
      <c r="P595" s="25">
        <v>1</v>
      </c>
      <c r="Q595" s="25">
        <v>1</v>
      </c>
      <c r="R595" s="25">
        <v>1</v>
      </c>
      <c r="S595" s="36">
        <v>150</v>
      </c>
      <c r="T595" s="24">
        <v>100</v>
      </c>
      <c r="U595" s="24">
        <v>10</v>
      </c>
      <c r="V595" s="24">
        <v>0</v>
      </c>
      <c r="W595" s="24">
        <v>30</v>
      </c>
      <c r="X595" s="24">
        <v>60</v>
      </c>
      <c r="Y595" s="48">
        <v>0</v>
      </c>
      <c r="Z595" s="48">
        <v>0</v>
      </c>
      <c r="AA595" s="48">
        <f>VLOOKUP(E595,[6]教育处数据!B:G,6,0)</f>
        <v>0</v>
      </c>
      <c r="AB595" s="43">
        <f>VLOOKUP(E595,[6]教育处数据!B:H,7,0)</f>
        <v>0</v>
      </c>
      <c r="AC595" s="43">
        <f>VLOOKUP(E595,[6]教育处数据!B:J,9,0)</f>
        <v>0</v>
      </c>
      <c r="AD595" s="43">
        <f>VLOOKUP(E595,[6]教育处数据!B:L,11,0)</f>
        <v>0</v>
      </c>
      <c r="AE595" s="43">
        <v>0</v>
      </c>
      <c r="AF595" s="43">
        <v>0</v>
      </c>
      <c r="AG595" s="43">
        <f>VLOOKUP(E595,[6]教育处数据!B:N,13,0)</f>
        <v>0</v>
      </c>
      <c r="AH595" s="43">
        <v>0</v>
      </c>
      <c r="AI595" s="43">
        <v>0</v>
      </c>
      <c r="AJ595" s="43">
        <v>0</v>
      </c>
      <c r="AK595" s="43">
        <v>0</v>
      </c>
      <c r="AL595" s="43">
        <v>0</v>
      </c>
      <c r="AM595" s="26">
        <f>SUM(J595:M595,S595:AJ595)</f>
        <v>510</v>
      </c>
      <c r="AN595" s="7" t="str">
        <f>VLOOKUP(G595,'[4]2.第一轮公示反馈'!$G:$AM,33,0)</f>
        <v>全科</v>
      </c>
      <c r="AO595" s="52">
        <f>SUMPRODUCT(($AN$4:$AN$1113=AN595)*($AM$4:$AM$1113&gt;AM595))+1</f>
        <v>38</v>
      </c>
      <c r="AP595" s="53">
        <f>COUNTIF(AN:AN,AN595)</f>
        <v>63</v>
      </c>
      <c r="AQ595" s="54">
        <f>AO595/AP595</f>
        <v>0.603174603174603</v>
      </c>
      <c r="AR595" s="53">
        <f>IF(AQ595&lt;=10%,1.5,(IF(AQ595&lt;=40%,1.25,IF(AQ595&lt;=60%,1,IF(AQ595&lt;90%,0.75,0.5)))))</f>
        <v>0.75</v>
      </c>
      <c r="AS595" s="55">
        <v>1200</v>
      </c>
      <c r="AT595" s="6">
        <f>VLOOKUP(E595,[6]教育处数据!B:Q,16,0)</f>
        <v>20</v>
      </c>
      <c r="AU595" s="56">
        <f>AS595*AR595*(AT595/AW595)</f>
        <v>900</v>
      </c>
      <c r="AV595" s="57">
        <f>ROUND(AU595,0)</f>
        <v>900</v>
      </c>
      <c r="AW595" s="6">
        <v>20</v>
      </c>
    </row>
    <row r="596" spans="1:49">
      <c r="A596" s="6"/>
      <c r="B596" s="7" t="s">
        <v>484</v>
      </c>
      <c r="C596" s="8">
        <v>591</v>
      </c>
      <c r="D596" s="9" t="s">
        <v>744</v>
      </c>
      <c r="E596" s="8" t="str">
        <f>VLOOKUP(D596,'[1]9月学员绩效名单'!$A:$C,3,0)</f>
        <v>730L42</v>
      </c>
      <c r="F596" s="8" t="str">
        <f>VLOOKUP(E596,'[2]住培学员 在培学员排班表（所有人）请假等数据已更新到23.6'!$F$1:$X$65536,19,0)</f>
        <v>住院医师-外院</v>
      </c>
      <c r="G596" s="8" t="str">
        <f>VLOOKUP(E596,'[2]住培学员 在培学员排班表（所有人）请假等数据已更新到23.6'!$F$1:$P$65536,11,0)</f>
        <v>全科医学科</v>
      </c>
      <c r="H596" s="8" t="str">
        <f>VLOOKUP(E596,'[2]住培学员 在培学员排班表（所有人）请假等数据已更新到23.6'!$F$1:$S$65536,14,0)</f>
        <v>2022年</v>
      </c>
      <c r="I596" s="73" t="s">
        <v>99</v>
      </c>
      <c r="J596" s="74">
        <v>0</v>
      </c>
      <c r="K596" s="74">
        <v>0</v>
      </c>
      <c r="L596" s="74">
        <v>0</v>
      </c>
      <c r="M596" s="74">
        <v>160</v>
      </c>
      <c r="N596" s="75">
        <v>0</v>
      </c>
      <c r="O596" s="25">
        <v>3</v>
      </c>
      <c r="P596" s="75">
        <v>1</v>
      </c>
      <c r="Q596" s="75">
        <v>1</v>
      </c>
      <c r="R596" s="75">
        <v>1</v>
      </c>
      <c r="S596" s="76">
        <v>130</v>
      </c>
      <c r="T596" s="77">
        <v>100</v>
      </c>
      <c r="U596" s="77">
        <v>10</v>
      </c>
      <c r="V596" s="77">
        <v>20</v>
      </c>
      <c r="W596" s="77">
        <v>60</v>
      </c>
      <c r="X596" s="77">
        <v>30</v>
      </c>
      <c r="Y596" s="60">
        <v>0</v>
      </c>
      <c r="Z596" s="48">
        <v>0</v>
      </c>
      <c r="AA596" s="48">
        <f>VLOOKUP(E596,[6]教育处数据!B:G,6,0)</f>
        <v>0</v>
      </c>
      <c r="AB596" s="43">
        <f>VLOOKUP(E596,[6]教育处数据!B:H,7,0)</f>
        <v>0</v>
      </c>
      <c r="AC596" s="43">
        <f>VLOOKUP(E596,[6]教育处数据!B:J,9,0)</f>
        <v>0</v>
      </c>
      <c r="AD596" s="43">
        <f>VLOOKUP(E596,[6]教育处数据!B:L,11,0)</f>
        <v>0</v>
      </c>
      <c r="AE596" s="43">
        <v>0</v>
      </c>
      <c r="AF596" s="43">
        <v>0</v>
      </c>
      <c r="AG596" s="43">
        <f>VLOOKUP(E596,[6]教育处数据!B:N,13,0)</f>
        <v>0</v>
      </c>
      <c r="AH596" s="43">
        <v>0</v>
      </c>
      <c r="AI596" s="43">
        <v>0</v>
      </c>
      <c r="AJ596" s="43">
        <v>0</v>
      </c>
      <c r="AK596" s="43">
        <v>0</v>
      </c>
      <c r="AL596" s="43">
        <v>0</v>
      </c>
      <c r="AM596" s="26">
        <f>SUM(J596:M596,S596:AJ596)</f>
        <v>510</v>
      </c>
      <c r="AN596" s="7" t="str">
        <f>VLOOKUP(G596,'[4]2.第一轮公示反馈'!$G:$AM,33,0)</f>
        <v>全科</v>
      </c>
      <c r="AO596" s="52">
        <f>SUMPRODUCT(($AN$4:$AN$1113=AN596)*($AM$4:$AM$1113&gt;AM596))+1</f>
        <v>38</v>
      </c>
      <c r="AP596" s="53">
        <f>COUNTIF(AN:AN,AN596)</f>
        <v>63</v>
      </c>
      <c r="AQ596" s="54">
        <f>AO596/AP596</f>
        <v>0.603174603174603</v>
      </c>
      <c r="AR596" s="53">
        <f>IF(AQ596&lt;=10%,1.5,(IF(AQ596&lt;=40%,1.25,IF(AQ596&lt;=60%,1,IF(AQ596&lt;90%,0.75,0.5)))))</f>
        <v>0.75</v>
      </c>
      <c r="AS596" s="55">
        <v>1200</v>
      </c>
      <c r="AT596" s="6">
        <f>VLOOKUP(E596,[6]教育处数据!B:Q,16,0)</f>
        <v>20</v>
      </c>
      <c r="AU596" s="56">
        <f>AS596*AR596*(AT596/AW596)</f>
        <v>900</v>
      </c>
      <c r="AV596" s="57">
        <f>ROUND(AU596,0)</f>
        <v>900</v>
      </c>
      <c r="AW596" s="6">
        <v>20</v>
      </c>
    </row>
    <row r="597" spans="1:49">
      <c r="A597" s="6"/>
      <c r="B597" s="7" t="s">
        <v>134</v>
      </c>
      <c r="C597" s="8">
        <v>592</v>
      </c>
      <c r="D597" s="10" t="s">
        <v>745</v>
      </c>
      <c r="E597" s="8" t="str">
        <f>VLOOKUP(D597,'[1]9月学员绩效名单'!$A:$C,3,0)</f>
        <v>728L02</v>
      </c>
      <c r="F597" s="8" t="str">
        <f>VLOOKUP(E597,'[2]住培学员 在培学员排班表（所有人）请假等数据已更新到23.6'!$F$1:$X$65536,19,0)</f>
        <v>住院医师-外院</v>
      </c>
      <c r="G597" s="8" t="str">
        <f>VLOOKUP(E597,'[2]住培学员 在培学员排班表（所有人）请假等数据已更新到23.6'!$F$1:$P$65536,11,0)</f>
        <v>全科医学科</v>
      </c>
      <c r="H597" s="8" t="str">
        <f>VLOOKUP(E597,'[2]住培学员 在培学员排班表（所有人）请假等数据已更新到23.6'!$F$1:$S$65536,14,0)</f>
        <v>2021年</v>
      </c>
      <c r="I597" s="8" t="s">
        <v>99</v>
      </c>
      <c r="J597" s="24">
        <v>0</v>
      </c>
      <c r="K597" s="24">
        <v>0</v>
      </c>
      <c r="L597" s="24">
        <v>0</v>
      </c>
      <c r="M597" s="24">
        <v>160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36">
        <v>0</v>
      </c>
      <c r="T597" s="24">
        <v>100</v>
      </c>
      <c r="U597" s="24">
        <v>10</v>
      </c>
      <c r="V597" s="24">
        <v>20</v>
      </c>
      <c r="W597" s="24">
        <v>60</v>
      </c>
      <c r="X597" s="24">
        <v>60</v>
      </c>
      <c r="Y597" s="48">
        <v>0</v>
      </c>
      <c r="Z597" s="48">
        <v>0</v>
      </c>
      <c r="AA597" s="48">
        <f>VLOOKUP(E597,[6]教育处数据!B:G,6,0)</f>
        <v>90</v>
      </c>
      <c r="AB597" s="43">
        <f>VLOOKUP(E597,[6]教育处数据!B:H,7,0)</f>
        <v>0</v>
      </c>
      <c r="AC597" s="43">
        <f>VLOOKUP(E597,[6]教育处数据!B:J,9,0)</f>
        <v>0</v>
      </c>
      <c r="AD597" s="43">
        <f>VLOOKUP(E597,[6]教育处数据!B:L,11,0)</f>
        <v>0</v>
      </c>
      <c r="AE597" s="43">
        <v>0</v>
      </c>
      <c r="AF597" s="43">
        <v>0</v>
      </c>
      <c r="AG597" s="43">
        <f>VLOOKUP(E597,[6]教育处数据!B:N,13,0)</f>
        <v>0</v>
      </c>
      <c r="AH597" s="43">
        <v>0</v>
      </c>
      <c r="AI597" s="43">
        <v>0</v>
      </c>
      <c r="AJ597" s="43">
        <v>0</v>
      </c>
      <c r="AK597" s="43">
        <v>0</v>
      </c>
      <c r="AL597" s="43">
        <v>0</v>
      </c>
      <c r="AM597" s="26">
        <f>SUM(J597:M597,S597:AJ597)</f>
        <v>500</v>
      </c>
      <c r="AN597" s="7" t="str">
        <f>VLOOKUP(G597,'[4]2.第一轮公示反馈'!$G:$AM,33,0)</f>
        <v>全科</v>
      </c>
      <c r="AO597" s="52">
        <f>SUMPRODUCT(($AN$4:$AN$1113=AN597)*($AM$4:$AM$1113&gt;AM597))+1</f>
        <v>43</v>
      </c>
      <c r="AP597" s="53">
        <f>COUNTIF(AN:AN,AN597)</f>
        <v>63</v>
      </c>
      <c r="AQ597" s="54">
        <f>AO597/AP597</f>
        <v>0.682539682539683</v>
      </c>
      <c r="AR597" s="53">
        <f>IF(AQ597&lt;=10%,1.5,(IF(AQ597&lt;=40%,1.25,IF(AQ597&lt;=60%,1,IF(AQ597&lt;90%,0.75,0.5)))))</f>
        <v>0.75</v>
      </c>
      <c r="AS597" s="55">
        <v>1200</v>
      </c>
      <c r="AT597" s="6">
        <f>VLOOKUP(E597,[6]教育处数据!B:Q,16,0)</f>
        <v>20</v>
      </c>
      <c r="AU597" s="56">
        <f>AS597*AR597*(AT597/AW597)</f>
        <v>900</v>
      </c>
      <c r="AV597" s="57">
        <f>ROUND(AU597,0)</f>
        <v>900</v>
      </c>
      <c r="AW597" s="6">
        <v>20</v>
      </c>
    </row>
    <row r="598" spans="1:49">
      <c r="A598" s="6"/>
      <c r="B598" s="7" t="s">
        <v>500</v>
      </c>
      <c r="C598" s="8">
        <v>593</v>
      </c>
      <c r="D598" s="9" t="s">
        <v>746</v>
      </c>
      <c r="E598" s="8" t="str">
        <f>VLOOKUP(D598,'[1]9月学员绩效名单'!$A:$C,3,0)</f>
        <v>730L55</v>
      </c>
      <c r="F598" s="8" t="str">
        <f>VLOOKUP(E598,'[2]住培学员 在培学员排班表（所有人）请假等数据已更新到23.6'!$F$1:$X$65536,19,0)</f>
        <v>住院医师-外院</v>
      </c>
      <c r="G598" s="8" t="str">
        <f>VLOOKUP(E598,'[2]住培学员 在培学员排班表（所有人）请假等数据已更新到23.6'!$F$1:$P$65536,11,0)</f>
        <v>全科医学科</v>
      </c>
      <c r="H598" s="8" t="str">
        <f>VLOOKUP(E598,'[2]住培学员 在培学员排班表（所有人）请假等数据已更新到23.6'!$F$1:$S$65536,14,0)</f>
        <v>2022年</v>
      </c>
      <c r="I598" s="9" t="s">
        <v>99</v>
      </c>
      <c r="J598" s="60">
        <v>0</v>
      </c>
      <c r="K598" s="24">
        <v>0</v>
      </c>
      <c r="L598" s="24">
        <v>0</v>
      </c>
      <c r="M598" s="24">
        <v>160</v>
      </c>
      <c r="N598" s="25">
        <v>0</v>
      </c>
      <c r="O598" s="25">
        <v>1</v>
      </c>
      <c r="P598" s="25">
        <v>1</v>
      </c>
      <c r="Q598" s="25">
        <v>1</v>
      </c>
      <c r="R598" s="78">
        <v>1</v>
      </c>
      <c r="S598" s="36">
        <v>90</v>
      </c>
      <c r="T598" s="24">
        <v>100</v>
      </c>
      <c r="U598" s="24">
        <v>0</v>
      </c>
      <c r="V598" s="24">
        <v>20</v>
      </c>
      <c r="W598" s="24">
        <v>60</v>
      </c>
      <c r="X598" s="24">
        <v>60</v>
      </c>
      <c r="Y598" s="48">
        <v>0</v>
      </c>
      <c r="Z598" s="48">
        <v>0</v>
      </c>
      <c r="AA598" s="48">
        <f>VLOOKUP(E598,[6]教育处数据!B:G,6,0)</f>
        <v>0</v>
      </c>
      <c r="AB598" s="43">
        <f>VLOOKUP(E598,[6]教育处数据!B:H,7,0)</f>
        <v>0</v>
      </c>
      <c r="AC598" s="43">
        <f>VLOOKUP(E598,[6]教育处数据!B:J,9,0)</f>
        <v>0</v>
      </c>
      <c r="AD598" s="43">
        <f>VLOOKUP(E598,[6]教育处数据!B:L,11,0)</f>
        <v>0</v>
      </c>
      <c r="AE598" s="43">
        <v>0</v>
      </c>
      <c r="AF598" s="43">
        <v>0</v>
      </c>
      <c r="AG598" s="43">
        <f>VLOOKUP(E598,[6]教育处数据!B:N,13,0)</f>
        <v>0</v>
      </c>
      <c r="AH598" s="43">
        <v>0</v>
      </c>
      <c r="AI598" s="43">
        <v>0</v>
      </c>
      <c r="AJ598" s="43">
        <v>0</v>
      </c>
      <c r="AK598" s="43">
        <v>0</v>
      </c>
      <c r="AL598" s="43">
        <v>0</v>
      </c>
      <c r="AM598" s="26">
        <f>SUM(J598:M598,S598:AJ598)</f>
        <v>490</v>
      </c>
      <c r="AN598" s="7" t="str">
        <f>VLOOKUP(G598,'[4]2.第一轮公示反馈'!$G:$AM,33,0)</f>
        <v>全科</v>
      </c>
      <c r="AO598" s="52">
        <f>SUMPRODUCT(($AN$4:$AN$1113=AN598)*($AM$4:$AM$1113&gt;AM598))+1</f>
        <v>44</v>
      </c>
      <c r="AP598" s="53">
        <f>COUNTIF(AN:AN,AN598)</f>
        <v>63</v>
      </c>
      <c r="AQ598" s="54">
        <f>AO598/AP598</f>
        <v>0.698412698412698</v>
      </c>
      <c r="AR598" s="53">
        <f>IF(AQ598&lt;=10%,1.5,(IF(AQ598&lt;=40%,1.25,IF(AQ598&lt;=60%,1,IF(AQ598&lt;90%,0.75,0.5)))))</f>
        <v>0.75</v>
      </c>
      <c r="AS598" s="55">
        <v>1200</v>
      </c>
      <c r="AT598" s="6">
        <f>VLOOKUP(E598,[6]教育处数据!B:Q,16,0)</f>
        <v>20</v>
      </c>
      <c r="AU598" s="56">
        <f>AS598*AR598*(AT598/AW598)</f>
        <v>900</v>
      </c>
      <c r="AV598" s="57">
        <f>ROUND(AU598,0)</f>
        <v>900</v>
      </c>
      <c r="AW598" s="6">
        <v>20</v>
      </c>
    </row>
    <row r="599" spans="1:49">
      <c r="A599" s="6"/>
      <c r="B599" s="7" t="s">
        <v>185</v>
      </c>
      <c r="C599" s="8">
        <v>594</v>
      </c>
      <c r="D599" s="60" t="s">
        <v>747</v>
      </c>
      <c r="E599" s="8" t="str">
        <f>VLOOKUP(D599,'[1]9月学员绩效名单'!$A:$C,3,0)</f>
        <v>732L24</v>
      </c>
      <c r="F599" s="8" t="str">
        <f>VLOOKUP(E599,'[2]住培学员 在培学员排班表（所有人）请假等数据已更新到23.6'!$F$1:$X$65536,19,0)</f>
        <v>住院医师-外院-西藏</v>
      </c>
      <c r="G599" s="8" t="str">
        <f>VLOOKUP(E599,'[2]住培学员 在培学员排班表（所有人）请假等数据已更新到23.6'!$F$1:$P$65536,11,0)</f>
        <v>全科医学科</v>
      </c>
      <c r="H599" s="8" t="str">
        <f>VLOOKUP(E599,'[2]住培学员 在培学员排班表（所有人）请假等数据已更新到23.6'!$F$1:$S$65536,14,0)</f>
        <v>2022年</v>
      </c>
      <c r="I599" s="8" t="s">
        <v>99</v>
      </c>
      <c r="J599" s="24">
        <v>0</v>
      </c>
      <c r="K599" s="24">
        <v>0</v>
      </c>
      <c r="L599" s="24">
        <v>0</v>
      </c>
      <c r="M599" s="24">
        <v>160</v>
      </c>
      <c r="N599" s="25">
        <v>0</v>
      </c>
      <c r="O599" s="25">
        <v>4</v>
      </c>
      <c r="P599" s="25">
        <v>1</v>
      </c>
      <c r="Q599" s="25">
        <v>1</v>
      </c>
      <c r="R599" s="25">
        <v>1</v>
      </c>
      <c r="S599" s="36">
        <v>150</v>
      </c>
      <c r="T599" s="24">
        <v>100</v>
      </c>
      <c r="U599" s="41">
        <v>10</v>
      </c>
      <c r="V599" s="41">
        <v>20</v>
      </c>
      <c r="W599" s="41">
        <v>0</v>
      </c>
      <c r="X599" s="41">
        <v>0</v>
      </c>
      <c r="Y599" s="41">
        <v>40</v>
      </c>
      <c r="Z599" s="48">
        <v>0</v>
      </c>
      <c r="AA599" s="48">
        <f>VLOOKUP(E599,[6]教育处数据!B:G,6,0)</f>
        <v>0</v>
      </c>
      <c r="AB599" s="43">
        <f>VLOOKUP(E599,[6]教育处数据!B:H,7,0)</f>
        <v>0</v>
      </c>
      <c r="AC599" s="43">
        <f>VLOOKUP(E599,[6]教育处数据!B:J,9,0)</f>
        <v>0</v>
      </c>
      <c r="AD599" s="43">
        <f>VLOOKUP(E599,[6]教育处数据!B:L,11,0)</f>
        <v>0</v>
      </c>
      <c r="AE599" s="43">
        <v>0</v>
      </c>
      <c r="AF599" s="43">
        <v>0</v>
      </c>
      <c r="AG599" s="43">
        <f>VLOOKUP(E599,[6]教育处数据!B:N,13,0)</f>
        <v>0</v>
      </c>
      <c r="AH599" s="43">
        <v>0</v>
      </c>
      <c r="AI599" s="43">
        <v>0</v>
      </c>
      <c r="AJ599" s="43">
        <v>0</v>
      </c>
      <c r="AK599" s="43">
        <v>0</v>
      </c>
      <c r="AL599" s="43">
        <v>0</v>
      </c>
      <c r="AM599" s="26">
        <f>SUM(J599:M599,S599:AJ599)</f>
        <v>480</v>
      </c>
      <c r="AN599" s="7" t="str">
        <f>VLOOKUP(G599,'[4]2.第一轮公示反馈'!$G:$AM,33,0)</f>
        <v>全科</v>
      </c>
      <c r="AO599" s="52">
        <f>SUMPRODUCT(($AN$4:$AN$1113=AN599)*($AM$4:$AM$1113&gt;AM599))+1</f>
        <v>46</v>
      </c>
      <c r="AP599" s="53">
        <f>COUNTIF(AN:AN,AN599)</f>
        <v>63</v>
      </c>
      <c r="AQ599" s="54">
        <f>AO599/AP599</f>
        <v>0.73015873015873</v>
      </c>
      <c r="AR599" s="53">
        <f>IF(AQ599&lt;=10%,1.5,(IF(AQ599&lt;=40%,1.25,IF(AQ599&lt;=60%,1,IF(AQ599&lt;90%,0.75,0.5)))))</f>
        <v>0.75</v>
      </c>
      <c r="AS599" s="55">
        <v>1200</v>
      </c>
      <c r="AT599" s="6">
        <f>VLOOKUP(E599,[6]教育处数据!B:Q,16,0)</f>
        <v>20</v>
      </c>
      <c r="AU599" s="56">
        <f>AS599*AR599*(AT599/AW599)</f>
        <v>900</v>
      </c>
      <c r="AV599" s="57">
        <f>ROUND(AU599,0)</f>
        <v>900</v>
      </c>
      <c r="AW599" s="6">
        <v>20</v>
      </c>
    </row>
    <row r="600" spans="1:49">
      <c r="A600" s="6" t="s">
        <v>183</v>
      </c>
      <c r="B600" s="7" t="s">
        <v>136</v>
      </c>
      <c r="C600" s="8">
        <v>595</v>
      </c>
      <c r="D600" s="8" t="s">
        <v>748</v>
      </c>
      <c r="E600" s="8" t="str">
        <f>VLOOKUP(D600,'[1]9月学员绩效名单'!$A:$C,3,0)</f>
        <v>732L28</v>
      </c>
      <c r="F600" s="8" t="str">
        <f>VLOOKUP(E600,'[2]住培学员 在培学员排班表（所有人）请假等数据已更新到23.6'!$F$1:$X$65536,19,0)</f>
        <v>住院医师-外院</v>
      </c>
      <c r="G600" s="8" t="str">
        <f>VLOOKUP(E600,'[2]住培学员 在培学员排班表（所有人）请假等数据已更新到23.6'!$F$1:$P$65536,11,0)</f>
        <v>全科医学科</v>
      </c>
      <c r="H600" s="8" t="str">
        <f>VLOOKUP(E600,'[2]住培学员 在培学员排班表（所有人）请假等数据已更新到23.6'!$F$1:$S$65536,14,0)</f>
        <v>2023年</v>
      </c>
      <c r="I600" s="8" t="s">
        <v>99</v>
      </c>
      <c r="J600" s="24">
        <v>0</v>
      </c>
      <c r="K600" s="24">
        <v>0</v>
      </c>
      <c r="L600" s="24">
        <v>0</v>
      </c>
      <c r="M600" s="24">
        <v>160</v>
      </c>
      <c r="N600" s="25">
        <v>0</v>
      </c>
      <c r="O600" s="25">
        <v>3</v>
      </c>
      <c r="P600" s="25">
        <v>2</v>
      </c>
      <c r="Q600" s="25">
        <v>1</v>
      </c>
      <c r="R600" s="25">
        <v>1</v>
      </c>
      <c r="S600" s="36">
        <v>150</v>
      </c>
      <c r="T600" s="24">
        <v>100</v>
      </c>
      <c r="U600" s="24">
        <v>10</v>
      </c>
      <c r="V600" s="24">
        <v>20</v>
      </c>
      <c r="W600" s="24">
        <v>0</v>
      </c>
      <c r="X600" s="24">
        <v>30</v>
      </c>
      <c r="Y600" s="48">
        <v>0</v>
      </c>
      <c r="Z600" s="48">
        <f>VLOOKUP(E600,[5]有效!$C:$F,4,0)</f>
        <v>20</v>
      </c>
      <c r="AA600" s="48">
        <f>VLOOKUP(E600,[6]教育处数据!B:G,6,0)</f>
        <v>0</v>
      </c>
      <c r="AB600" s="43">
        <f>VLOOKUP(E600,[6]教育处数据!B:H,7,0)</f>
        <v>0</v>
      </c>
      <c r="AC600" s="43">
        <f>VLOOKUP(E600,[6]教育处数据!B:J,9,0)</f>
        <v>0</v>
      </c>
      <c r="AD600" s="43">
        <f>VLOOKUP(E600,[6]教育处数据!B:L,11,0)</f>
        <v>0</v>
      </c>
      <c r="AE600" s="43">
        <v>0</v>
      </c>
      <c r="AF600" s="43">
        <v>0</v>
      </c>
      <c r="AG600" s="43">
        <f>VLOOKUP(E600,[6]教育处数据!B:N,13,0)</f>
        <v>0</v>
      </c>
      <c r="AH600" s="43">
        <v>0</v>
      </c>
      <c r="AI600" s="43">
        <v>0</v>
      </c>
      <c r="AJ600" s="43">
        <v>0</v>
      </c>
      <c r="AK600" s="43">
        <v>0</v>
      </c>
      <c r="AL600" s="43">
        <v>0</v>
      </c>
      <c r="AM600" s="26">
        <f>SUM(J600:M600,S600:AJ600)</f>
        <v>490</v>
      </c>
      <c r="AN600" s="7" t="str">
        <f>VLOOKUP(G600,'[4]2.第一轮公示反馈'!$G:$AM,33,0)</f>
        <v>全科</v>
      </c>
      <c r="AO600" s="52">
        <f>SUMPRODUCT(($AN$4:$AN$1113=AN600)*($AM$4:$AM$1113&gt;AM600))+1</f>
        <v>44</v>
      </c>
      <c r="AP600" s="53">
        <f>COUNTIF(AN:AN,AN600)</f>
        <v>63</v>
      </c>
      <c r="AQ600" s="54">
        <f>AO600/AP600</f>
        <v>0.698412698412698</v>
      </c>
      <c r="AR600" s="53">
        <f>IF(AQ600&lt;=10%,1.5,(IF(AQ600&lt;=40%,1.25,IF(AQ600&lt;=60%,1,IF(AQ600&lt;90%,0.75,0.5)))))</f>
        <v>0.75</v>
      </c>
      <c r="AS600" s="55">
        <v>1200</v>
      </c>
      <c r="AT600" s="6">
        <f>VLOOKUP(E600,[6]教育处数据!B:Q,16,0)</f>
        <v>20</v>
      </c>
      <c r="AU600" s="56">
        <f>AS600*AR600*(AT600/AW600)</f>
        <v>900</v>
      </c>
      <c r="AV600" s="57">
        <f>ROUND(AU600,0)</f>
        <v>900</v>
      </c>
      <c r="AW600" s="6">
        <v>20</v>
      </c>
    </row>
    <row r="601" spans="1:49">
      <c r="A601" s="6"/>
      <c r="B601" s="7" t="s">
        <v>136</v>
      </c>
      <c r="C601" s="8">
        <v>596</v>
      </c>
      <c r="D601" s="8" t="s">
        <v>749</v>
      </c>
      <c r="E601" s="8" t="str">
        <f>VLOOKUP(D601,'[1]9月学员绩效名单'!$A:$C,3,0)</f>
        <v>733L40</v>
      </c>
      <c r="F601" s="8" t="str">
        <f>VLOOKUP(E601,'[2]住培学员 在培学员排班表（所有人）请假等数据已更新到23.6'!$F$1:$X$65536,19,0)</f>
        <v>住院医师-外院</v>
      </c>
      <c r="G601" s="8" t="str">
        <f>VLOOKUP(E601,'[2]住培学员 在培学员排班表（所有人）请假等数据已更新到23.6'!$F$1:$P$65536,11,0)</f>
        <v>全科医学科</v>
      </c>
      <c r="H601" s="8" t="str">
        <f>VLOOKUP(E601,'[2]住培学员 在培学员排班表（所有人）请假等数据已更新到23.6'!$F$1:$S$65536,14,0)</f>
        <v>2023年</v>
      </c>
      <c r="I601" s="8" t="s">
        <v>99</v>
      </c>
      <c r="J601" s="24">
        <v>0</v>
      </c>
      <c r="K601" s="24">
        <v>0</v>
      </c>
      <c r="L601" s="24">
        <v>0</v>
      </c>
      <c r="M601" s="24">
        <v>160</v>
      </c>
      <c r="N601" s="25">
        <v>0</v>
      </c>
      <c r="O601" s="25">
        <v>4</v>
      </c>
      <c r="P601" s="25">
        <v>2</v>
      </c>
      <c r="Q601" s="25">
        <v>1</v>
      </c>
      <c r="R601" s="25">
        <v>0</v>
      </c>
      <c r="S601" s="36">
        <v>145</v>
      </c>
      <c r="T601" s="24">
        <v>100</v>
      </c>
      <c r="U601" s="24">
        <v>10</v>
      </c>
      <c r="V601" s="24">
        <v>0</v>
      </c>
      <c r="W601" s="24">
        <v>30</v>
      </c>
      <c r="X601" s="24">
        <v>30</v>
      </c>
      <c r="Y601" s="48">
        <v>0</v>
      </c>
      <c r="Z601" s="48">
        <v>0</v>
      </c>
      <c r="AA601" s="48">
        <f>VLOOKUP(E601,[6]教育处数据!B:G,6,0)</f>
        <v>0</v>
      </c>
      <c r="AB601" s="43">
        <f>VLOOKUP(E601,[6]教育处数据!B:H,7,0)</f>
        <v>0</v>
      </c>
      <c r="AC601" s="43">
        <f>VLOOKUP(E601,[6]教育处数据!B:J,9,0)</f>
        <v>0</v>
      </c>
      <c r="AD601" s="43">
        <f>VLOOKUP(E601,[6]教育处数据!B:L,11,0)</f>
        <v>0</v>
      </c>
      <c r="AE601" s="43">
        <v>0</v>
      </c>
      <c r="AF601" s="43">
        <v>0</v>
      </c>
      <c r="AG601" s="43">
        <v>-20</v>
      </c>
      <c r="AH601" s="43">
        <v>0</v>
      </c>
      <c r="AI601" s="43">
        <v>0</v>
      </c>
      <c r="AJ601" s="43">
        <v>0</v>
      </c>
      <c r="AK601" s="43">
        <v>0</v>
      </c>
      <c r="AL601" s="43">
        <v>0</v>
      </c>
      <c r="AM601" s="26">
        <f>SUM(J601:M601,S601:AJ601)</f>
        <v>455</v>
      </c>
      <c r="AN601" s="7" t="str">
        <f>VLOOKUP(G601,'[4]2.第一轮公示反馈'!$G:$AM,33,0)</f>
        <v>全科</v>
      </c>
      <c r="AO601" s="52">
        <f>SUMPRODUCT(($AN$4:$AN$1113=AN601)*($AM$4:$AM$1113&gt;AM601))+1</f>
        <v>47</v>
      </c>
      <c r="AP601" s="53">
        <f>COUNTIF(AN:AN,AN601)</f>
        <v>63</v>
      </c>
      <c r="AQ601" s="54">
        <f>AO601/AP601</f>
        <v>0.746031746031746</v>
      </c>
      <c r="AR601" s="53">
        <f>IF(AQ601&lt;=10%,1.5,(IF(AQ601&lt;=40%,1.25,IF(AQ601&lt;=60%,1,IF(AQ601&lt;90%,0.75,0.5)))))</f>
        <v>0.75</v>
      </c>
      <c r="AS601" s="55">
        <v>1200</v>
      </c>
      <c r="AT601" s="6">
        <f>VLOOKUP(E601,[6]教育处数据!B:Q,16,0)</f>
        <v>20</v>
      </c>
      <c r="AU601" s="56">
        <f>AS601*AR601*(AT601/AW601)</f>
        <v>900</v>
      </c>
      <c r="AV601" s="57">
        <f>ROUND(AU601,0)</f>
        <v>900</v>
      </c>
      <c r="AW601" s="6">
        <v>20</v>
      </c>
    </row>
    <row r="602" spans="1:49">
      <c r="A602" s="6"/>
      <c r="B602" s="7" t="s">
        <v>281</v>
      </c>
      <c r="C602" s="8">
        <v>597</v>
      </c>
      <c r="D602" s="82" t="s">
        <v>750</v>
      </c>
      <c r="E602" s="8" t="str">
        <f>VLOOKUP(D602,'[1]9月学员绩效名单'!$A:$C,3,0)</f>
        <v>733L59</v>
      </c>
      <c r="F602" s="8" t="str">
        <f>VLOOKUP(E602,'[2]住培学员 在培学员排班表（所有人）请假等数据已更新到23.6'!$F$1:$X$65536,19,0)</f>
        <v>住院医师-外院-西藏</v>
      </c>
      <c r="G602" s="8" t="str">
        <f>VLOOKUP(E602,'[2]住培学员 在培学员排班表（所有人）请假等数据已更新到23.6'!$F$1:$P$65536,11,0)</f>
        <v>全科医学科</v>
      </c>
      <c r="H602" s="8" t="str">
        <f>VLOOKUP(E602,'[2]住培学员 在培学员排班表（所有人）请假等数据已更新到23.6'!$F$1:$S$65536,14,0)</f>
        <v>2023年</v>
      </c>
      <c r="I602" s="8" t="s">
        <v>99</v>
      </c>
      <c r="J602" s="24">
        <v>0</v>
      </c>
      <c r="K602" s="24">
        <v>0</v>
      </c>
      <c r="L602" s="43">
        <v>0</v>
      </c>
      <c r="M602" s="24">
        <v>160</v>
      </c>
      <c r="N602" s="25" t="s">
        <v>283</v>
      </c>
      <c r="O602" s="25" t="s">
        <v>283</v>
      </c>
      <c r="P602" s="25" t="s">
        <v>283</v>
      </c>
      <c r="Q602" s="25" t="s">
        <v>283</v>
      </c>
      <c r="R602" s="25" t="s">
        <v>283</v>
      </c>
      <c r="S602" s="36">
        <v>102.5</v>
      </c>
      <c r="T602" s="24">
        <v>90</v>
      </c>
      <c r="U602" s="24">
        <v>10</v>
      </c>
      <c r="V602" s="24">
        <v>60</v>
      </c>
      <c r="W602" s="24">
        <v>0</v>
      </c>
      <c r="X602" s="24">
        <v>30</v>
      </c>
      <c r="Y602" s="48">
        <v>0</v>
      </c>
      <c r="Z602" s="48">
        <v>0</v>
      </c>
      <c r="AA602" s="48">
        <f>VLOOKUP(E602,[6]教育处数据!B:G,6,0)</f>
        <v>0</v>
      </c>
      <c r="AB602" s="43">
        <f>VLOOKUP(E602,[6]教育处数据!B:H,7,0)</f>
        <v>0</v>
      </c>
      <c r="AC602" s="43">
        <f>VLOOKUP(E602,[6]教育处数据!B:J,9,0)</f>
        <v>0</v>
      </c>
      <c r="AD602" s="43">
        <f>VLOOKUP(E602,[6]教育处数据!B:L,11,0)</f>
        <v>0</v>
      </c>
      <c r="AE602" s="43">
        <v>0</v>
      </c>
      <c r="AF602" s="43">
        <v>0</v>
      </c>
      <c r="AG602" s="43">
        <f>VLOOKUP(E602,[6]教育处数据!B:N,13,0)</f>
        <v>0</v>
      </c>
      <c r="AH602" s="43">
        <v>0</v>
      </c>
      <c r="AI602" s="43">
        <v>0</v>
      </c>
      <c r="AJ602" s="43">
        <v>0</v>
      </c>
      <c r="AK602" s="43">
        <v>0</v>
      </c>
      <c r="AL602" s="43">
        <v>0</v>
      </c>
      <c r="AM602" s="26">
        <f>SUM(J602:M602,S602:AJ602)</f>
        <v>452.5</v>
      </c>
      <c r="AN602" s="7" t="str">
        <f>VLOOKUP(G602,'[4]2.第一轮公示反馈'!$G:$AM,33,0)</f>
        <v>全科</v>
      </c>
      <c r="AO602" s="52">
        <f>SUMPRODUCT(($AN$4:$AN$1113=AN602)*($AM$4:$AM$1113&gt;AM602))+1</f>
        <v>48</v>
      </c>
      <c r="AP602" s="53">
        <f>COUNTIF(AN:AN,AN602)</f>
        <v>63</v>
      </c>
      <c r="AQ602" s="54">
        <f>AO602/AP602</f>
        <v>0.761904761904762</v>
      </c>
      <c r="AR602" s="53">
        <f>IF(AQ602&lt;=10%,1.5,(IF(AQ602&lt;=40%,1.25,IF(AQ602&lt;=60%,1,IF(AQ602&lt;90%,0.75,0.5)))))</f>
        <v>0.75</v>
      </c>
      <c r="AS602" s="55">
        <v>1200</v>
      </c>
      <c r="AT602" s="6">
        <f>VLOOKUP(E602,[6]教育处数据!B:Q,16,0)</f>
        <v>20</v>
      </c>
      <c r="AU602" s="56">
        <f>AS602*AR602*(AT602/AW602)</f>
        <v>900</v>
      </c>
      <c r="AV602" s="57">
        <f>ROUND(AU602,0)</f>
        <v>900</v>
      </c>
      <c r="AW602" s="6">
        <v>20</v>
      </c>
    </row>
    <row r="603" spans="1:49">
      <c r="A603" s="6"/>
      <c r="B603" s="7" t="s">
        <v>185</v>
      </c>
      <c r="C603" s="8">
        <v>598</v>
      </c>
      <c r="D603" s="60" t="s">
        <v>751</v>
      </c>
      <c r="E603" s="8" t="str">
        <f>VLOOKUP(D603,'[1]9月学员绩效名单'!$A:$C,3,0)</f>
        <v>730L80</v>
      </c>
      <c r="F603" s="8" t="str">
        <f>VLOOKUP(E603,'[2]住培学员 在培学员排班表（所有人）请假等数据已更新到23.6'!$F$1:$X$65536,19,0)</f>
        <v>住院医师-外院</v>
      </c>
      <c r="G603" s="8" t="str">
        <f>VLOOKUP(E603,'[2]住培学员 在培学员排班表（所有人）请假等数据已更新到23.6'!$F$1:$P$65536,11,0)</f>
        <v>全科医学科</v>
      </c>
      <c r="H603" s="8" t="str">
        <f>VLOOKUP(E603,'[2]住培学员 在培学员排班表（所有人）请假等数据已更新到23.6'!$F$1:$S$65536,14,0)</f>
        <v>2022年</v>
      </c>
      <c r="I603" s="8" t="s">
        <v>99</v>
      </c>
      <c r="J603" s="24">
        <v>0</v>
      </c>
      <c r="K603" s="24">
        <v>0</v>
      </c>
      <c r="L603" s="24">
        <v>0</v>
      </c>
      <c r="M603" s="24">
        <v>160</v>
      </c>
      <c r="N603" s="25">
        <v>0</v>
      </c>
      <c r="O603" s="25">
        <v>3</v>
      </c>
      <c r="P603" s="25">
        <v>2</v>
      </c>
      <c r="Q603" s="25">
        <v>0</v>
      </c>
      <c r="R603" s="25">
        <v>1</v>
      </c>
      <c r="S603" s="36">
        <v>125</v>
      </c>
      <c r="T603" s="24">
        <v>100</v>
      </c>
      <c r="U603" s="41">
        <v>10</v>
      </c>
      <c r="V603" s="41">
        <v>20</v>
      </c>
      <c r="W603" s="41">
        <v>30</v>
      </c>
      <c r="X603" s="41">
        <v>0</v>
      </c>
      <c r="Y603" s="41">
        <v>0</v>
      </c>
      <c r="Z603" s="48">
        <v>0</v>
      </c>
      <c r="AA603" s="48">
        <f>VLOOKUP(E603,[6]教育处数据!B:G,6,0)</f>
        <v>0</v>
      </c>
      <c r="AB603" s="43">
        <f>VLOOKUP(E603,[6]教育处数据!B:H,7,0)</f>
        <v>0</v>
      </c>
      <c r="AC603" s="43">
        <f>VLOOKUP(E603,[6]教育处数据!B:J,9,0)</f>
        <v>0</v>
      </c>
      <c r="AD603" s="43">
        <f>VLOOKUP(E603,[6]教育处数据!B:L,11,0)</f>
        <v>0</v>
      </c>
      <c r="AE603" s="43">
        <v>0</v>
      </c>
      <c r="AF603" s="43">
        <v>0</v>
      </c>
      <c r="AG603" s="43">
        <f>VLOOKUP(E603,[6]教育处数据!B:N,13,0)</f>
        <v>0</v>
      </c>
      <c r="AH603" s="43">
        <v>0</v>
      </c>
      <c r="AI603" s="43">
        <v>0</v>
      </c>
      <c r="AJ603" s="43">
        <v>0</v>
      </c>
      <c r="AK603" s="43">
        <v>0</v>
      </c>
      <c r="AL603" s="43">
        <v>0</v>
      </c>
      <c r="AM603" s="26">
        <f>SUM(J603:M603,S603:AJ603)</f>
        <v>445</v>
      </c>
      <c r="AN603" s="7" t="str">
        <f>VLOOKUP(G603,'[4]2.第一轮公示反馈'!$G:$AM,33,0)</f>
        <v>全科</v>
      </c>
      <c r="AO603" s="52">
        <f>SUMPRODUCT(($AN$4:$AN$1113=AN603)*($AM$4:$AM$1113&gt;AM603))+1</f>
        <v>49</v>
      </c>
      <c r="AP603" s="53">
        <f>COUNTIF(AN:AN,AN603)</f>
        <v>63</v>
      </c>
      <c r="AQ603" s="54">
        <f>AO603/AP603</f>
        <v>0.777777777777778</v>
      </c>
      <c r="AR603" s="53">
        <f>IF(AQ603&lt;=10%,1.5,(IF(AQ603&lt;=40%,1.25,IF(AQ603&lt;=60%,1,IF(AQ603&lt;90%,0.75,0.5)))))</f>
        <v>0.75</v>
      </c>
      <c r="AS603" s="55">
        <v>1200</v>
      </c>
      <c r="AT603" s="6">
        <f>VLOOKUP(E603,[6]教育处数据!B:Q,16,0)</f>
        <v>20</v>
      </c>
      <c r="AU603" s="56">
        <f>AS603*AR603*(AT603/AW603)</f>
        <v>900</v>
      </c>
      <c r="AV603" s="57">
        <f>ROUND(AU603,0)</f>
        <v>900</v>
      </c>
      <c r="AW603" s="6">
        <v>20</v>
      </c>
    </row>
    <row r="604" spans="1:49">
      <c r="A604" s="6"/>
      <c r="B604" s="7" t="s">
        <v>408</v>
      </c>
      <c r="C604" s="8">
        <v>599</v>
      </c>
      <c r="D604" s="59" t="s">
        <v>752</v>
      </c>
      <c r="E604" s="8" t="str">
        <f>VLOOKUP(D604,'[1]9月学员绩效名单'!$A:$C,3,0)</f>
        <v>732L57</v>
      </c>
      <c r="F604" s="8" t="str">
        <f>VLOOKUP(E604,'[2]住培学员 在培学员排班表（所有人）请假等数据已更新到23.6'!$F$1:$X$65536,19,0)</f>
        <v>住院医师-外院</v>
      </c>
      <c r="G604" s="8" t="str">
        <f>VLOOKUP(E604,'[2]住培学员 在培学员排班表（所有人）请假等数据已更新到23.6'!$F$1:$P$65536,11,0)</f>
        <v>全科医学科</v>
      </c>
      <c r="H604" s="8" t="str">
        <f>VLOOKUP(E604,'[2]住培学员 在培学员排班表（所有人）请假等数据已更新到23.6'!$F$1:$S$65536,14,0)</f>
        <v>2023年</v>
      </c>
      <c r="I604" s="8" t="s">
        <v>99</v>
      </c>
      <c r="J604" s="24">
        <v>0</v>
      </c>
      <c r="K604" s="24">
        <v>0</v>
      </c>
      <c r="L604" s="24">
        <v>0</v>
      </c>
      <c r="M604" s="24">
        <v>160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36">
        <f>N604*50+O604*20+P604*20+Q604*25+R604*25</f>
        <v>0</v>
      </c>
      <c r="T604" s="24">
        <v>100</v>
      </c>
      <c r="U604" s="24">
        <v>0</v>
      </c>
      <c r="V604" s="24">
        <v>20</v>
      </c>
      <c r="W604" s="24">
        <v>30</v>
      </c>
      <c r="X604" s="24">
        <v>30</v>
      </c>
      <c r="Y604" s="48">
        <v>0</v>
      </c>
      <c r="Z604" s="48">
        <v>0</v>
      </c>
      <c r="AA604" s="48">
        <f>VLOOKUP(E604,[6]教育处数据!B:G,6,0)</f>
        <v>0</v>
      </c>
      <c r="AB604" s="43">
        <f>VLOOKUP(E604,[6]教育处数据!B:H,7,0)</f>
        <v>100</v>
      </c>
      <c r="AC604" s="43">
        <f>VLOOKUP(E604,[6]教育处数据!B:J,9,0)</f>
        <v>0</v>
      </c>
      <c r="AD604" s="43">
        <f>VLOOKUP(E604,[6]教育处数据!B:L,11,0)</f>
        <v>0</v>
      </c>
      <c r="AE604" s="43">
        <v>0</v>
      </c>
      <c r="AF604" s="43">
        <v>0</v>
      </c>
      <c r="AG604" s="43">
        <v>-20</v>
      </c>
      <c r="AH604" s="43">
        <v>0</v>
      </c>
      <c r="AI604" s="43">
        <v>0</v>
      </c>
      <c r="AJ604" s="43">
        <v>0</v>
      </c>
      <c r="AK604" s="43">
        <v>0</v>
      </c>
      <c r="AL604" s="43">
        <v>0</v>
      </c>
      <c r="AM604" s="26">
        <f>SUM(J604:M604,S604:AJ604)</f>
        <v>420</v>
      </c>
      <c r="AN604" s="7" t="str">
        <f>VLOOKUP(G604,'[4]2.第一轮公示反馈'!$G:$AM,33,0)</f>
        <v>全科</v>
      </c>
      <c r="AO604" s="52">
        <f>SUMPRODUCT(($AN$4:$AN$1113=AN604)*($AM$4:$AM$1113&gt;AM604))+1</f>
        <v>51</v>
      </c>
      <c r="AP604" s="53">
        <f>COUNTIF(AN:AN,AN604)</f>
        <v>63</v>
      </c>
      <c r="AQ604" s="54">
        <f>AO604/AP604</f>
        <v>0.80952380952381</v>
      </c>
      <c r="AR604" s="53">
        <f>IF(AQ604&lt;=10%,1.5,(IF(AQ604&lt;=40%,1.25,IF(AQ604&lt;=60%,1,IF(AQ604&lt;90%,0.75,0.5)))))</f>
        <v>0.75</v>
      </c>
      <c r="AS604" s="55">
        <v>1200</v>
      </c>
      <c r="AT604" s="6">
        <f>VLOOKUP(E604,[6]教育处数据!B:Q,16,0)</f>
        <v>20</v>
      </c>
      <c r="AU604" s="56">
        <f>AS604*AR604*(AT604/AW604)</f>
        <v>900</v>
      </c>
      <c r="AV604" s="57">
        <f>ROUND(AU604,0)</f>
        <v>900</v>
      </c>
      <c r="AW604" s="6">
        <v>20</v>
      </c>
    </row>
    <row r="605" spans="1:49">
      <c r="A605" s="6"/>
      <c r="B605" s="7" t="s">
        <v>753</v>
      </c>
      <c r="C605" s="8">
        <v>600</v>
      </c>
      <c r="D605" s="8" t="s">
        <v>754</v>
      </c>
      <c r="E605" s="8" t="str">
        <f>VLOOKUP(D605,'[1]9月学员绩效名单'!$A:$C,3,0)</f>
        <v>729L68</v>
      </c>
      <c r="F605" s="8" t="str">
        <f>VLOOKUP(E605,'[2]住培学员 在培学员排班表（所有人）请假等数据已更新到23.6'!$F$1:$X$65536,19,0)</f>
        <v>住院医师-外院</v>
      </c>
      <c r="G605" s="8" t="str">
        <f>VLOOKUP(E605,'[2]住培学员 在培学员排班表（所有人）请假等数据已更新到23.6'!$F$1:$P$65536,11,0)</f>
        <v>全科医学科</v>
      </c>
      <c r="H605" s="8" t="str">
        <f>VLOOKUP(E605,'[2]住培学员 在培学员排班表（所有人）请假等数据已更新到23.6'!$F$1:$S$65536,14,0)</f>
        <v>2022年</v>
      </c>
      <c r="I605" s="8" t="s">
        <v>99</v>
      </c>
      <c r="J605" s="24">
        <v>0</v>
      </c>
      <c r="K605" s="24">
        <v>0</v>
      </c>
      <c r="L605" s="24">
        <v>0</v>
      </c>
      <c r="M605" s="24">
        <v>140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36">
        <v>0</v>
      </c>
      <c r="T605" s="24">
        <v>100</v>
      </c>
      <c r="U605" s="62">
        <v>10</v>
      </c>
      <c r="V605" s="62">
        <v>0</v>
      </c>
      <c r="W605" s="62">
        <v>60</v>
      </c>
      <c r="X605" s="62">
        <v>60</v>
      </c>
      <c r="Y605" s="48">
        <v>40</v>
      </c>
      <c r="Z605" s="48">
        <v>0</v>
      </c>
      <c r="AA605" s="48">
        <f>VLOOKUP(E605,[6]教育处数据!B:G,6,0)</f>
        <v>0</v>
      </c>
      <c r="AB605" s="43">
        <f>VLOOKUP(E605,[6]教育处数据!B:H,7,0)</f>
        <v>0</v>
      </c>
      <c r="AC605" s="43">
        <f>VLOOKUP(E605,[6]教育处数据!B:J,9,0)</f>
        <v>0</v>
      </c>
      <c r="AD605" s="43">
        <f>VLOOKUP(E605,[6]教育处数据!B:L,11,0)</f>
        <v>0</v>
      </c>
      <c r="AE605" s="43">
        <v>0</v>
      </c>
      <c r="AF605" s="43">
        <v>0</v>
      </c>
      <c r="AG605" s="43">
        <f>VLOOKUP(E605,[6]教育处数据!B:N,13,0)</f>
        <v>0</v>
      </c>
      <c r="AH605" s="43">
        <v>0</v>
      </c>
      <c r="AI605" s="43">
        <v>0</v>
      </c>
      <c r="AJ605" s="43">
        <v>0</v>
      </c>
      <c r="AK605" s="43">
        <v>0</v>
      </c>
      <c r="AL605" s="43">
        <v>0</v>
      </c>
      <c r="AM605" s="26">
        <f>SUM(J605:M605,S605:AJ605)</f>
        <v>410</v>
      </c>
      <c r="AN605" s="7" t="str">
        <f>VLOOKUP(G605,'[4]2.第一轮公示反馈'!$G:$AM,33,0)</f>
        <v>全科</v>
      </c>
      <c r="AO605" s="52">
        <f>SUMPRODUCT(($AN$4:$AN$1113=AN605)*($AM$4:$AM$1113&gt;AM605))+1</f>
        <v>52</v>
      </c>
      <c r="AP605" s="53">
        <f>COUNTIF(AN:AN,AN605)</f>
        <v>63</v>
      </c>
      <c r="AQ605" s="54">
        <f>AO605/AP605</f>
        <v>0.825396825396825</v>
      </c>
      <c r="AR605" s="53">
        <f>IF(AQ605&lt;=10%,1.5,(IF(AQ605&lt;=40%,1.25,IF(AQ605&lt;=60%,1,IF(AQ605&lt;90%,0.75,0.5)))))</f>
        <v>0.75</v>
      </c>
      <c r="AS605" s="55">
        <v>1200</v>
      </c>
      <c r="AT605" s="6">
        <f>VLOOKUP(E605,[6]教育处数据!B:Q,16,0)</f>
        <v>20</v>
      </c>
      <c r="AU605" s="56">
        <f>AS605*AR605*(AT605/AW605)</f>
        <v>900</v>
      </c>
      <c r="AV605" s="57">
        <f>ROUND(AU605,0)</f>
        <v>900</v>
      </c>
      <c r="AW605" s="6">
        <v>20</v>
      </c>
    </row>
    <row r="606" spans="1:49">
      <c r="A606" s="6"/>
      <c r="B606" s="7" t="s">
        <v>500</v>
      </c>
      <c r="C606" s="8">
        <v>601</v>
      </c>
      <c r="D606" s="9" t="s">
        <v>755</v>
      </c>
      <c r="E606" s="8" t="str">
        <f>VLOOKUP(D606,'[1]9月学员绩效名单'!$A:$C,3,0)</f>
        <v>730L79</v>
      </c>
      <c r="F606" s="8" t="str">
        <f>VLOOKUP(E606,'[2]住培学员 在培学员排班表（所有人）请假等数据已更新到23.6'!$F$1:$X$65536,19,0)</f>
        <v>住院医师-外院</v>
      </c>
      <c r="G606" s="8" t="str">
        <f>VLOOKUP(E606,'[2]住培学员 在培学员排班表（所有人）请假等数据已更新到23.6'!$F$1:$P$65536,11,0)</f>
        <v>全科医学科</v>
      </c>
      <c r="H606" s="8" t="str">
        <f>VLOOKUP(E606,'[2]住培学员 在培学员排班表（所有人）请假等数据已更新到23.6'!$F$1:$S$65536,14,0)</f>
        <v>2022年</v>
      </c>
      <c r="I606" s="9" t="s">
        <v>99</v>
      </c>
      <c r="J606" s="60">
        <v>0</v>
      </c>
      <c r="K606" s="24">
        <v>0</v>
      </c>
      <c r="L606" s="24">
        <v>0</v>
      </c>
      <c r="M606" s="24">
        <v>160</v>
      </c>
      <c r="N606" s="25">
        <v>0</v>
      </c>
      <c r="O606" s="25">
        <v>1</v>
      </c>
      <c r="P606" s="25">
        <v>1</v>
      </c>
      <c r="Q606" s="25">
        <v>2</v>
      </c>
      <c r="R606" s="78">
        <v>0</v>
      </c>
      <c r="S606" s="36">
        <v>90</v>
      </c>
      <c r="T606" s="24">
        <v>100</v>
      </c>
      <c r="U606" s="24">
        <v>0</v>
      </c>
      <c r="V606" s="24">
        <v>0</v>
      </c>
      <c r="W606" s="24">
        <v>30</v>
      </c>
      <c r="X606" s="24">
        <v>30</v>
      </c>
      <c r="Y606" s="48">
        <v>0</v>
      </c>
      <c r="Z606" s="48">
        <v>0</v>
      </c>
      <c r="AA606" s="48">
        <f>VLOOKUP(E606,[6]教育处数据!B:G,6,0)</f>
        <v>0</v>
      </c>
      <c r="AB606" s="43">
        <f>VLOOKUP(E606,[6]教育处数据!B:H,7,0)</f>
        <v>0</v>
      </c>
      <c r="AC606" s="43">
        <f>VLOOKUP(E606,[6]教育处数据!B:J,9,0)</f>
        <v>0</v>
      </c>
      <c r="AD606" s="43">
        <f>VLOOKUP(E606,[6]教育处数据!B:L,11,0)</f>
        <v>0</v>
      </c>
      <c r="AE606" s="43">
        <v>0</v>
      </c>
      <c r="AF606" s="43">
        <v>0</v>
      </c>
      <c r="AG606" s="43">
        <f>VLOOKUP(E606,[6]教育处数据!B:N,13,0)</f>
        <v>0</v>
      </c>
      <c r="AH606" s="43">
        <v>0</v>
      </c>
      <c r="AI606" s="43">
        <v>0</v>
      </c>
      <c r="AJ606" s="43">
        <v>0</v>
      </c>
      <c r="AK606" s="43">
        <v>0</v>
      </c>
      <c r="AL606" s="43">
        <v>0</v>
      </c>
      <c r="AM606" s="26">
        <f>SUM(J606:M606,S606:AJ606)</f>
        <v>410</v>
      </c>
      <c r="AN606" s="7" t="str">
        <f>VLOOKUP(G606,'[4]2.第一轮公示反馈'!$G:$AM,33,0)</f>
        <v>全科</v>
      </c>
      <c r="AO606" s="52">
        <f>SUMPRODUCT(($AN$4:$AN$1113=AN606)*($AM$4:$AM$1113&gt;AM606))+1</f>
        <v>52</v>
      </c>
      <c r="AP606" s="53">
        <f>COUNTIF(AN:AN,AN606)</f>
        <v>63</v>
      </c>
      <c r="AQ606" s="54">
        <f>AO606/AP606</f>
        <v>0.825396825396825</v>
      </c>
      <c r="AR606" s="53">
        <f>IF(AQ606&lt;=10%,1.5,(IF(AQ606&lt;=40%,1.25,IF(AQ606&lt;=60%,1,IF(AQ606&lt;90%,0.75,0.5)))))</f>
        <v>0.75</v>
      </c>
      <c r="AS606" s="55">
        <v>1200</v>
      </c>
      <c r="AT606" s="6">
        <f>VLOOKUP(E606,[6]教育处数据!B:Q,16,0)</f>
        <v>20</v>
      </c>
      <c r="AU606" s="56">
        <f>AS606*AR606*(AT606/AW606)</f>
        <v>900</v>
      </c>
      <c r="AV606" s="57">
        <f>ROUND(AU606,0)</f>
        <v>900</v>
      </c>
      <c r="AW606" s="6">
        <v>20</v>
      </c>
    </row>
    <row r="607" spans="1:49">
      <c r="A607" s="6"/>
      <c r="B607" s="7" t="s">
        <v>756</v>
      </c>
      <c r="C607" s="8">
        <v>602</v>
      </c>
      <c r="D607" s="10" t="s">
        <v>757</v>
      </c>
      <c r="E607" s="8" t="str">
        <f>VLOOKUP(D607,'[1]9月学员绩效名单'!$A:$C,3,0)</f>
        <v>730L04</v>
      </c>
      <c r="F607" s="8" t="str">
        <f>VLOOKUP(E607,'[2]住培学员 在培学员排班表（所有人）请假等数据已更新到23.6'!$F$1:$X$65536,19,0)</f>
        <v>住院医师-外院</v>
      </c>
      <c r="G607" s="8" t="str">
        <f>VLOOKUP(E607,'[2]住培学员 在培学员排班表（所有人）请假等数据已更新到23.6'!$F$1:$P$65536,11,0)</f>
        <v>全科医学科</v>
      </c>
      <c r="H607" s="8" t="str">
        <f>VLOOKUP(E607,'[2]住培学员 在培学员排班表（所有人）请假等数据已更新到23.6'!$F$1:$S$65536,14,0)</f>
        <v>2022年</v>
      </c>
      <c r="I607" s="8" t="s">
        <v>99</v>
      </c>
      <c r="J607" s="24">
        <v>0</v>
      </c>
      <c r="K607" s="24">
        <v>0</v>
      </c>
      <c r="L607" s="24">
        <v>0</v>
      </c>
      <c r="M607" s="24">
        <v>140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36">
        <v>0</v>
      </c>
      <c r="T607" s="24">
        <v>100</v>
      </c>
      <c r="U607" s="24">
        <v>10</v>
      </c>
      <c r="V607" s="24">
        <v>80</v>
      </c>
      <c r="W607" s="74">
        <v>30</v>
      </c>
      <c r="X607" s="74">
        <v>30</v>
      </c>
      <c r="Y607" s="48">
        <v>0</v>
      </c>
      <c r="Z607" s="48">
        <v>0</v>
      </c>
      <c r="AA607" s="48">
        <f>VLOOKUP(E607,[6]教育处数据!B:G,6,0)</f>
        <v>0</v>
      </c>
      <c r="AB607" s="43">
        <f>VLOOKUP(E607,[6]教育处数据!B:H,7,0)</f>
        <v>0</v>
      </c>
      <c r="AC607" s="43">
        <f>VLOOKUP(E607,[6]教育处数据!B:J,9,0)</f>
        <v>0</v>
      </c>
      <c r="AD607" s="43">
        <f>VLOOKUP(E607,[6]教育处数据!B:L,11,0)</f>
        <v>0</v>
      </c>
      <c r="AE607" s="43">
        <v>0</v>
      </c>
      <c r="AF607" s="43">
        <v>0</v>
      </c>
      <c r="AG607" s="43">
        <f>VLOOKUP(E607,[6]教育处数据!B:N,13,0)</f>
        <v>0</v>
      </c>
      <c r="AH607" s="43">
        <v>0</v>
      </c>
      <c r="AI607" s="43">
        <v>0</v>
      </c>
      <c r="AJ607" s="43">
        <v>0</v>
      </c>
      <c r="AK607" s="43">
        <v>0</v>
      </c>
      <c r="AL607" s="43">
        <v>0</v>
      </c>
      <c r="AM607" s="26">
        <f>SUM(J607:M607,S607:AJ607)</f>
        <v>390</v>
      </c>
      <c r="AN607" s="7" t="str">
        <f>VLOOKUP(G607,'[4]2.第一轮公示反馈'!$G:$AM,33,0)</f>
        <v>全科</v>
      </c>
      <c r="AO607" s="52">
        <f>SUMPRODUCT(($AN$4:$AN$1113=AN607)*($AM$4:$AM$1113&gt;AM607))+1</f>
        <v>54</v>
      </c>
      <c r="AP607" s="53">
        <f>COUNTIF(AN:AN,AN607)</f>
        <v>63</v>
      </c>
      <c r="AQ607" s="54">
        <f>AO607/AP607</f>
        <v>0.857142857142857</v>
      </c>
      <c r="AR607" s="53">
        <f>IF(AQ607&lt;=10%,1.5,(IF(AQ607&lt;=40%,1.25,IF(AQ607&lt;=60%,1,IF(AQ607&lt;90%,0.75,0.5)))))</f>
        <v>0.75</v>
      </c>
      <c r="AS607" s="55">
        <v>1200</v>
      </c>
      <c r="AT607" s="6">
        <f>VLOOKUP(E607,[6]教育处数据!B:Q,16,0)</f>
        <v>20</v>
      </c>
      <c r="AU607" s="56">
        <f>AS607*AR607*(AT607/AW607)</f>
        <v>900</v>
      </c>
      <c r="AV607" s="57">
        <f>ROUND(AU607,0)</f>
        <v>900</v>
      </c>
      <c r="AW607" s="6">
        <v>20</v>
      </c>
    </row>
    <row r="608" spans="1:49">
      <c r="A608" s="6"/>
      <c r="B608" s="7" t="s">
        <v>408</v>
      </c>
      <c r="C608" s="8">
        <v>604</v>
      </c>
      <c r="D608" s="79" t="s">
        <v>758</v>
      </c>
      <c r="E608" s="8" t="str">
        <f>VLOOKUP(D608,'[1]9月学员绩效名单'!$A:$C,3,0)</f>
        <v>733L58</v>
      </c>
      <c r="F608" s="8" t="str">
        <f>VLOOKUP(E608,'[2]住培学员 在培学员排班表（所有人）请假等数据已更新到23.6'!$F$1:$X$65536,19,0)</f>
        <v>住院医师-外院-西藏</v>
      </c>
      <c r="G608" s="8" t="str">
        <f>VLOOKUP(E608,'[2]住培学员 在培学员排班表（所有人）请假等数据已更新到23.6'!$F$1:$P$65536,11,0)</f>
        <v>全科医学科</v>
      </c>
      <c r="H608" s="8" t="str">
        <f>VLOOKUP(E608,'[2]住培学员 在培学员排班表（所有人）请假等数据已更新到23.6'!$F$1:$S$65536,14,0)</f>
        <v>2023年</v>
      </c>
      <c r="I608" s="8" t="s">
        <v>99</v>
      </c>
      <c r="J608" s="24">
        <v>0</v>
      </c>
      <c r="K608" s="24">
        <v>0</v>
      </c>
      <c r="L608" s="24">
        <v>0</v>
      </c>
      <c r="M608" s="24">
        <v>160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36">
        <f>N608*50+O608*20+P608*20+Q608*25+R608*25</f>
        <v>0</v>
      </c>
      <c r="T608" s="24">
        <v>100</v>
      </c>
      <c r="U608" s="24">
        <v>0</v>
      </c>
      <c r="V608" s="24">
        <v>40</v>
      </c>
      <c r="W608" s="24">
        <v>60</v>
      </c>
      <c r="X608" s="24">
        <v>30</v>
      </c>
      <c r="Y608" s="48">
        <v>0</v>
      </c>
      <c r="Z608" s="48">
        <v>0</v>
      </c>
      <c r="AA608" s="48">
        <f>VLOOKUP(E608,[6]教育处数据!B:G,6,0)</f>
        <v>0</v>
      </c>
      <c r="AB608" s="43">
        <f>VLOOKUP(E608,[6]教育处数据!B:H,7,0)</f>
        <v>0</v>
      </c>
      <c r="AC608" s="43">
        <f>VLOOKUP(E608,[6]教育处数据!B:J,9,0)</f>
        <v>0</v>
      </c>
      <c r="AD608" s="43">
        <f>VLOOKUP(E608,[6]教育处数据!B:L,11,0)</f>
        <v>0</v>
      </c>
      <c r="AE608" s="43">
        <v>0</v>
      </c>
      <c r="AF608" s="43">
        <v>0</v>
      </c>
      <c r="AG608" s="43">
        <f>VLOOKUP(E608,[6]教育处数据!B:N,13,0)</f>
        <v>0</v>
      </c>
      <c r="AH608" s="43">
        <v>0</v>
      </c>
      <c r="AI608" s="43">
        <v>0</v>
      </c>
      <c r="AJ608" s="43">
        <v>0</v>
      </c>
      <c r="AK608" s="43">
        <v>0</v>
      </c>
      <c r="AL608" s="43">
        <v>0</v>
      </c>
      <c r="AM608" s="26">
        <f>SUM(J608:M608,S608:AJ608)</f>
        <v>390</v>
      </c>
      <c r="AN608" s="7" t="str">
        <f>VLOOKUP(G608,'[4]2.第一轮公示反馈'!$G:$AM,33,0)</f>
        <v>全科</v>
      </c>
      <c r="AO608" s="52">
        <f>SUMPRODUCT(($AN$4:$AN$1113=AN608)*($AM$4:$AM$1113&gt;AM608))+1</f>
        <v>54</v>
      </c>
      <c r="AP608" s="53">
        <f>COUNTIF(AN:AN,AN608)</f>
        <v>63</v>
      </c>
      <c r="AQ608" s="54">
        <f>AO608/AP608</f>
        <v>0.857142857142857</v>
      </c>
      <c r="AR608" s="53">
        <f>IF(AQ608&lt;=10%,1.5,(IF(AQ608&lt;=40%,1.25,IF(AQ608&lt;=60%,1,IF(AQ608&lt;90%,0.75,0.5)))))</f>
        <v>0.75</v>
      </c>
      <c r="AS608" s="55">
        <v>1200</v>
      </c>
      <c r="AT608" s="6">
        <f>VLOOKUP(E608,[6]教育处数据!B:Q,16,0)</f>
        <v>20</v>
      </c>
      <c r="AU608" s="56">
        <f>AS608*AR608*(AT608/AW608)</f>
        <v>900</v>
      </c>
      <c r="AV608" s="57">
        <f>ROUND(AU608,0)</f>
        <v>900</v>
      </c>
      <c r="AW608" s="6">
        <v>20</v>
      </c>
    </row>
    <row r="609" spans="1:49">
      <c r="A609" s="6"/>
      <c r="B609" s="7" t="s">
        <v>281</v>
      </c>
      <c r="C609" s="8">
        <v>605</v>
      </c>
      <c r="D609" s="83" t="s">
        <v>759</v>
      </c>
      <c r="E609" s="8" t="str">
        <f>VLOOKUP(D609,'[1]9月学员绩效名单'!$A:$C,3,0)</f>
        <v>733L53</v>
      </c>
      <c r="F609" s="8" t="str">
        <f>VLOOKUP(E609,'[2]住培学员 在培学员排班表（所有人）请假等数据已更新到23.6'!$F$1:$X$65536,19,0)</f>
        <v>住院医师-外院-西藏</v>
      </c>
      <c r="G609" s="8" t="str">
        <f>VLOOKUP(E609,'[2]住培学员 在培学员排班表（所有人）请假等数据已更新到23.6'!$F$1:$P$65536,11,0)</f>
        <v>全科医学科</v>
      </c>
      <c r="H609" s="8" t="str">
        <f>VLOOKUP(E609,'[2]住培学员 在培学员排班表（所有人）请假等数据已更新到23.6'!$F$1:$S$65536,14,0)</f>
        <v>2023年</v>
      </c>
      <c r="I609" s="8" t="s">
        <v>99</v>
      </c>
      <c r="J609" s="24">
        <v>0</v>
      </c>
      <c r="K609" s="24">
        <v>0</v>
      </c>
      <c r="L609" s="43">
        <v>0</v>
      </c>
      <c r="M609" s="24">
        <v>160</v>
      </c>
      <c r="N609" s="25" t="s">
        <v>283</v>
      </c>
      <c r="O609" s="25" t="s">
        <v>283</v>
      </c>
      <c r="P609" s="25" t="s">
        <v>283</v>
      </c>
      <c r="Q609" s="25" t="s">
        <v>283</v>
      </c>
      <c r="R609" s="25" t="s">
        <v>283</v>
      </c>
      <c r="S609" s="36">
        <v>80</v>
      </c>
      <c r="T609" s="24">
        <v>90</v>
      </c>
      <c r="U609" s="24">
        <v>10</v>
      </c>
      <c r="V609" s="24">
        <v>20</v>
      </c>
      <c r="W609" s="24">
        <v>0</v>
      </c>
      <c r="X609" s="24">
        <v>0</v>
      </c>
      <c r="Y609" s="48">
        <v>0</v>
      </c>
      <c r="Z609" s="48">
        <v>0</v>
      </c>
      <c r="AA609" s="48">
        <f>VLOOKUP(E609,[6]教育处数据!B:G,6,0)</f>
        <v>0</v>
      </c>
      <c r="AB609" s="43">
        <f>VLOOKUP(E609,[6]教育处数据!B:H,7,0)</f>
        <v>0</v>
      </c>
      <c r="AC609" s="43">
        <f>VLOOKUP(E609,[6]教育处数据!B:J,9,0)</f>
        <v>0</v>
      </c>
      <c r="AD609" s="43">
        <f>VLOOKUP(E609,[6]教育处数据!B:L,11,0)</f>
        <v>0</v>
      </c>
      <c r="AE609" s="43">
        <v>0</v>
      </c>
      <c r="AF609" s="43">
        <v>0</v>
      </c>
      <c r="AG609" s="43">
        <f>VLOOKUP(E609,[6]教育处数据!B:N,13,0)</f>
        <v>0</v>
      </c>
      <c r="AH609" s="43">
        <v>0</v>
      </c>
      <c r="AI609" s="43">
        <v>0</v>
      </c>
      <c r="AJ609" s="43">
        <v>0</v>
      </c>
      <c r="AK609" s="43">
        <v>0</v>
      </c>
      <c r="AL609" s="43">
        <v>0</v>
      </c>
      <c r="AM609" s="26">
        <f>SUM(J609:M609,S609:AJ609)</f>
        <v>360</v>
      </c>
      <c r="AN609" s="7" t="str">
        <f>VLOOKUP(G609,'[4]2.第一轮公示反馈'!$G:$AM,33,0)</f>
        <v>全科</v>
      </c>
      <c r="AO609" s="52">
        <f>SUMPRODUCT(($AN$4:$AN$1113=AN609)*($AM$4:$AM$1113&gt;AM609))+1</f>
        <v>57</v>
      </c>
      <c r="AP609" s="53">
        <f>COUNTIF(AN:AN,AN609)</f>
        <v>63</v>
      </c>
      <c r="AQ609" s="54">
        <f>AO609/AP609</f>
        <v>0.904761904761905</v>
      </c>
      <c r="AR609" s="53">
        <f>IF(AQ609&lt;=10%,1.5,(IF(AQ609&lt;=40%,1.25,IF(AQ609&lt;=60%,1,IF(AQ609&lt;90%,0.75,0.5)))))</f>
        <v>0.5</v>
      </c>
      <c r="AS609" s="55">
        <v>1200</v>
      </c>
      <c r="AT609" s="6">
        <f>VLOOKUP(E609,[6]教育处数据!B:Q,16,0)</f>
        <v>20</v>
      </c>
      <c r="AU609" s="56">
        <f>AS609*AR609*(AT609/AW609)</f>
        <v>600</v>
      </c>
      <c r="AV609" s="57">
        <f>ROUND(AU609,0)</f>
        <v>600</v>
      </c>
      <c r="AW609" s="6">
        <v>20</v>
      </c>
    </row>
    <row r="610" spans="1:49">
      <c r="A610" s="6"/>
      <c r="B610" s="7" t="s">
        <v>259</v>
      </c>
      <c r="C610" s="8">
        <v>606</v>
      </c>
      <c r="D610" s="8" t="s">
        <v>760</v>
      </c>
      <c r="E610" s="8" t="str">
        <f>VLOOKUP(D610,'[1]9月学员绩效名单'!$A:$C,3,0)</f>
        <v>729L79</v>
      </c>
      <c r="F610" s="8" t="str">
        <f>VLOOKUP(E610,'[2]住培学员 在培学员排班表（所有人）请假等数据已更新到23.6'!$F$1:$X$65536,19,0)</f>
        <v>住院医师-外院</v>
      </c>
      <c r="G610" s="8" t="str">
        <f>VLOOKUP(E610,'[2]住培学员 在培学员排班表（所有人）请假等数据已更新到23.6'!$F$1:$P$65536,11,0)</f>
        <v>全科医学科</v>
      </c>
      <c r="H610" s="8" t="str">
        <f>VLOOKUP(E610,'[2]住培学员 在培学员排班表（所有人）请假等数据已更新到23.6'!$F$1:$S$65536,14,0)</f>
        <v>2022年</v>
      </c>
      <c r="I610" s="8" t="s">
        <v>99</v>
      </c>
      <c r="J610" s="24">
        <v>0</v>
      </c>
      <c r="K610" s="43">
        <v>0</v>
      </c>
      <c r="L610" s="43">
        <v>0</v>
      </c>
      <c r="M610" s="24">
        <v>160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36">
        <v>0</v>
      </c>
      <c r="T610" s="24">
        <v>100</v>
      </c>
      <c r="U610" s="24">
        <v>10</v>
      </c>
      <c r="V610" s="24">
        <v>20</v>
      </c>
      <c r="W610" s="24">
        <v>30</v>
      </c>
      <c r="X610" s="24">
        <v>30</v>
      </c>
      <c r="Y610" s="48">
        <v>0</v>
      </c>
      <c r="Z610" s="48">
        <v>0</v>
      </c>
      <c r="AA610" s="48">
        <f>VLOOKUP(E610,[6]教育处数据!B:G,6,0)</f>
        <v>0</v>
      </c>
      <c r="AB610" s="43">
        <f>VLOOKUP(E610,[6]教育处数据!B:H,7,0)</f>
        <v>0</v>
      </c>
      <c r="AC610" s="43">
        <f>VLOOKUP(E610,[6]教育处数据!B:J,9,0)</f>
        <v>0</v>
      </c>
      <c r="AD610" s="43">
        <f>VLOOKUP(E610,[6]教育处数据!B:L,11,0)</f>
        <v>0</v>
      </c>
      <c r="AE610" s="43">
        <v>0</v>
      </c>
      <c r="AF610" s="43">
        <v>0</v>
      </c>
      <c r="AG610" s="43">
        <f>VLOOKUP(E610,[6]教育处数据!B:N,13,0)</f>
        <v>0</v>
      </c>
      <c r="AH610" s="43">
        <v>0</v>
      </c>
      <c r="AI610" s="43">
        <v>0</v>
      </c>
      <c r="AJ610" s="43">
        <v>0</v>
      </c>
      <c r="AK610" s="43">
        <v>0</v>
      </c>
      <c r="AL610" s="43">
        <v>0</v>
      </c>
      <c r="AM610" s="26">
        <f>SUM(J610:M610,S610:AJ610)</f>
        <v>350</v>
      </c>
      <c r="AN610" s="7" t="str">
        <f>VLOOKUP(G610,'[4]2.第一轮公示反馈'!$G:$AM,33,0)</f>
        <v>全科</v>
      </c>
      <c r="AO610" s="52">
        <f>SUMPRODUCT(($AN$4:$AN$1113=AN610)*($AM$4:$AM$1113&gt;AM610))+1</f>
        <v>58</v>
      </c>
      <c r="AP610" s="53">
        <f>COUNTIF(AN:AN,AN610)</f>
        <v>63</v>
      </c>
      <c r="AQ610" s="54">
        <f>AO610/AP610</f>
        <v>0.920634920634921</v>
      </c>
      <c r="AR610" s="53">
        <f>IF(AQ610&lt;=10%,1.5,(IF(AQ610&lt;=40%,1.25,IF(AQ610&lt;=60%,1,IF(AQ610&lt;90%,0.75,0.5)))))</f>
        <v>0.5</v>
      </c>
      <c r="AS610" s="55">
        <v>1200</v>
      </c>
      <c r="AT610" s="6">
        <f>VLOOKUP(E610,[6]教育处数据!B:Q,16,0)</f>
        <v>20</v>
      </c>
      <c r="AU610" s="56">
        <f>AS610*AR610*(AT610/AW610)</f>
        <v>600</v>
      </c>
      <c r="AV610" s="57">
        <f>ROUND(AU610,0)</f>
        <v>600</v>
      </c>
      <c r="AW610" s="6">
        <v>20</v>
      </c>
    </row>
    <row r="611" spans="1:49">
      <c r="A611" s="6"/>
      <c r="B611" s="7" t="s">
        <v>753</v>
      </c>
      <c r="C611" s="8">
        <v>607</v>
      </c>
      <c r="D611" s="8" t="s">
        <v>761</v>
      </c>
      <c r="E611" s="8" t="str">
        <f>VLOOKUP(D611,'[1]9月学员绩效名单'!$A:$C,3,0)</f>
        <v>729L83</v>
      </c>
      <c r="F611" s="8" t="str">
        <f>VLOOKUP(E611,'[2]住培学员 在培学员排班表（所有人）请假等数据已更新到23.6'!$F$1:$X$65536,19,0)</f>
        <v>住院医师-外院</v>
      </c>
      <c r="G611" s="8" t="str">
        <f>VLOOKUP(E611,'[2]住培学员 在培学员排班表（所有人）请假等数据已更新到23.6'!$F$1:$P$65536,11,0)</f>
        <v>全科医学科</v>
      </c>
      <c r="H611" s="8" t="str">
        <f>VLOOKUP(E611,'[2]住培学员 在培学员排班表（所有人）请假等数据已更新到23.6'!$F$1:$S$65536,14,0)</f>
        <v>2022年</v>
      </c>
      <c r="I611" s="8" t="s">
        <v>99</v>
      </c>
      <c r="J611" s="24">
        <v>0</v>
      </c>
      <c r="K611" s="24">
        <v>0</v>
      </c>
      <c r="L611" s="24">
        <v>0</v>
      </c>
      <c r="M611" s="24">
        <v>140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36">
        <v>0</v>
      </c>
      <c r="T611" s="24">
        <v>100</v>
      </c>
      <c r="U611" s="24">
        <v>0</v>
      </c>
      <c r="V611" s="62">
        <v>20</v>
      </c>
      <c r="W611" s="62">
        <v>30</v>
      </c>
      <c r="X611" s="62">
        <v>0</v>
      </c>
      <c r="Y611" s="48">
        <v>40</v>
      </c>
      <c r="Z611" s="48">
        <v>0</v>
      </c>
      <c r="AA611" s="48">
        <f>VLOOKUP(E611,[6]教育处数据!B:G,6,0)</f>
        <v>0</v>
      </c>
      <c r="AB611" s="43">
        <f>VLOOKUP(E611,[6]教育处数据!B:H,7,0)</f>
        <v>0</v>
      </c>
      <c r="AC611" s="43">
        <f>VLOOKUP(E611,[6]教育处数据!B:J,9,0)</f>
        <v>0</v>
      </c>
      <c r="AD611" s="43">
        <f>VLOOKUP(E611,[6]教育处数据!B:L,11,0)</f>
        <v>0</v>
      </c>
      <c r="AE611" s="43">
        <v>0</v>
      </c>
      <c r="AF611" s="43">
        <v>0</v>
      </c>
      <c r="AG611" s="43">
        <f>VLOOKUP(E611,[6]教育处数据!B:N,13,0)</f>
        <v>0</v>
      </c>
      <c r="AH611" s="43">
        <v>0</v>
      </c>
      <c r="AI611" s="43">
        <v>0</v>
      </c>
      <c r="AJ611" s="43">
        <v>0</v>
      </c>
      <c r="AK611" s="43">
        <v>0</v>
      </c>
      <c r="AL611" s="43">
        <v>0</v>
      </c>
      <c r="AM611" s="26">
        <f>SUM(J611:M611,S611:AJ611)</f>
        <v>330</v>
      </c>
      <c r="AN611" s="7" t="str">
        <f>VLOOKUP(G611,'[4]2.第一轮公示反馈'!$G:$AM,33,0)</f>
        <v>全科</v>
      </c>
      <c r="AO611" s="52">
        <f>SUMPRODUCT(($AN$4:$AN$1113=AN611)*($AM$4:$AM$1113&gt;AM611))+1</f>
        <v>59</v>
      </c>
      <c r="AP611" s="53">
        <f>COUNTIF(AN:AN,AN611)</f>
        <v>63</v>
      </c>
      <c r="AQ611" s="54">
        <f>AO611/AP611</f>
        <v>0.936507936507937</v>
      </c>
      <c r="AR611" s="53">
        <f>IF(AQ611&lt;=10%,1.5,(IF(AQ611&lt;=40%,1.25,IF(AQ611&lt;=60%,1,IF(AQ611&lt;90%,0.75,0.5)))))</f>
        <v>0.5</v>
      </c>
      <c r="AS611" s="55">
        <v>1200</v>
      </c>
      <c r="AT611" s="6">
        <f>VLOOKUP(E611,[6]教育处数据!B:Q,16,0)</f>
        <v>20</v>
      </c>
      <c r="AU611" s="56">
        <f>AS611*AR611*(AT611/AW611)</f>
        <v>600</v>
      </c>
      <c r="AV611" s="57">
        <f>ROUND(AU611,0)</f>
        <v>600</v>
      </c>
      <c r="AW611" s="6">
        <v>20</v>
      </c>
    </row>
    <row r="612" spans="1:49">
      <c r="A612" s="6"/>
      <c r="B612" s="7" t="s">
        <v>136</v>
      </c>
      <c r="C612" s="8">
        <v>608</v>
      </c>
      <c r="D612" s="8" t="s">
        <v>762</v>
      </c>
      <c r="E612" s="8" t="str">
        <f>VLOOKUP(D612,'[1]9月学员绩效名单'!$A:$C,3,0)</f>
        <v>732L85</v>
      </c>
      <c r="F612" s="8" t="str">
        <f>VLOOKUP(E612,'[2]住培学员 在培学员排班表（所有人）请假等数据已更新到23.6'!$F$1:$X$65536,19,0)</f>
        <v>住院医师-外院</v>
      </c>
      <c r="G612" s="8" t="str">
        <f>VLOOKUP(E612,'[2]住培学员 在培学员排班表（所有人）请假等数据已更新到23.6'!$F$1:$P$65536,11,0)</f>
        <v>全科医学科</v>
      </c>
      <c r="H612" s="8" t="str">
        <f>VLOOKUP(E612,'[2]住培学员 在培学员排班表（所有人）请假等数据已更新到23.6'!$F$1:$S$65536,14,0)</f>
        <v>2023年</v>
      </c>
      <c r="I612" s="8" t="s">
        <v>99</v>
      </c>
      <c r="J612" s="24">
        <v>0</v>
      </c>
      <c r="K612" s="24">
        <v>0</v>
      </c>
      <c r="L612" s="24">
        <v>0</v>
      </c>
      <c r="M612" s="24">
        <v>160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36">
        <v>0</v>
      </c>
      <c r="T612" s="24">
        <v>100</v>
      </c>
      <c r="U612" s="24">
        <v>10</v>
      </c>
      <c r="V612" s="24">
        <v>0</v>
      </c>
      <c r="W612" s="24">
        <v>30</v>
      </c>
      <c r="X612" s="24">
        <v>0</v>
      </c>
      <c r="Y612" s="48">
        <v>0</v>
      </c>
      <c r="Z612" s="48">
        <v>0</v>
      </c>
      <c r="AA612" s="48">
        <f>VLOOKUP(E612,[6]教育处数据!B:G,6,0)</f>
        <v>0</v>
      </c>
      <c r="AB612" s="43">
        <f>VLOOKUP(E612,[6]教育处数据!B:H,7,0)</f>
        <v>0</v>
      </c>
      <c r="AC612" s="43">
        <f>VLOOKUP(E612,[6]教育处数据!B:J,9,0)</f>
        <v>0</v>
      </c>
      <c r="AD612" s="43">
        <f>VLOOKUP(E612,[6]教育处数据!B:L,11,0)</f>
        <v>0</v>
      </c>
      <c r="AE612" s="43">
        <v>0</v>
      </c>
      <c r="AF612" s="43">
        <v>0</v>
      </c>
      <c r="AG612" s="43">
        <f>VLOOKUP(E612,[6]教育处数据!B:N,13,0)</f>
        <v>0</v>
      </c>
      <c r="AH612" s="43">
        <v>0</v>
      </c>
      <c r="AI612" s="43">
        <v>0</v>
      </c>
      <c r="AJ612" s="43">
        <v>0</v>
      </c>
      <c r="AK612" s="43">
        <v>0</v>
      </c>
      <c r="AL612" s="43">
        <v>0</v>
      </c>
      <c r="AM612" s="26">
        <f>SUM(J612:M612,S612:AJ612)</f>
        <v>300</v>
      </c>
      <c r="AN612" s="7" t="str">
        <f>VLOOKUP(G612,'[4]2.第一轮公示反馈'!$G:$AM,33,0)</f>
        <v>全科</v>
      </c>
      <c r="AO612" s="52">
        <f>SUMPRODUCT(($AN$4:$AN$1113=AN612)*($AM$4:$AM$1113&gt;AM612))+1</f>
        <v>60</v>
      </c>
      <c r="AP612" s="53">
        <f>COUNTIF(AN:AN,AN612)</f>
        <v>63</v>
      </c>
      <c r="AQ612" s="54">
        <f>AO612/AP612</f>
        <v>0.952380952380952</v>
      </c>
      <c r="AR612" s="53">
        <f>IF(AQ612&lt;=10%,1.5,(IF(AQ612&lt;=40%,1.25,IF(AQ612&lt;=60%,1,IF(AQ612&lt;90%,0.75,0.5)))))</f>
        <v>0.5</v>
      </c>
      <c r="AS612" s="55">
        <v>1200</v>
      </c>
      <c r="AT612" s="6">
        <f>VLOOKUP(E612,[6]教育处数据!B:Q,16,0)</f>
        <v>20</v>
      </c>
      <c r="AU612" s="56">
        <f>AS612*AR612*(AT612/AW612)</f>
        <v>600</v>
      </c>
      <c r="AV612" s="57">
        <f>ROUND(AU612,0)</f>
        <v>600</v>
      </c>
      <c r="AW612" s="6">
        <v>20</v>
      </c>
    </row>
    <row r="613" spans="1:49">
      <c r="A613" s="6"/>
      <c r="B613" s="7" t="s">
        <v>136</v>
      </c>
      <c r="C613" s="8">
        <v>609</v>
      </c>
      <c r="D613" s="8" t="s">
        <v>763</v>
      </c>
      <c r="E613" s="8" t="str">
        <f>VLOOKUP(D613,'[1]9月学员绩效名单'!$A:$C,3,0)</f>
        <v>732L88</v>
      </c>
      <c r="F613" s="8" t="str">
        <f>VLOOKUP(E613,'[2]住培学员 在培学员排班表（所有人）请假等数据已更新到23.6'!$F$1:$X$65536,19,0)</f>
        <v>住院医师-外院</v>
      </c>
      <c r="G613" s="8" t="str">
        <f>VLOOKUP(E613,'[2]住培学员 在培学员排班表（所有人）请假等数据已更新到23.6'!$F$1:$P$65536,11,0)</f>
        <v>全科医学科</v>
      </c>
      <c r="H613" s="8" t="str">
        <f>VLOOKUP(E613,'[2]住培学员 在培学员排班表（所有人）请假等数据已更新到23.6'!$F$1:$S$65536,14,0)</f>
        <v>2023年</v>
      </c>
      <c r="I613" s="8" t="s">
        <v>99</v>
      </c>
      <c r="J613" s="24">
        <v>0</v>
      </c>
      <c r="K613" s="24">
        <v>0</v>
      </c>
      <c r="L613" s="24">
        <v>0</v>
      </c>
      <c r="M613" s="24">
        <v>160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36">
        <v>0</v>
      </c>
      <c r="T613" s="24">
        <v>100</v>
      </c>
      <c r="U613" s="24">
        <v>10</v>
      </c>
      <c r="V613" s="24">
        <v>0</v>
      </c>
      <c r="W613" s="24">
        <v>0</v>
      </c>
      <c r="X613" s="24">
        <v>0</v>
      </c>
      <c r="Y613" s="48">
        <v>0</v>
      </c>
      <c r="Z613" s="48">
        <v>0</v>
      </c>
      <c r="AA613" s="48">
        <f>VLOOKUP(E613,[6]教育处数据!B:G,6,0)</f>
        <v>0</v>
      </c>
      <c r="AB613" s="43">
        <f>VLOOKUP(E613,[6]教育处数据!B:H,7,0)</f>
        <v>0</v>
      </c>
      <c r="AC613" s="43">
        <f>VLOOKUP(E613,[6]教育处数据!B:J,9,0)</f>
        <v>0</v>
      </c>
      <c r="AD613" s="43">
        <f>VLOOKUP(E613,[6]教育处数据!B:L,11,0)</f>
        <v>0</v>
      </c>
      <c r="AE613" s="43">
        <v>0</v>
      </c>
      <c r="AF613" s="43">
        <v>0</v>
      </c>
      <c r="AG613" s="43">
        <f>VLOOKUP(E613,[6]教育处数据!B:N,13,0)</f>
        <v>0</v>
      </c>
      <c r="AH613" s="43">
        <v>0</v>
      </c>
      <c r="AI613" s="43">
        <v>0</v>
      </c>
      <c r="AJ613" s="43">
        <v>0</v>
      </c>
      <c r="AK613" s="43">
        <v>0</v>
      </c>
      <c r="AL613" s="43">
        <v>0</v>
      </c>
      <c r="AM613" s="26">
        <f>SUM(J613:M613,S613:AJ613)</f>
        <v>270</v>
      </c>
      <c r="AN613" s="7" t="str">
        <f>VLOOKUP(G613,'[4]2.第一轮公示反馈'!$G:$AM,33,0)</f>
        <v>全科</v>
      </c>
      <c r="AO613" s="52">
        <f>SUMPRODUCT(($AN$4:$AN$1113=AN613)*($AM$4:$AM$1113&gt;AM613))+1</f>
        <v>61</v>
      </c>
      <c r="AP613" s="53">
        <f>COUNTIF(AN:AN,AN613)</f>
        <v>63</v>
      </c>
      <c r="AQ613" s="54">
        <f>AO613/AP613</f>
        <v>0.968253968253968</v>
      </c>
      <c r="AR613" s="53">
        <f>IF(AQ613&lt;=10%,1.5,(IF(AQ613&lt;=40%,1.25,IF(AQ613&lt;=60%,1,IF(AQ613&lt;90%,0.75,0.5)))))</f>
        <v>0.5</v>
      </c>
      <c r="AS613" s="55">
        <v>1200</v>
      </c>
      <c r="AT613" s="6">
        <f>VLOOKUP(E613,[6]教育处数据!B:Q,16,0)</f>
        <v>20</v>
      </c>
      <c r="AU613" s="56">
        <f>AS613*AR613*(AT613/AW613)</f>
        <v>600</v>
      </c>
      <c r="AV613" s="57">
        <f>ROUND(AU613,0)</f>
        <v>600</v>
      </c>
      <c r="AW613" s="6">
        <v>20</v>
      </c>
    </row>
    <row r="614" spans="1:49">
      <c r="A614" s="6"/>
      <c r="B614" s="80" t="s">
        <v>321</v>
      </c>
      <c r="C614" s="8">
        <v>610</v>
      </c>
      <c r="D614" s="12" t="s">
        <v>764</v>
      </c>
      <c r="E614" s="60" t="s">
        <v>765</v>
      </c>
      <c r="F614" s="8" t="str">
        <f>VLOOKUP(E614,'[2]住培学员 在培学员排班表（所有人）请假等数据已更新到23.6'!$F$1:$X$65536,19,0)</f>
        <v>住院医师-外院-西藏</v>
      </c>
      <c r="G614" s="8" t="str">
        <f>VLOOKUP(E614,'[2]住培学员 在培学员排班表（所有人）请假等数据已更新到23.6'!$F$1:$P$65536,11,0)</f>
        <v>全科医学科</v>
      </c>
      <c r="H614" s="9" t="s">
        <v>419</v>
      </c>
      <c r="I614" s="72" t="s">
        <v>99</v>
      </c>
      <c r="J614" s="43">
        <v>0</v>
      </c>
      <c r="K614" s="43">
        <v>0</v>
      </c>
      <c r="L614" s="43">
        <v>0</v>
      </c>
      <c r="M614" s="62">
        <v>160</v>
      </c>
      <c r="N614" s="25">
        <v>0</v>
      </c>
      <c r="O614" s="25">
        <v>0</v>
      </c>
      <c r="P614" s="61">
        <v>0</v>
      </c>
      <c r="Q614" s="25">
        <v>0</v>
      </c>
      <c r="R614" s="25">
        <v>0</v>
      </c>
      <c r="S614" s="64">
        <v>0</v>
      </c>
      <c r="T614" s="62">
        <v>100</v>
      </c>
      <c r="U614" s="62">
        <v>10</v>
      </c>
      <c r="V614" s="62">
        <v>0</v>
      </c>
      <c r="W614" s="62">
        <v>0</v>
      </c>
      <c r="X614" s="62">
        <v>0</v>
      </c>
      <c r="Y614" s="84">
        <v>0</v>
      </c>
      <c r="Z614" s="48">
        <v>0</v>
      </c>
      <c r="AA614" s="48">
        <f>VLOOKUP(E614,[6]教育处数据!B:G,6,0)</f>
        <v>0</v>
      </c>
      <c r="AB614" s="43">
        <f>VLOOKUP(E614,[6]教育处数据!B:H,7,0)</f>
        <v>0</v>
      </c>
      <c r="AC614" s="43">
        <f>VLOOKUP(E614,[6]教育处数据!B:J,9,0)</f>
        <v>0</v>
      </c>
      <c r="AD614" s="43">
        <f>VLOOKUP(E614,[6]教育处数据!B:L,11,0)</f>
        <v>0</v>
      </c>
      <c r="AE614" s="43">
        <v>0</v>
      </c>
      <c r="AF614" s="43">
        <v>0</v>
      </c>
      <c r="AG614" s="43">
        <f>VLOOKUP(E614,[6]教育处数据!B:N,13,0)</f>
        <v>0</v>
      </c>
      <c r="AH614" s="43">
        <v>0</v>
      </c>
      <c r="AI614" s="43">
        <v>0</v>
      </c>
      <c r="AJ614" s="43">
        <v>0</v>
      </c>
      <c r="AK614" s="43">
        <v>0</v>
      </c>
      <c r="AL614" s="43">
        <v>0</v>
      </c>
      <c r="AM614" s="26">
        <f>SUM(J614:M614,S614:AJ614)</f>
        <v>270</v>
      </c>
      <c r="AN614" s="7" t="str">
        <f>VLOOKUP(G614,'[4]2.第一轮公示反馈'!$G:$AM,33,0)</f>
        <v>全科</v>
      </c>
      <c r="AO614" s="52">
        <f>SUMPRODUCT(($AN$4:$AN$1113=AN614)*($AM$4:$AM$1113&gt;AM614))+1</f>
        <v>61</v>
      </c>
      <c r="AP614" s="53">
        <f>COUNTIF(AN:AN,AN614)</f>
        <v>63</v>
      </c>
      <c r="AQ614" s="54">
        <f>AO614/AP614</f>
        <v>0.968253968253968</v>
      </c>
      <c r="AR614" s="53">
        <f>IF(AQ614&lt;=10%,1.5,(IF(AQ614&lt;=40%,1.25,IF(AQ614&lt;=60%,1,IF(AQ614&lt;90%,0.75,0.5)))))</f>
        <v>0.5</v>
      </c>
      <c r="AS614" s="55">
        <v>1200</v>
      </c>
      <c r="AT614" s="6">
        <f>VLOOKUP(E614,[6]教育处数据!B:Q,16,0)</f>
        <v>20</v>
      </c>
      <c r="AU614" s="56">
        <f>AS614*AR614*(AT614/AW614)</f>
        <v>600</v>
      </c>
      <c r="AV614" s="57">
        <f>ROUND(AU614,0)</f>
        <v>600</v>
      </c>
      <c r="AW614" s="6">
        <v>20</v>
      </c>
    </row>
    <row r="615" spans="1:49">
      <c r="A615" s="6"/>
      <c r="B615" s="80" t="s">
        <v>766</v>
      </c>
      <c r="C615" s="8">
        <v>611</v>
      </c>
      <c r="D615" s="10" t="s">
        <v>767</v>
      </c>
      <c r="E615" s="60" t="s">
        <v>768</v>
      </c>
      <c r="F615" s="8" t="s">
        <v>769</v>
      </c>
      <c r="G615" s="7" t="s">
        <v>770</v>
      </c>
      <c r="H615" s="9" t="s">
        <v>419</v>
      </c>
      <c r="I615" s="72" t="s">
        <v>99</v>
      </c>
      <c r="J615" s="43">
        <v>0</v>
      </c>
      <c r="K615" s="43">
        <v>0</v>
      </c>
      <c r="L615" s="43">
        <v>0</v>
      </c>
      <c r="M615" s="43">
        <v>160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42">
        <v>0</v>
      </c>
      <c r="T615" s="43">
        <v>100</v>
      </c>
      <c r="U615" s="24">
        <v>0</v>
      </c>
      <c r="V615" s="24">
        <v>0</v>
      </c>
      <c r="W615" s="24">
        <v>0</v>
      </c>
      <c r="X615" s="24">
        <v>0</v>
      </c>
      <c r="Y615" s="48">
        <v>0</v>
      </c>
      <c r="Z615" s="48">
        <v>0</v>
      </c>
      <c r="AA615" s="48">
        <f>VLOOKUP(E615,[6]教育处数据!B:G,6,0)</f>
        <v>0</v>
      </c>
      <c r="AB615" s="43">
        <f>VLOOKUP(E615,[6]教育处数据!B:H,7,0)</f>
        <v>0</v>
      </c>
      <c r="AC615" s="43">
        <f>VLOOKUP(E615,[6]教育处数据!B:J,9,0)</f>
        <v>0</v>
      </c>
      <c r="AD615" s="43">
        <f>VLOOKUP(E615,[6]教育处数据!B:L,11,0)</f>
        <v>0</v>
      </c>
      <c r="AE615" s="43">
        <v>0</v>
      </c>
      <c r="AF615" s="43">
        <v>0</v>
      </c>
      <c r="AG615" s="43">
        <f>VLOOKUP(E615,[6]教育处数据!B:N,13,0)</f>
        <v>0</v>
      </c>
      <c r="AH615" s="43">
        <v>0</v>
      </c>
      <c r="AI615" s="43">
        <v>0</v>
      </c>
      <c r="AJ615" s="43">
        <v>0</v>
      </c>
      <c r="AK615" s="43">
        <v>0</v>
      </c>
      <c r="AL615" s="43">
        <v>0</v>
      </c>
      <c r="AM615" s="26">
        <f>SUM(J615:M615,S615:AJ615)</f>
        <v>260</v>
      </c>
      <c r="AN615" s="7" t="str">
        <f>VLOOKUP(G615,'[4]2.第一轮公示反馈'!$G:$AM,33,0)</f>
        <v>全科</v>
      </c>
      <c r="AO615" s="52">
        <f>SUMPRODUCT(($AN$4:$AN$1113=AN615)*($AM$4:$AM$1113&gt;AM615))+1</f>
        <v>63</v>
      </c>
      <c r="AP615" s="53">
        <f>COUNTIF(AN:AN,AN615)</f>
        <v>63</v>
      </c>
      <c r="AQ615" s="54">
        <f>AO615/AP615</f>
        <v>1</v>
      </c>
      <c r="AR615" s="53">
        <f>IF(AQ615&lt;=10%,1.5,(IF(AQ615&lt;=40%,1.25,IF(AQ615&lt;=60%,1,IF(AQ615&lt;90%,0.75,0.5)))))</f>
        <v>0.5</v>
      </c>
      <c r="AS615" s="55">
        <v>1200</v>
      </c>
      <c r="AT615" s="6">
        <f>VLOOKUP(E615,[6]教育处数据!B:Q,16,0)</f>
        <v>20</v>
      </c>
      <c r="AU615" s="56">
        <f>AS615*AR615*(AT615/AW615)</f>
        <v>600</v>
      </c>
      <c r="AV615" s="57">
        <f>ROUND(AU615,0)</f>
        <v>600</v>
      </c>
      <c r="AW615" s="6">
        <v>20</v>
      </c>
    </row>
    <row r="616" spans="1:49">
      <c r="A616" s="6"/>
      <c r="B616" s="7" t="s">
        <v>185</v>
      </c>
      <c r="C616" s="8">
        <v>603</v>
      </c>
      <c r="D616" s="60" t="s">
        <v>771</v>
      </c>
      <c r="E616" s="8" t="str">
        <f>VLOOKUP(D616,'[1]9月学员绩效名单'!$A:$C,3,0)</f>
        <v>732L51</v>
      </c>
      <c r="F616" s="8" t="str">
        <f>VLOOKUP(E616,'[2]住培学员 在培学员排班表（所有人）请假等数据已更新到23.6'!$F$1:$X$65536,19,0)</f>
        <v>住院医师-外院</v>
      </c>
      <c r="G616" s="8" t="str">
        <f>VLOOKUP(E616,'[2]住培学员 在培学员排班表（所有人）请假等数据已更新到23.6'!$F$1:$P$65536,11,0)</f>
        <v>全科医学科</v>
      </c>
      <c r="H616" s="8" t="str">
        <f>VLOOKUP(E616,'[2]住培学员 在培学员排班表（所有人）请假等数据已更新到23.6'!$F$1:$S$65536,14,0)</f>
        <v>2023年</v>
      </c>
      <c r="I616" s="8" t="s">
        <v>99</v>
      </c>
      <c r="J616" s="24">
        <v>0</v>
      </c>
      <c r="K616" s="24">
        <v>0</v>
      </c>
      <c r="L616" s="24">
        <v>0</v>
      </c>
      <c r="M616" s="24">
        <v>160</v>
      </c>
      <c r="N616" s="25">
        <v>0</v>
      </c>
      <c r="O616" s="25">
        <v>0</v>
      </c>
      <c r="P616" s="25">
        <v>0</v>
      </c>
      <c r="Q616" s="25">
        <v>0</v>
      </c>
      <c r="R616" s="25">
        <v>0</v>
      </c>
      <c r="S616" s="36">
        <v>0</v>
      </c>
      <c r="T616" s="24">
        <v>50</v>
      </c>
      <c r="U616" s="41">
        <v>10</v>
      </c>
      <c r="V616" s="41">
        <v>20</v>
      </c>
      <c r="W616" s="41">
        <v>30</v>
      </c>
      <c r="X616" s="41">
        <v>0</v>
      </c>
      <c r="Y616" s="41">
        <v>20</v>
      </c>
      <c r="Z616" s="48">
        <v>0</v>
      </c>
      <c r="AA616" s="48">
        <f>VLOOKUP(E616,[6]教育处数据!B:G,6,0)</f>
        <v>0</v>
      </c>
      <c r="AB616" s="43">
        <f>VLOOKUP(E616,[6]教育处数据!B:H,7,0)</f>
        <v>100</v>
      </c>
      <c r="AC616" s="43">
        <f>VLOOKUP(E616,[6]教育处数据!B:J,9,0)</f>
        <v>0</v>
      </c>
      <c r="AD616" s="43">
        <f>VLOOKUP(E616,[6]教育处数据!B:L,11,0)</f>
        <v>0</v>
      </c>
      <c r="AE616" s="43">
        <v>0</v>
      </c>
      <c r="AF616" s="43">
        <v>0</v>
      </c>
      <c r="AG616" s="43">
        <f>VLOOKUP(E616,[6]教育处数据!B:N,13,0)</f>
        <v>0</v>
      </c>
      <c r="AH616" s="43">
        <v>0</v>
      </c>
      <c r="AI616" s="43">
        <v>0</v>
      </c>
      <c r="AJ616" s="43">
        <v>0</v>
      </c>
      <c r="AK616" s="43">
        <v>0</v>
      </c>
      <c r="AL616" s="43">
        <v>0</v>
      </c>
      <c r="AM616" s="26">
        <f>SUM(J616:M616,S616:AJ616)</f>
        <v>390</v>
      </c>
      <c r="AN616" s="7" t="str">
        <f>VLOOKUP(G616,'[4]2.第一轮公示反馈'!$G:$AM,33,0)</f>
        <v>全科</v>
      </c>
      <c r="AO616" s="52">
        <f>SUMPRODUCT(($AN$4:$AN$1113=AN616)*($AM$4:$AM$1113&gt;AM616))+1</f>
        <v>54</v>
      </c>
      <c r="AP616" s="53">
        <f>COUNTIF(AN:AN,AN616)</f>
        <v>63</v>
      </c>
      <c r="AQ616" s="54">
        <f>AO616/AP616</f>
        <v>0.857142857142857</v>
      </c>
      <c r="AR616" s="53">
        <f>IF(AQ616&lt;=10%,1.5,(IF(AQ616&lt;=40%,1.25,IF(AQ616&lt;=60%,1,IF(AQ616&lt;90%,0.75,0.5)))))</f>
        <v>0.75</v>
      </c>
      <c r="AS616" s="55">
        <v>1200</v>
      </c>
      <c r="AT616" s="6">
        <f>VLOOKUP(E616,[6]教育处数据!B:Q,16,0)</f>
        <v>10</v>
      </c>
      <c r="AU616" s="56">
        <f>AS616*AR616*(AT616/AW616)</f>
        <v>450</v>
      </c>
      <c r="AV616" s="57">
        <f>ROUND(AU616,0)</f>
        <v>450</v>
      </c>
      <c r="AW616" s="6">
        <v>20</v>
      </c>
    </row>
    <row r="617" spans="1:49">
      <c r="A617" s="6"/>
      <c r="B617" s="7" t="s">
        <v>281</v>
      </c>
      <c r="C617" s="8">
        <v>612</v>
      </c>
      <c r="D617" s="11" t="s">
        <v>772</v>
      </c>
      <c r="E617" s="8" t="str">
        <f>VLOOKUP(D617,'[1]9月学员绩效名单'!$A:$C,3,0)</f>
        <v>7AM224</v>
      </c>
      <c r="F617" s="8" t="str">
        <f>VLOOKUP(E617,'[2]住培学员 在培学员排班表（所有人）请假等数据已更新到23.6'!$F$1:$X$65536,19,0)</f>
        <v>规培研究生</v>
      </c>
      <c r="G617" s="8" t="str">
        <f>VLOOKUP(E617,'[2]住培学员 在培学员排班表（所有人）请假等数据已更新到23.6'!$F$1:$P$65536,11,0)</f>
        <v>神经内科</v>
      </c>
      <c r="H617" s="8" t="str">
        <f>VLOOKUP(E617,'[2]住培学员 在培学员排班表（所有人）请假等数据已更新到23.6'!$F$1:$S$65536,14,0)</f>
        <v>2021年</v>
      </c>
      <c r="I617" s="8" t="s">
        <v>99</v>
      </c>
      <c r="J617" s="24">
        <v>0</v>
      </c>
      <c r="K617" s="24">
        <v>0</v>
      </c>
      <c r="L617" s="24">
        <v>0</v>
      </c>
      <c r="M617" s="24">
        <v>160</v>
      </c>
      <c r="N617" s="25" t="s">
        <v>283</v>
      </c>
      <c r="O617" s="25" t="s">
        <v>283</v>
      </c>
      <c r="P617" s="25" t="s">
        <v>283</v>
      </c>
      <c r="Q617" s="25" t="s">
        <v>283</v>
      </c>
      <c r="R617" s="25" t="s">
        <v>283</v>
      </c>
      <c r="S617" s="36">
        <v>260</v>
      </c>
      <c r="T617" s="24">
        <v>100</v>
      </c>
      <c r="U617" s="24">
        <v>10</v>
      </c>
      <c r="V617" s="24">
        <v>80</v>
      </c>
      <c r="W617" s="24">
        <v>60</v>
      </c>
      <c r="X617" s="24">
        <v>60</v>
      </c>
      <c r="Y617" s="48">
        <v>20</v>
      </c>
      <c r="Z617" s="48">
        <v>0</v>
      </c>
      <c r="AA617" s="48">
        <f>VLOOKUP(E617,[6]教育处数据!B:G,6,0)</f>
        <v>30</v>
      </c>
      <c r="AB617" s="43">
        <f>VLOOKUP(E617,[6]教育处数据!B:H,7,0)</f>
        <v>100</v>
      </c>
      <c r="AC617" s="43">
        <f>VLOOKUP(E617,[6]教育处数据!B:J,9,0)</f>
        <v>150</v>
      </c>
      <c r="AD617" s="43">
        <f>VLOOKUP(E617,[6]教育处数据!B:L,11,0)</f>
        <v>100</v>
      </c>
      <c r="AE617" s="43">
        <v>0</v>
      </c>
      <c r="AF617" s="43">
        <v>0</v>
      </c>
      <c r="AG617" s="43">
        <f>VLOOKUP(E617,[6]教育处数据!B:N,13,0)</f>
        <v>0</v>
      </c>
      <c r="AH617" s="43">
        <v>0</v>
      </c>
      <c r="AI617" s="43">
        <v>0</v>
      </c>
      <c r="AJ617" s="43">
        <v>0</v>
      </c>
      <c r="AK617" s="43">
        <v>0</v>
      </c>
      <c r="AL617" s="43">
        <v>0</v>
      </c>
      <c r="AM617" s="26">
        <f>SUM(J617:M617,S617:AJ617)</f>
        <v>1130</v>
      </c>
      <c r="AN617" s="7" t="str">
        <f>VLOOKUP(G617,'[4]2.第一轮公示反馈'!$G:$AM,33,0)</f>
        <v>神经内科</v>
      </c>
      <c r="AO617" s="52">
        <f>SUMPRODUCT(($AN$4:$AN$1113=AN617)*($AM$4:$AM$1113&gt;AM617))+1</f>
        <v>1</v>
      </c>
      <c r="AP617" s="53">
        <f>COUNTIF(AN:AN,AN617)</f>
        <v>45</v>
      </c>
      <c r="AQ617" s="54">
        <f>AO617/AP617</f>
        <v>0.0222222222222222</v>
      </c>
      <c r="AR617" s="53">
        <f>IF(AQ617&lt;=10%,1.5,(IF(AQ617&lt;=40%,1.25,IF(AQ617&lt;=60%,1,IF(AQ617&lt;90%,0.75,0.5)))))</f>
        <v>1.5</v>
      </c>
      <c r="AS617" s="55">
        <v>1200</v>
      </c>
      <c r="AT617" s="6">
        <f>VLOOKUP(E617,[6]教育处数据!B:Q,16,0)</f>
        <v>20</v>
      </c>
      <c r="AU617" s="56">
        <f>AS617*AR617*(AT617/AW617)</f>
        <v>1800</v>
      </c>
      <c r="AV617" s="57">
        <f>ROUND(AU617,0)</f>
        <v>1800</v>
      </c>
      <c r="AW617" s="6">
        <v>20</v>
      </c>
    </row>
    <row r="618" spans="1:49">
      <c r="A618" s="6"/>
      <c r="B618" s="7" t="s">
        <v>239</v>
      </c>
      <c r="C618" s="8">
        <v>613</v>
      </c>
      <c r="D618" s="8" t="s">
        <v>773</v>
      </c>
      <c r="E618" s="8" t="str">
        <f>VLOOKUP(D618,'[1]9月学员绩效名单'!$A:$C,3,0)</f>
        <v>7AM222</v>
      </c>
      <c r="F618" s="8" t="str">
        <f>VLOOKUP(E618,'[2]住培学员 在培学员排班表（所有人）请假等数据已更新到23.6'!$F$1:$X$65536,19,0)</f>
        <v>规培研究生</v>
      </c>
      <c r="G618" s="8" t="str">
        <f>VLOOKUP(E618,'[2]住培学员 在培学员排班表（所有人）请假等数据已更新到23.6'!$F$1:$P$65536,11,0)</f>
        <v>神经内科</v>
      </c>
      <c r="H618" s="8" t="str">
        <f>VLOOKUP(E618,'[2]住培学员 在培学员排班表（所有人）请假等数据已更新到23.6'!$F$1:$S$65536,14,0)</f>
        <v>2021年</v>
      </c>
      <c r="I618" s="8" t="s">
        <v>99</v>
      </c>
      <c r="J618" s="24">
        <v>0</v>
      </c>
      <c r="K618" s="24">
        <v>0</v>
      </c>
      <c r="L618" s="24">
        <v>0</v>
      </c>
      <c r="M618" s="24">
        <v>160</v>
      </c>
      <c r="N618" s="25">
        <v>0</v>
      </c>
      <c r="O618" s="25">
        <v>4</v>
      </c>
      <c r="P618" s="25">
        <v>6</v>
      </c>
      <c r="Q618" s="25">
        <v>4</v>
      </c>
      <c r="R618" s="25">
        <v>0</v>
      </c>
      <c r="S618" s="36">
        <v>300</v>
      </c>
      <c r="T618" s="24">
        <v>100</v>
      </c>
      <c r="U618" s="24">
        <v>0</v>
      </c>
      <c r="V618" s="24">
        <v>60</v>
      </c>
      <c r="W618" s="24">
        <v>0</v>
      </c>
      <c r="X618" s="24">
        <v>60</v>
      </c>
      <c r="Y618" s="48">
        <v>80</v>
      </c>
      <c r="Z618" s="48">
        <v>0</v>
      </c>
      <c r="AA618" s="48">
        <f>VLOOKUP(E618,[6]教育处数据!B:G,6,0)</f>
        <v>0</v>
      </c>
      <c r="AB618" s="43">
        <f>VLOOKUP(E618,[6]教育处数据!B:H,7,0)</f>
        <v>100</v>
      </c>
      <c r="AC618" s="43">
        <f>VLOOKUP(E618,[6]教育处数据!B:J,9,0)</f>
        <v>150</v>
      </c>
      <c r="AD618" s="43">
        <f>VLOOKUP(E618,[6]教育处数据!B:L,11,0)</f>
        <v>100</v>
      </c>
      <c r="AE618" s="43">
        <v>0</v>
      </c>
      <c r="AF618" s="43">
        <v>0</v>
      </c>
      <c r="AG618" s="43">
        <f>VLOOKUP(E618,[6]教育处数据!B:N,13,0)</f>
        <v>0</v>
      </c>
      <c r="AH618" s="43">
        <v>0</v>
      </c>
      <c r="AI618" s="43">
        <v>0</v>
      </c>
      <c r="AJ618" s="43">
        <v>0</v>
      </c>
      <c r="AK618" s="43">
        <v>0</v>
      </c>
      <c r="AL618" s="43">
        <v>0</v>
      </c>
      <c r="AM618" s="26">
        <f>SUM(J618:M618,S618:AJ618)</f>
        <v>1110</v>
      </c>
      <c r="AN618" s="7" t="str">
        <f>VLOOKUP(G618,'[4]2.第一轮公示反馈'!$G:$AM,33,0)</f>
        <v>神经内科</v>
      </c>
      <c r="AO618" s="52">
        <f>SUMPRODUCT(($AN$4:$AN$1113=AN618)*($AM$4:$AM$1113&gt;AM618))+1</f>
        <v>2</v>
      </c>
      <c r="AP618" s="53">
        <f>COUNTIF(AN:AN,AN618)</f>
        <v>45</v>
      </c>
      <c r="AQ618" s="54">
        <f>AO618/AP618</f>
        <v>0.0444444444444444</v>
      </c>
      <c r="AR618" s="53">
        <f>IF(AQ618&lt;=10%,1.5,(IF(AQ618&lt;=40%,1.25,IF(AQ618&lt;=60%,1,IF(AQ618&lt;90%,0.75,0.5)))))</f>
        <v>1.5</v>
      </c>
      <c r="AS618" s="55">
        <v>1200</v>
      </c>
      <c r="AT618" s="6">
        <f>VLOOKUP(E618,[6]教育处数据!B:Q,16,0)</f>
        <v>20</v>
      </c>
      <c r="AU618" s="56">
        <f>AS618*AR618*(AT618/AW618)</f>
        <v>1800</v>
      </c>
      <c r="AV618" s="57">
        <f>ROUND(AU618,0)</f>
        <v>1800</v>
      </c>
      <c r="AW618" s="6">
        <v>20</v>
      </c>
    </row>
    <row r="619" spans="1:49">
      <c r="A619" s="6"/>
      <c r="B619" s="7" t="s">
        <v>239</v>
      </c>
      <c r="C619" s="8">
        <v>614</v>
      </c>
      <c r="D619" s="8" t="s">
        <v>774</v>
      </c>
      <c r="E619" s="8" t="str">
        <f>VLOOKUP(D619,'[1]9月学员绩效名单'!$A:$C,3,0)</f>
        <v>7AM211</v>
      </c>
      <c r="F619" s="8" t="str">
        <f>VLOOKUP(E619,'[2]住培学员 在培学员排班表（所有人）请假等数据已更新到23.6'!$F$1:$X$65536,19,0)</f>
        <v>规培研究生</v>
      </c>
      <c r="G619" s="8" t="str">
        <f>VLOOKUP(E619,'[2]住培学员 在培学员排班表（所有人）请假等数据已更新到23.6'!$F$1:$P$65536,11,0)</f>
        <v>神经内科</v>
      </c>
      <c r="H619" s="8" t="str">
        <f>VLOOKUP(E619,'[2]住培学员 在培学员排班表（所有人）请假等数据已更新到23.6'!$F$1:$S$65536,14,0)</f>
        <v>2021年</v>
      </c>
      <c r="I619" s="8" t="s">
        <v>99</v>
      </c>
      <c r="J619" s="24">
        <v>0</v>
      </c>
      <c r="K619" s="24">
        <v>0</v>
      </c>
      <c r="L619" s="24">
        <v>0</v>
      </c>
      <c r="M619" s="24">
        <v>160</v>
      </c>
      <c r="N619" s="25">
        <v>0</v>
      </c>
      <c r="O619" s="25">
        <v>3</v>
      </c>
      <c r="P619" s="25">
        <v>1</v>
      </c>
      <c r="Q619" s="25">
        <v>2</v>
      </c>
      <c r="R619" s="25">
        <v>1</v>
      </c>
      <c r="S619" s="36">
        <v>155</v>
      </c>
      <c r="T619" s="24">
        <v>100</v>
      </c>
      <c r="U619" s="24">
        <v>10</v>
      </c>
      <c r="V619" s="24">
        <v>80</v>
      </c>
      <c r="W619" s="24">
        <v>60</v>
      </c>
      <c r="X619" s="24">
        <v>60</v>
      </c>
      <c r="Y619" s="48">
        <v>80</v>
      </c>
      <c r="Z619" s="48">
        <v>0</v>
      </c>
      <c r="AA619" s="48">
        <f>VLOOKUP(E619,[6]教育处数据!B:G,6,0)</f>
        <v>0</v>
      </c>
      <c r="AB619" s="43">
        <f>VLOOKUP(E619,[6]教育处数据!B:H,7,0)</f>
        <v>100</v>
      </c>
      <c r="AC619" s="43">
        <f>VLOOKUP(E619,[6]教育处数据!B:J,9,0)</f>
        <v>150</v>
      </c>
      <c r="AD619" s="43">
        <f>VLOOKUP(E619,[6]教育处数据!B:L,11,0)</f>
        <v>100</v>
      </c>
      <c r="AE619" s="43">
        <v>0</v>
      </c>
      <c r="AF619" s="43">
        <v>0</v>
      </c>
      <c r="AG619" s="43">
        <f>VLOOKUP(E619,[6]教育处数据!B:N,13,0)</f>
        <v>0</v>
      </c>
      <c r="AH619" s="43">
        <v>0</v>
      </c>
      <c r="AI619" s="43">
        <v>0</v>
      </c>
      <c r="AJ619" s="43">
        <v>0</v>
      </c>
      <c r="AK619" s="43">
        <v>0</v>
      </c>
      <c r="AL619" s="43">
        <v>0</v>
      </c>
      <c r="AM619" s="26">
        <f>SUM(J619:M619,S619:AJ619)</f>
        <v>1055</v>
      </c>
      <c r="AN619" s="7" t="str">
        <f>VLOOKUP(G619,'[4]2.第一轮公示反馈'!$G:$AM,33,0)</f>
        <v>神经内科</v>
      </c>
      <c r="AO619" s="52">
        <f>SUMPRODUCT(($AN$4:$AN$1113=AN619)*($AM$4:$AM$1113&gt;AM619))+1</f>
        <v>3</v>
      </c>
      <c r="AP619" s="53">
        <f>COUNTIF(AN:AN,AN619)</f>
        <v>45</v>
      </c>
      <c r="AQ619" s="54">
        <f>AO619/AP619</f>
        <v>0.0666666666666667</v>
      </c>
      <c r="AR619" s="53">
        <f>IF(AQ619&lt;=10%,1.5,(IF(AQ619&lt;=40%,1.25,IF(AQ619&lt;=60%,1,IF(AQ619&lt;90%,0.75,0.5)))))</f>
        <v>1.5</v>
      </c>
      <c r="AS619" s="55">
        <v>1200</v>
      </c>
      <c r="AT619" s="6">
        <f>VLOOKUP(E619,[6]教育处数据!B:Q,16,0)</f>
        <v>20</v>
      </c>
      <c r="AU619" s="56">
        <f>AS619*AR619*(AT619/AW619)</f>
        <v>1800</v>
      </c>
      <c r="AV619" s="57">
        <f>ROUND(AU619,0)</f>
        <v>1800</v>
      </c>
      <c r="AW619" s="6">
        <v>20</v>
      </c>
    </row>
    <row r="620" spans="1:49">
      <c r="A620" s="6"/>
      <c r="B620" s="7" t="s">
        <v>281</v>
      </c>
      <c r="C620" s="8">
        <v>615</v>
      </c>
      <c r="D620" s="12" t="s">
        <v>775</v>
      </c>
      <c r="E620" s="8">
        <f>VLOOKUP(D620,'[1]9月学员绩效名单'!$A:$C,3,0)</f>
        <v>121018</v>
      </c>
      <c r="F620" s="8" t="str">
        <f>VLOOKUP(E620,'[2]住培学员 在培学员排班表（所有人）请假等数据已更新到23.6'!$F$1:$X$65536,19,0)</f>
        <v>住院医师-本院</v>
      </c>
      <c r="G620" s="8" t="str">
        <f>VLOOKUP(E620,'[2]住培学员 在培学员排班表（所有人）请假等数据已更新到23.6'!$F$1:$P$65536,11,0)</f>
        <v>神经内科</v>
      </c>
      <c r="H620" s="8" t="str">
        <f>VLOOKUP(E620,'[2]住培学员 在培学员排班表（所有人）请假等数据已更新到23.6'!$F$1:$S$65536,14,0)</f>
        <v>2021年</v>
      </c>
      <c r="I620" s="8" t="s">
        <v>99</v>
      </c>
      <c r="J620" s="24">
        <v>0</v>
      </c>
      <c r="K620" s="24">
        <v>0</v>
      </c>
      <c r="L620" s="24">
        <v>0</v>
      </c>
      <c r="M620" s="24">
        <v>160</v>
      </c>
      <c r="N620" s="25" t="s">
        <v>283</v>
      </c>
      <c r="O620" s="25" t="s">
        <v>283</v>
      </c>
      <c r="P620" s="25" t="s">
        <v>283</v>
      </c>
      <c r="Q620" s="25" t="s">
        <v>283</v>
      </c>
      <c r="R620" s="25" t="s">
        <v>283</v>
      </c>
      <c r="S620" s="36">
        <v>172.5</v>
      </c>
      <c r="T620" s="24">
        <v>100</v>
      </c>
      <c r="U620" s="24">
        <v>10</v>
      </c>
      <c r="V620" s="24">
        <v>80</v>
      </c>
      <c r="W620" s="24">
        <v>60</v>
      </c>
      <c r="X620" s="24">
        <v>60</v>
      </c>
      <c r="Y620" s="48">
        <v>20</v>
      </c>
      <c r="Z620" s="48">
        <v>0</v>
      </c>
      <c r="AA620" s="48">
        <f>VLOOKUP(E620,[6]教育处数据!B:G,6,0)</f>
        <v>0</v>
      </c>
      <c r="AB620" s="43">
        <f>VLOOKUP(E620,[6]教育处数据!B:H,7,0)</f>
        <v>100</v>
      </c>
      <c r="AC620" s="43">
        <f>VLOOKUP(E620,[6]教育处数据!B:J,9,0)</f>
        <v>150</v>
      </c>
      <c r="AD620" s="43">
        <f>VLOOKUP(E620,[6]教育处数据!B:L,11,0)</f>
        <v>100</v>
      </c>
      <c r="AE620" s="43">
        <v>0</v>
      </c>
      <c r="AF620" s="43">
        <v>0</v>
      </c>
      <c r="AG620" s="43">
        <f>VLOOKUP(E620,[6]教育处数据!B:N,13,0)</f>
        <v>0</v>
      </c>
      <c r="AH620" s="43">
        <v>0</v>
      </c>
      <c r="AI620" s="43">
        <v>0</v>
      </c>
      <c r="AJ620" s="43">
        <v>0</v>
      </c>
      <c r="AK620" s="43">
        <v>0</v>
      </c>
      <c r="AL620" s="43">
        <v>0</v>
      </c>
      <c r="AM620" s="26">
        <f>SUM(J620:M620,S620:AJ620)</f>
        <v>1012.5</v>
      </c>
      <c r="AN620" s="7" t="str">
        <f>VLOOKUP(G620,'[4]2.第一轮公示反馈'!$G:$AM,33,0)</f>
        <v>神经内科</v>
      </c>
      <c r="AO620" s="52">
        <f>SUMPRODUCT(($AN$4:$AN$1113=AN620)*($AM$4:$AM$1113&gt;AM620))+1</f>
        <v>4</v>
      </c>
      <c r="AP620" s="53">
        <f>COUNTIF(AN:AN,AN620)</f>
        <v>45</v>
      </c>
      <c r="AQ620" s="54">
        <f>AO620/AP620</f>
        <v>0.0888888888888889</v>
      </c>
      <c r="AR620" s="53">
        <f>IF(AQ620&lt;=10%,1.5,(IF(AQ620&lt;=40%,1.25,IF(AQ620&lt;=60%,1,IF(AQ620&lt;90%,0.75,0.5)))))</f>
        <v>1.5</v>
      </c>
      <c r="AS620" s="55">
        <v>1200</v>
      </c>
      <c r="AT620" s="6">
        <f>VLOOKUP(E620,[6]教育处数据!B:Q,16,0)</f>
        <v>20</v>
      </c>
      <c r="AU620" s="56">
        <f>AS620*AR620*(AT620/AW620)</f>
        <v>1800</v>
      </c>
      <c r="AV620" s="57">
        <f>ROUND(AU620,0)</f>
        <v>1800</v>
      </c>
      <c r="AW620" s="6">
        <v>20</v>
      </c>
    </row>
    <row r="621" spans="1:49">
      <c r="A621" s="6"/>
      <c r="B621" s="7" t="s">
        <v>239</v>
      </c>
      <c r="C621" s="8">
        <v>616</v>
      </c>
      <c r="D621" s="8" t="s">
        <v>776</v>
      </c>
      <c r="E621" s="8" t="str">
        <f>VLOOKUP(D621,'[1]9月学员绩效名单'!$A:$C,3,0)</f>
        <v>7AM214</v>
      </c>
      <c r="F621" s="8" t="str">
        <f>VLOOKUP(E621,'[2]住培学员 在培学员排班表（所有人）请假等数据已更新到23.6'!$F$1:$X$65536,19,0)</f>
        <v>规培研究生</v>
      </c>
      <c r="G621" s="8" t="str">
        <f>VLOOKUP(E621,'[2]住培学员 在培学员排班表（所有人）请假等数据已更新到23.6'!$F$1:$P$65536,11,0)</f>
        <v>神经内科</v>
      </c>
      <c r="H621" s="8" t="str">
        <f>VLOOKUP(E621,'[2]住培学员 在培学员排班表（所有人）请假等数据已更新到23.6'!$F$1:$S$65536,14,0)</f>
        <v>2021年</v>
      </c>
      <c r="I621" s="8" t="s">
        <v>99</v>
      </c>
      <c r="J621" s="24">
        <v>0</v>
      </c>
      <c r="K621" s="24">
        <v>0</v>
      </c>
      <c r="L621" s="24">
        <v>0</v>
      </c>
      <c r="M621" s="24">
        <v>160</v>
      </c>
      <c r="N621" s="25">
        <v>0</v>
      </c>
      <c r="O621" s="25">
        <v>3</v>
      </c>
      <c r="P621" s="25">
        <v>3</v>
      </c>
      <c r="Q621" s="25">
        <v>2</v>
      </c>
      <c r="R621" s="25">
        <v>1</v>
      </c>
      <c r="S621" s="36">
        <v>195</v>
      </c>
      <c r="T621" s="24">
        <v>100</v>
      </c>
      <c r="U621" s="24">
        <v>0</v>
      </c>
      <c r="V621" s="24">
        <v>40</v>
      </c>
      <c r="W621" s="24">
        <v>60</v>
      </c>
      <c r="X621" s="24">
        <v>60</v>
      </c>
      <c r="Y621" s="48">
        <v>40</v>
      </c>
      <c r="Z621" s="48">
        <v>0</v>
      </c>
      <c r="AA621" s="48">
        <f>VLOOKUP(E621,[6]教育处数据!B:G,6,0)</f>
        <v>0</v>
      </c>
      <c r="AB621" s="43">
        <f>VLOOKUP(E621,[6]教育处数据!B:H,7,0)</f>
        <v>100</v>
      </c>
      <c r="AC621" s="43">
        <f>VLOOKUP(E621,[6]教育处数据!B:J,9,0)</f>
        <v>150</v>
      </c>
      <c r="AD621" s="43">
        <f>VLOOKUP(E621,[6]教育处数据!B:L,11,0)</f>
        <v>100</v>
      </c>
      <c r="AE621" s="43">
        <v>0</v>
      </c>
      <c r="AF621" s="43">
        <v>0</v>
      </c>
      <c r="AG621" s="43">
        <f>VLOOKUP(E621,[6]教育处数据!B:N,13,0)</f>
        <v>0</v>
      </c>
      <c r="AH621" s="43">
        <v>0</v>
      </c>
      <c r="AI621" s="43">
        <v>0</v>
      </c>
      <c r="AJ621" s="43">
        <v>0</v>
      </c>
      <c r="AK621" s="43">
        <v>0</v>
      </c>
      <c r="AL621" s="43">
        <v>0</v>
      </c>
      <c r="AM621" s="26">
        <f>SUM(J621:M621,S621:AJ621)</f>
        <v>1005</v>
      </c>
      <c r="AN621" s="7" t="str">
        <f>VLOOKUP(G621,'[4]2.第一轮公示反馈'!$G:$AM,33,0)</f>
        <v>神经内科</v>
      </c>
      <c r="AO621" s="52">
        <f>SUMPRODUCT(($AN$4:$AN$1113=AN621)*($AM$4:$AM$1113&gt;AM621))+1</f>
        <v>5</v>
      </c>
      <c r="AP621" s="53">
        <f>COUNTIF(AN:AN,AN621)</f>
        <v>45</v>
      </c>
      <c r="AQ621" s="54">
        <f>AO621/AP621</f>
        <v>0.111111111111111</v>
      </c>
      <c r="AR621" s="53">
        <f>IF(AQ621&lt;=10%,1.5,(IF(AQ621&lt;=40%,1.25,IF(AQ621&lt;=60%,1,IF(AQ621&lt;90%,0.75,0.5)))))</f>
        <v>1.25</v>
      </c>
      <c r="AS621" s="55">
        <v>1200</v>
      </c>
      <c r="AT621" s="6">
        <f>VLOOKUP(E621,[6]教育处数据!B:Q,16,0)</f>
        <v>20</v>
      </c>
      <c r="AU621" s="56">
        <f>AS621*AR621*(AT621/AW621)</f>
        <v>1500</v>
      </c>
      <c r="AV621" s="57">
        <f>ROUND(AU621,0)</f>
        <v>1500</v>
      </c>
      <c r="AW621" s="6">
        <v>20</v>
      </c>
    </row>
    <row r="622" spans="1:49">
      <c r="A622" s="6"/>
      <c r="B622" s="7" t="s">
        <v>291</v>
      </c>
      <c r="C622" s="8">
        <v>617</v>
      </c>
      <c r="D622" s="14" t="s">
        <v>777</v>
      </c>
      <c r="E622" s="8" t="str">
        <f>VLOOKUP(D622,'[1]9月学员绩效名单'!$A:$C,3,0)</f>
        <v>7AM212</v>
      </c>
      <c r="F622" s="8" t="str">
        <f>VLOOKUP(E622,'[2]住培学员 在培学员排班表（所有人）请假等数据已更新到23.6'!$F$1:$X$65536,19,0)</f>
        <v>规培研究生</v>
      </c>
      <c r="G622" s="8" t="str">
        <f>VLOOKUP(E622,'[2]住培学员 在培学员排班表（所有人）请假等数据已更新到23.6'!$F$1:$P$65536,11,0)</f>
        <v>神经内科</v>
      </c>
      <c r="H622" s="8" t="str">
        <f>VLOOKUP(E622,'[2]住培学员 在培学员排班表（所有人）请假等数据已更新到23.6'!$F$1:$S$65536,14,0)</f>
        <v>2021年</v>
      </c>
      <c r="I622" s="8" t="s">
        <v>99</v>
      </c>
      <c r="J622" s="43">
        <v>0</v>
      </c>
      <c r="K622" s="43">
        <v>0</v>
      </c>
      <c r="L622" s="43">
        <v>0</v>
      </c>
      <c r="M622" s="24">
        <v>160</v>
      </c>
      <c r="N622" s="25">
        <v>0</v>
      </c>
      <c r="O622" s="25">
        <v>4</v>
      </c>
      <c r="P622" s="25">
        <v>1</v>
      </c>
      <c r="Q622" s="25">
        <v>1</v>
      </c>
      <c r="R622" s="25">
        <v>1</v>
      </c>
      <c r="S622" s="36">
        <v>150</v>
      </c>
      <c r="T622" s="24">
        <v>100</v>
      </c>
      <c r="U622" s="24">
        <v>10</v>
      </c>
      <c r="V622" s="24">
        <v>80</v>
      </c>
      <c r="W622" s="24">
        <v>60</v>
      </c>
      <c r="X622" s="24">
        <v>60</v>
      </c>
      <c r="Y622" s="48">
        <v>20</v>
      </c>
      <c r="Z622" s="48">
        <v>0</v>
      </c>
      <c r="AA622" s="48">
        <f>VLOOKUP(E622,[6]教育处数据!B:G,6,0)</f>
        <v>0</v>
      </c>
      <c r="AB622" s="43">
        <f>VLOOKUP(E622,[6]教育处数据!B:H,7,0)</f>
        <v>100</v>
      </c>
      <c r="AC622" s="43">
        <f>VLOOKUP(E622,[6]教育处数据!B:J,9,0)</f>
        <v>150</v>
      </c>
      <c r="AD622" s="43">
        <f>VLOOKUP(E622,[6]教育处数据!B:L,11,0)</f>
        <v>100</v>
      </c>
      <c r="AE622" s="43">
        <v>0</v>
      </c>
      <c r="AF622" s="43">
        <v>0</v>
      </c>
      <c r="AG622" s="43">
        <f>VLOOKUP(E622,[6]教育处数据!B:N,13,0)</f>
        <v>0</v>
      </c>
      <c r="AH622" s="43">
        <v>0</v>
      </c>
      <c r="AI622" s="43">
        <v>0</v>
      </c>
      <c r="AJ622" s="43">
        <v>0</v>
      </c>
      <c r="AK622" s="43">
        <v>0</v>
      </c>
      <c r="AL622" s="43">
        <v>0</v>
      </c>
      <c r="AM622" s="26">
        <f>SUM(J622:M622,S622:AJ622)</f>
        <v>990</v>
      </c>
      <c r="AN622" s="7" t="str">
        <f>VLOOKUP(G622,'[4]2.第一轮公示反馈'!$G:$AM,33,0)</f>
        <v>神经内科</v>
      </c>
      <c r="AO622" s="52">
        <f>SUMPRODUCT(($AN$4:$AN$1113=AN622)*($AM$4:$AM$1113&gt;AM622))+1</f>
        <v>6</v>
      </c>
      <c r="AP622" s="53">
        <f>COUNTIF(AN:AN,AN622)</f>
        <v>45</v>
      </c>
      <c r="AQ622" s="54">
        <f>AO622/AP622</f>
        <v>0.133333333333333</v>
      </c>
      <c r="AR622" s="53">
        <f>IF(AQ622&lt;=10%,1.5,(IF(AQ622&lt;=40%,1.25,IF(AQ622&lt;=60%,1,IF(AQ622&lt;90%,0.75,0.5)))))</f>
        <v>1.25</v>
      </c>
      <c r="AS622" s="55">
        <v>1200</v>
      </c>
      <c r="AT622" s="6">
        <f>VLOOKUP(E622,[6]教育处数据!B:Q,16,0)</f>
        <v>20</v>
      </c>
      <c r="AU622" s="56">
        <f>AS622*AR622*(AT622/AW622)</f>
        <v>1500</v>
      </c>
      <c r="AV622" s="57">
        <f>ROUND(AU622,0)</f>
        <v>1500</v>
      </c>
      <c r="AW622" s="6">
        <v>20</v>
      </c>
    </row>
    <row r="623" spans="1:49">
      <c r="A623" s="6"/>
      <c r="B623" s="7" t="s">
        <v>281</v>
      </c>
      <c r="C623" s="8">
        <v>618</v>
      </c>
      <c r="D623" s="11" t="s">
        <v>778</v>
      </c>
      <c r="E623" s="8" t="str">
        <f>VLOOKUP(D623,'[1]9月学员绩效名单'!$A:$C,3,0)</f>
        <v>7AM221</v>
      </c>
      <c r="F623" s="8" t="str">
        <f>VLOOKUP(E623,'[2]住培学员 在培学员排班表（所有人）请假等数据已更新到23.6'!$F$1:$X$65536,19,0)</f>
        <v>规培研究生</v>
      </c>
      <c r="G623" s="8" t="str">
        <f>VLOOKUP(E623,'[2]住培学员 在培学员排班表（所有人）请假等数据已更新到23.6'!$F$1:$P$65536,11,0)</f>
        <v>神经内科</v>
      </c>
      <c r="H623" s="8" t="str">
        <f>VLOOKUP(E623,'[2]住培学员 在培学员排班表（所有人）请假等数据已更新到23.6'!$F$1:$S$65536,14,0)</f>
        <v>2021年</v>
      </c>
      <c r="I623" s="8" t="s">
        <v>99</v>
      </c>
      <c r="J623" s="24">
        <v>0</v>
      </c>
      <c r="K623" s="24">
        <v>0</v>
      </c>
      <c r="L623" s="24">
        <v>0</v>
      </c>
      <c r="M623" s="24">
        <v>160</v>
      </c>
      <c r="N623" s="25" t="s">
        <v>283</v>
      </c>
      <c r="O623" s="25" t="s">
        <v>283</v>
      </c>
      <c r="P623" s="25" t="s">
        <v>283</v>
      </c>
      <c r="Q623" s="25" t="s">
        <v>283</v>
      </c>
      <c r="R623" s="25" t="s">
        <v>283</v>
      </c>
      <c r="S623" s="36">
        <v>130</v>
      </c>
      <c r="T623" s="24">
        <v>100</v>
      </c>
      <c r="U623" s="24">
        <v>10</v>
      </c>
      <c r="V623" s="24">
        <v>80</v>
      </c>
      <c r="W623" s="24">
        <v>60</v>
      </c>
      <c r="X623" s="24">
        <v>60</v>
      </c>
      <c r="Y623" s="48">
        <v>20</v>
      </c>
      <c r="Z623" s="48">
        <v>0</v>
      </c>
      <c r="AA623" s="48">
        <f>VLOOKUP(E623,[6]教育处数据!B:G,6,0)</f>
        <v>0</v>
      </c>
      <c r="AB623" s="43">
        <f>VLOOKUP(E623,[6]教育处数据!B:H,7,0)</f>
        <v>100</v>
      </c>
      <c r="AC623" s="43">
        <f>VLOOKUP(E623,[6]教育处数据!B:J,9,0)</f>
        <v>150</v>
      </c>
      <c r="AD623" s="43">
        <f>VLOOKUP(E623,[6]教育处数据!B:L,11,0)</f>
        <v>100</v>
      </c>
      <c r="AE623" s="43">
        <v>0</v>
      </c>
      <c r="AF623" s="43">
        <v>0</v>
      </c>
      <c r="AG623" s="43">
        <f>VLOOKUP(E623,[6]教育处数据!B:N,13,0)</f>
        <v>0</v>
      </c>
      <c r="AH623" s="43">
        <v>0</v>
      </c>
      <c r="AI623" s="43">
        <v>0</v>
      </c>
      <c r="AJ623" s="43">
        <v>0</v>
      </c>
      <c r="AK623" s="43">
        <v>0</v>
      </c>
      <c r="AL623" s="43">
        <v>0</v>
      </c>
      <c r="AM623" s="26">
        <f>SUM(J623:M623,S623:AJ623)</f>
        <v>970</v>
      </c>
      <c r="AN623" s="7" t="str">
        <f>VLOOKUP(G623,'[4]2.第一轮公示反馈'!$G:$AM,33,0)</f>
        <v>神经内科</v>
      </c>
      <c r="AO623" s="52">
        <f>SUMPRODUCT(($AN$4:$AN$1113=AN623)*($AM$4:$AM$1113&gt;AM623))+1</f>
        <v>7</v>
      </c>
      <c r="AP623" s="53">
        <f>COUNTIF(AN:AN,AN623)</f>
        <v>45</v>
      </c>
      <c r="AQ623" s="54">
        <f>AO623/AP623</f>
        <v>0.155555555555556</v>
      </c>
      <c r="AR623" s="53">
        <f>IF(AQ623&lt;=10%,1.5,(IF(AQ623&lt;=40%,1.25,IF(AQ623&lt;=60%,1,IF(AQ623&lt;90%,0.75,0.5)))))</f>
        <v>1.25</v>
      </c>
      <c r="AS623" s="55">
        <v>1200</v>
      </c>
      <c r="AT623" s="6">
        <f>VLOOKUP(E623,[6]教育处数据!B:Q,16,0)</f>
        <v>20</v>
      </c>
      <c r="AU623" s="56">
        <f>AS623*AR623*(AT623/AW623)</f>
        <v>1500</v>
      </c>
      <c r="AV623" s="57">
        <f>ROUND(AU623,0)</f>
        <v>1500</v>
      </c>
      <c r="AW623" s="6">
        <v>20</v>
      </c>
    </row>
    <row r="624" spans="1:49">
      <c r="A624" s="6"/>
      <c r="B624" s="7" t="s">
        <v>281</v>
      </c>
      <c r="C624" s="8">
        <v>619</v>
      </c>
      <c r="D624" s="13" t="s">
        <v>779</v>
      </c>
      <c r="E624" s="8" t="str">
        <f>VLOOKUP(D624,'[1]9月学员绩效名单'!$A:$C,3,0)</f>
        <v>7AO271</v>
      </c>
      <c r="F624" s="8" t="str">
        <f>VLOOKUP(E624,'[2]住培学员 在培学员排班表（所有人）请假等数据已更新到23.6'!$F$1:$X$65536,19,0)</f>
        <v>规培研究生</v>
      </c>
      <c r="G624" s="8" t="str">
        <f>VLOOKUP(E624,'[2]住培学员 在培学员排班表（所有人）请假等数据已更新到23.6'!$F$1:$P$65536,11,0)</f>
        <v>神经内科</v>
      </c>
      <c r="H624" s="8" t="str">
        <f>VLOOKUP(E624,'[2]住培学员 在培学员排班表（所有人）请假等数据已更新到23.6'!$F$1:$S$65536,14,0)</f>
        <v>2022年</v>
      </c>
      <c r="I624" s="8" t="s">
        <v>99</v>
      </c>
      <c r="J624" s="24">
        <v>0</v>
      </c>
      <c r="K624" s="24">
        <v>0</v>
      </c>
      <c r="L624" s="24">
        <v>0</v>
      </c>
      <c r="M624" s="24">
        <v>160</v>
      </c>
      <c r="N624" s="25" t="s">
        <v>283</v>
      </c>
      <c r="O624" s="25" t="s">
        <v>283</v>
      </c>
      <c r="P624" s="25" t="s">
        <v>283</v>
      </c>
      <c r="Q624" s="25" t="s">
        <v>283</v>
      </c>
      <c r="R624" s="25" t="s">
        <v>283</v>
      </c>
      <c r="S624" s="36">
        <v>127.5</v>
      </c>
      <c r="T624" s="24">
        <v>100</v>
      </c>
      <c r="U624" s="24">
        <v>10</v>
      </c>
      <c r="V624" s="24">
        <v>80</v>
      </c>
      <c r="W624" s="24">
        <v>60</v>
      </c>
      <c r="X624" s="24">
        <v>60</v>
      </c>
      <c r="Y624" s="48">
        <v>20</v>
      </c>
      <c r="Z624" s="48">
        <v>0</v>
      </c>
      <c r="AA624" s="48">
        <f>VLOOKUP(E624,[6]教育处数据!B:G,6,0)</f>
        <v>0</v>
      </c>
      <c r="AB624" s="43">
        <f>VLOOKUP(E624,[6]教育处数据!B:H,7,0)</f>
        <v>100</v>
      </c>
      <c r="AC624" s="43">
        <f>VLOOKUP(E624,[6]教育处数据!B:J,9,0)</f>
        <v>150</v>
      </c>
      <c r="AD624" s="43">
        <f>VLOOKUP(E624,[6]教育处数据!B:L,11,0)</f>
        <v>100</v>
      </c>
      <c r="AE624" s="43">
        <v>0</v>
      </c>
      <c r="AF624" s="43">
        <v>0</v>
      </c>
      <c r="AG624" s="43">
        <f>VLOOKUP(E624,[6]教育处数据!B:N,13,0)</f>
        <v>0</v>
      </c>
      <c r="AH624" s="43">
        <v>0</v>
      </c>
      <c r="AI624" s="43">
        <v>0</v>
      </c>
      <c r="AJ624" s="43">
        <v>0</v>
      </c>
      <c r="AK624" s="43">
        <v>0</v>
      </c>
      <c r="AL624" s="43">
        <v>0</v>
      </c>
      <c r="AM624" s="26">
        <f>SUM(J624:M624,S624:AJ624)</f>
        <v>967.5</v>
      </c>
      <c r="AN624" s="7" t="str">
        <f>VLOOKUP(G624,'[4]2.第一轮公示反馈'!$G:$AM,33,0)</f>
        <v>神经内科</v>
      </c>
      <c r="AO624" s="52">
        <f>SUMPRODUCT(($AN$4:$AN$1113=AN624)*($AM$4:$AM$1113&gt;AM624))+1</f>
        <v>8</v>
      </c>
      <c r="AP624" s="53">
        <f>COUNTIF(AN:AN,AN624)</f>
        <v>45</v>
      </c>
      <c r="AQ624" s="54">
        <f>AO624/AP624</f>
        <v>0.177777777777778</v>
      </c>
      <c r="AR624" s="53">
        <f>IF(AQ624&lt;=10%,1.5,(IF(AQ624&lt;=40%,1.25,IF(AQ624&lt;=60%,1,IF(AQ624&lt;90%,0.75,0.5)))))</f>
        <v>1.25</v>
      </c>
      <c r="AS624" s="55">
        <v>1200</v>
      </c>
      <c r="AT624" s="6">
        <f>VLOOKUP(E624,[6]教育处数据!B:Q,16,0)</f>
        <v>20</v>
      </c>
      <c r="AU624" s="56">
        <f>AS624*AR624*(AT624/AW624)</f>
        <v>1500</v>
      </c>
      <c r="AV624" s="57">
        <f>ROUND(AU624,0)</f>
        <v>1500</v>
      </c>
      <c r="AW624" s="6">
        <v>20</v>
      </c>
    </row>
    <row r="625" spans="1:49">
      <c r="A625" s="6"/>
      <c r="B625" s="7" t="s">
        <v>281</v>
      </c>
      <c r="C625" s="8">
        <v>620</v>
      </c>
      <c r="D625" s="11" t="s">
        <v>780</v>
      </c>
      <c r="E625" s="8" t="str">
        <f>VLOOKUP(D625,'[1]9月学员绩效名单'!$A:$C,3,0)</f>
        <v>7AM218</v>
      </c>
      <c r="F625" s="8" t="str">
        <f>VLOOKUP(E625,'[2]住培学员 在培学员排班表（所有人）请假等数据已更新到23.6'!$F$1:$X$65536,19,0)</f>
        <v>规培研究生</v>
      </c>
      <c r="G625" s="8" t="str">
        <f>VLOOKUP(E625,'[2]住培学员 在培学员排班表（所有人）请假等数据已更新到23.6'!$F$1:$P$65536,11,0)</f>
        <v>神经内科</v>
      </c>
      <c r="H625" s="8" t="str">
        <f>VLOOKUP(E625,'[2]住培学员 在培学员排班表（所有人）请假等数据已更新到23.6'!$F$1:$S$65536,14,0)</f>
        <v>2021年</v>
      </c>
      <c r="I625" s="8" t="s">
        <v>99</v>
      </c>
      <c r="J625" s="24">
        <v>0</v>
      </c>
      <c r="K625" s="24">
        <v>0</v>
      </c>
      <c r="L625" s="24">
        <v>0</v>
      </c>
      <c r="M625" s="24">
        <v>160</v>
      </c>
      <c r="N625" s="25" t="s">
        <v>283</v>
      </c>
      <c r="O625" s="25" t="s">
        <v>283</v>
      </c>
      <c r="P625" s="25" t="s">
        <v>283</v>
      </c>
      <c r="Q625" s="25" t="s">
        <v>283</v>
      </c>
      <c r="R625" s="25" t="s">
        <v>283</v>
      </c>
      <c r="S625" s="36">
        <v>140</v>
      </c>
      <c r="T625" s="24">
        <v>100</v>
      </c>
      <c r="U625" s="24">
        <v>10</v>
      </c>
      <c r="V625" s="24">
        <v>60</v>
      </c>
      <c r="W625" s="24">
        <v>60</v>
      </c>
      <c r="X625" s="24">
        <v>60</v>
      </c>
      <c r="Y625" s="48">
        <v>20</v>
      </c>
      <c r="Z625" s="48">
        <v>0</v>
      </c>
      <c r="AA625" s="48">
        <f>VLOOKUP(E625,[6]教育处数据!B:G,6,0)</f>
        <v>0</v>
      </c>
      <c r="AB625" s="43">
        <f>VLOOKUP(E625,[6]教育处数据!B:H,7,0)</f>
        <v>100</v>
      </c>
      <c r="AC625" s="43">
        <f>VLOOKUP(E625,[6]教育处数据!B:J,9,0)</f>
        <v>150</v>
      </c>
      <c r="AD625" s="43">
        <f>VLOOKUP(E625,[6]教育处数据!B:L,11,0)</f>
        <v>100</v>
      </c>
      <c r="AE625" s="43">
        <v>0</v>
      </c>
      <c r="AF625" s="43">
        <v>0</v>
      </c>
      <c r="AG625" s="43">
        <f>VLOOKUP(E625,[6]教育处数据!B:N,13,0)</f>
        <v>0</v>
      </c>
      <c r="AH625" s="43">
        <v>0</v>
      </c>
      <c r="AI625" s="43">
        <v>0</v>
      </c>
      <c r="AJ625" s="43">
        <v>0</v>
      </c>
      <c r="AK625" s="43">
        <v>0</v>
      </c>
      <c r="AL625" s="43">
        <v>0</v>
      </c>
      <c r="AM625" s="26">
        <f>SUM(J625:M625,S625:AJ625)</f>
        <v>960</v>
      </c>
      <c r="AN625" s="7" t="str">
        <f>VLOOKUP(G625,'[4]2.第一轮公示反馈'!$G:$AM,33,0)</f>
        <v>神经内科</v>
      </c>
      <c r="AO625" s="52">
        <f>SUMPRODUCT(($AN$4:$AN$1113=AN625)*($AM$4:$AM$1113&gt;AM625))+1</f>
        <v>9</v>
      </c>
      <c r="AP625" s="53">
        <f>COUNTIF(AN:AN,AN625)</f>
        <v>45</v>
      </c>
      <c r="AQ625" s="54">
        <f>AO625/AP625</f>
        <v>0.2</v>
      </c>
      <c r="AR625" s="53">
        <f>IF(AQ625&lt;=10%,1.5,(IF(AQ625&lt;=40%,1.25,IF(AQ625&lt;=60%,1,IF(AQ625&lt;90%,0.75,0.5)))))</f>
        <v>1.25</v>
      </c>
      <c r="AS625" s="55">
        <v>1200</v>
      </c>
      <c r="AT625" s="6">
        <f>VLOOKUP(E625,[6]教育处数据!B:Q,16,0)</f>
        <v>20</v>
      </c>
      <c r="AU625" s="56">
        <f>AS625*AR625*(AT625/AW625)</f>
        <v>1500</v>
      </c>
      <c r="AV625" s="57">
        <f>ROUND(AU625,0)</f>
        <v>1500</v>
      </c>
      <c r="AW625" s="6">
        <v>20</v>
      </c>
    </row>
    <row r="626" spans="1:49">
      <c r="A626" s="6"/>
      <c r="B626" s="7" t="s">
        <v>281</v>
      </c>
      <c r="C626" s="8">
        <v>621</v>
      </c>
      <c r="D626" s="11" t="s">
        <v>781</v>
      </c>
      <c r="E626" s="8" t="str">
        <f>VLOOKUP(D626,'[1]9月学员绩效名单'!$A:$C,3,0)</f>
        <v>7AM213</v>
      </c>
      <c r="F626" s="8" t="str">
        <f>VLOOKUP(E626,'[2]住培学员 在培学员排班表（所有人）请假等数据已更新到23.6'!$F$1:$X$65536,19,0)</f>
        <v>规培研究生</v>
      </c>
      <c r="G626" s="8" t="str">
        <f>VLOOKUP(E626,'[2]住培学员 在培学员排班表（所有人）请假等数据已更新到23.6'!$F$1:$P$65536,11,0)</f>
        <v>神经内科</v>
      </c>
      <c r="H626" s="8" t="str">
        <f>VLOOKUP(E626,'[2]住培学员 在培学员排班表（所有人）请假等数据已更新到23.6'!$F$1:$S$65536,14,0)</f>
        <v>2021年</v>
      </c>
      <c r="I626" s="8" t="s">
        <v>99</v>
      </c>
      <c r="J626" s="24">
        <v>0</v>
      </c>
      <c r="K626" s="24">
        <v>0</v>
      </c>
      <c r="L626" s="24">
        <v>0</v>
      </c>
      <c r="M626" s="24">
        <v>160</v>
      </c>
      <c r="N626" s="25" t="s">
        <v>283</v>
      </c>
      <c r="O626" s="25" t="s">
        <v>283</v>
      </c>
      <c r="P626" s="25" t="s">
        <v>283</v>
      </c>
      <c r="Q626" s="25" t="s">
        <v>283</v>
      </c>
      <c r="R626" s="25" t="s">
        <v>283</v>
      </c>
      <c r="S626" s="36">
        <v>112.5</v>
      </c>
      <c r="T626" s="24">
        <v>100</v>
      </c>
      <c r="U626" s="24">
        <v>10</v>
      </c>
      <c r="V626" s="24">
        <v>80</v>
      </c>
      <c r="W626" s="24">
        <v>60</v>
      </c>
      <c r="X626" s="24">
        <v>60</v>
      </c>
      <c r="Y626" s="48">
        <v>20</v>
      </c>
      <c r="Z626" s="48">
        <v>0</v>
      </c>
      <c r="AA626" s="48">
        <f>VLOOKUP(E626,[6]教育处数据!B:G,6,0)</f>
        <v>0</v>
      </c>
      <c r="AB626" s="43">
        <f>VLOOKUP(E626,[6]教育处数据!B:H,7,0)</f>
        <v>100</v>
      </c>
      <c r="AC626" s="43">
        <f>VLOOKUP(E626,[6]教育处数据!B:J,9,0)</f>
        <v>150</v>
      </c>
      <c r="AD626" s="43">
        <f>VLOOKUP(E626,[6]教育处数据!B:L,11,0)</f>
        <v>100</v>
      </c>
      <c r="AE626" s="43">
        <v>0</v>
      </c>
      <c r="AF626" s="43">
        <v>0</v>
      </c>
      <c r="AG626" s="43">
        <f>VLOOKUP(E626,[6]教育处数据!B:N,13,0)</f>
        <v>0</v>
      </c>
      <c r="AH626" s="43">
        <v>0</v>
      </c>
      <c r="AI626" s="43">
        <v>0</v>
      </c>
      <c r="AJ626" s="43">
        <v>0</v>
      </c>
      <c r="AK626" s="43">
        <v>0</v>
      </c>
      <c r="AL626" s="43">
        <v>0</v>
      </c>
      <c r="AM626" s="26">
        <f>SUM(J626:M626,S626:AJ626)</f>
        <v>952.5</v>
      </c>
      <c r="AN626" s="7" t="str">
        <f>VLOOKUP(G626,'[4]2.第一轮公示反馈'!$G:$AM,33,0)</f>
        <v>神经内科</v>
      </c>
      <c r="AO626" s="52">
        <f>SUMPRODUCT(($AN$4:$AN$1113=AN626)*($AM$4:$AM$1113&gt;AM626))+1</f>
        <v>10</v>
      </c>
      <c r="AP626" s="53">
        <f>COUNTIF(AN:AN,AN626)</f>
        <v>45</v>
      </c>
      <c r="AQ626" s="54">
        <f>AO626/AP626</f>
        <v>0.222222222222222</v>
      </c>
      <c r="AR626" s="53">
        <f>IF(AQ626&lt;=10%,1.5,(IF(AQ626&lt;=40%,1.25,IF(AQ626&lt;=60%,1,IF(AQ626&lt;90%,0.75,0.5)))))</f>
        <v>1.25</v>
      </c>
      <c r="AS626" s="55">
        <v>1200</v>
      </c>
      <c r="AT626" s="6">
        <f>VLOOKUP(E626,[6]教育处数据!B:Q,16,0)</f>
        <v>20</v>
      </c>
      <c r="AU626" s="56">
        <f>AS626*AR626*(AT626/AW626)</f>
        <v>1500</v>
      </c>
      <c r="AV626" s="57">
        <f>ROUND(AU626,0)</f>
        <v>1500</v>
      </c>
      <c r="AW626" s="6">
        <v>20</v>
      </c>
    </row>
    <row r="627" spans="1:49">
      <c r="A627" s="6"/>
      <c r="B627" s="7" t="s">
        <v>281</v>
      </c>
      <c r="C627" s="8">
        <v>622</v>
      </c>
      <c r="D627" s="11" t="s">
        <v>782</v>
      </c>
      <c r="E627" s="8" t="str">
        <f>VLOOKUP(D627,'[1]9月学员绩效名单'!$A:$C,3,0)</f>
        <v>7AM217</v>
      </c>
      <c r="F627" s="8" t="str">
        <f>VLOOKUP(E627,'[2]住培学员 在培学员排班表（所有人）请假等数据已更新到23.6'!$F$1:$X$65536,19,0)</f>
        <v>规培研究生</v>
      </c>
      <c r="G627" s="8" t="str">
        <f>VLOOKUP(E627,'[2]住培学员 在培学员排班表（所有人）请假等数据已更新到23.6'!$F$1:$P$65536,11,0)</f>
        <v>神经内科</v>
      </c>
      <c r="H627" s="8" t="str">
        <f>VLOOKUP(E627,'[2]住培学员 在培学员排班表（所有人）请假等数据已更新到23.6'!$F$1:$S$65536,14,0)</f>
        <v>2021年</v>
      </c>
      <c r="I627" s="8" t="s">
        <v>99</v>
      </c>
      <c r="J627" s="24">
        <v>0</v>
      </c>
      <c r="K627" s="24">
        <v>0</v>
      </c>
      <c r="L627" s="24">
        <v>0</v>
      </c>
      <c r="M627" s="24">
        <v>160</v>
      </c>
      <c r="N627" s="25" t="s">
        <v>283</v>
      </c>
      <c r="O627" s="25" t="s">
        <v>283</v>
      </c>
      <c r="P627" s="25" t="s">
        <v>283</v>
      </c>
      <c r="Q627" s="25" t="s">
        <v>283</v>
      </c>
      <c r="R627" s="25" t="s">
        <v>283</v>
      </c>
      <c r="S627" s="36">
        <v>160</v>
      </c>
      <c r="T627" s="24">
        <v>100</v>
      </c>
      <c r="U627" s="24">
        <v>0</v>
      </c>
      <c r="V627" s="24">
        <v>60</v>
      </c>
      <c r="W627" s="24">
        <v>60</v>
      </c>
      <c r="X627" s="24">
        <v>60</v>
      </c>
      <c r="Y627" s="48">
        <v>0</v>
      </c>
      <c r="Z627" s="48">
        <v>0</v>
      </c>
      <c r="AA627" s="48">
        <f>VLOOKUP(E627,[6]教育处数据!B:G,6,0)</f>
        <v>0</v>
      </c>
      <c r="AB627" s="43">
        <f>VLOOKUP(E627,[6]教育处数据!B:H,7,0)</f>
        <v>100</v>
      </c>
      <c r="AC627" s="43">
        <f>VLOOKUP(E627,[6]教育处数据!B:J,9,0)</f>
        <v>150</v>
      </c>
      <c r="AD627" s="43">
        <f>VLOOKUP(E627,[6]教育处数据!B:L,11,0)</f>
        <v>100</v>
      </c>
      <c r="AE627" s="43">
        <v>0</v>
      </c>
      <c r="AF627" s="43">
        <v>0</v>
      </c>
      <c r="AG627" s="43">
        <f>VLOOKUP(E627,[6]教育处数据!B:N,13,0)</f>
        <v>0</v>
      </c>
      <c r="AH627" s="43">
        <v>0</v>
      </c>
      <c r="AI627" s="43">
        <v>0</v>
      </c>
      <c r="AJ627" s="43">
        <v>0</v>
      </c>
      <c r="AK627" s="43">
        <v>0</v>
      </c>
      <c r="AL627" s="43">
        <v>0</v>
      </c>
      <c r="AM627" s="26">
        <f>SUM(J627:M627,S627:AJ627)</f>
        <v>950</v>
      </c>
      <c r="AN627" s="7" t="str">
        <f>VLOOKUP(G627,'[4]2.第一轮公示反馈'!$G:$AM,33,0)</f>
        <v>神经内科</v>
      </c>
      <c r="AO627" s="52">
        <f>SUMPRODUCT(($AN$4:$AN$1113=AN627)*($AM$4:$AM$1113&gt;AM627))+1</f>
        <v>11</v>
      </c>
      <c r="AP627" s="53">
        <f>COUNTIF(AN:AN,AN627)</f>
        <v>45</v>
      </c>
      <c r="AQ627" s="54">
        <f>AO627/AP627</f>
        <v>0.244444444444444</v>
      </c>
      <c r="AR627" s="53">
        <f>IF(AQ627&lt;=10%,1.5,(IF(AQ627&lt;=40%,1.25,IF(AQ627&lt;=60%,1,IF(AQ627&lt;90%,0.75,0.5)))))</f>
        <v>1.25</v>
      </c>
      <c r="AS627" s="55">
        <v>1200</v>
      </c>
      <c r="AT627" s="6">
        <f>VLOOKUP(E627,[6]教育处数据!B:Q,16,0)</f>
        <v>20</v>
      </c>
      <c r="AU627" s="56">
        <f>AS627*AR627*(AT627/AW627)</f>
        <v>1500</v>
      </c>
      <c r="AV627" s="57">
        <f>ROUND(AU627,0)</f>
        <v>1500</v>
      </c>
      <c r="AW627" s="6">
        <v>20</v>
      </c>
    </row>
    <row r="628" spans="1:49">
      <c r="A628" s="6"/>
      <c r="B628" s="7" t="s">
        <v>281</v>
      </c>
      <c r="C628" s="8">
        <v>623</v>
      </c>
      <c r="D628" s="11" t="s">
        <v>783</v>
      </c>
      <c r="E628" s="8" t="str">
        <f>VLOOKUP(D628,'[1]9月学员绩效名单'!$A:$C,3,0)</f>
        <v>7AM231</v>
      </c>
      <c r="F628" s="8" t="str">
        <f>VLOOKUP(E628,'[2]住培学员 在培学员排班表（所有人）请假等数据已更新到23.6'!$F$1:$X$65536,19,0)</f>
        <v>规培研究生</v>
      </c>
      <c r="G628" s="8" t="str">
        <f>VLOOKUP(E628,'[2]住培学员 在培学员排班表（所有人）请假等数据已更新到23.6'!$F$1:$P$65536,11,0)</f>
        <v>神经内科</v>
      </c>
      <c r="H628" s="8" t="str">
        <f>VLOOKUP(E628,'[2]住培学员 在培学员排班表（所有人）请假等数据已更新到23.6'!$F$1:$S$65536,14,0)</f>
        <v>2021年</v>
      </c>
      <c r="I628" s="8" t="s">
        <v>99</v>
      </c>
      <c r="J628" s="24">
        <v>0</v>
      </c>
      <c r="K628" s="24">
        <v>0</v>
      </c>
      <c r="L628" s="24">
        <v>0</v>
      </c>
      <c r="M628" s="24">
        <v>160</v>
      </c>
      <c r="N628" s="25" t="s">
        <v>283</v>
      </c>
      <c r="O628" s="25" t="s">
        <v>283</v>
      </c>
      <c r="P628" s="25" t="s">
        <v>283</v>
      </c>
      <c r="Q628" s="25" t="s">
        <v>283</v>
      </c>
      <c r="R628" s="25" t="s">
        <v>283</v>
      </c>
      <c r="S628" s="36">
        <v>90</v>
      </c>
      <c r="T628" s="24">
        <v>100</v>
      </c>
      <c r="U628" s="24">
        <v>10</v>
      </c>
      <c r="V628" s="24">
        <v>80</v>
      </c>
      <c r="W628" s="24">
        <v>60</v>
      </c>
      <c r="X628" s="24">
        <v>60</v>
      </c>
      <c r="Y628" s="48">
        <v>20</v>
      </c>
      <c r="Z628" s="48">
        <v>0</v>
      </c>
      <c r="AA628" s="48">
        <f>VLOOKUP(E628,[6]教育处数据!B:G,6,0)</f>
        <v>0</v>
      </c>
      <c r="AB628" s="43">
        <f>VLOOKUP(E628,[6]教育处数据!B:H,7,0)</f>
        <v>100</v>
      </c>
      <c r="AC628" s="43">
        <f>VLOOKUP(E628,[6]教育处数据!B:J,9,0)</f>
        <v>150</v>
      </c>
      <c r="AD628" s="43">
        <f>VLOOKUP(E628,[6]教育处数据!B:L,11,0)</f>
        <v>100</v>
      </c>
      <c r="AE628" s="43">
        <v>0</v>
      </c>
      <c r="AF628" s="43">
        <v>0</v>
      </c>
      <c r="AG628" s="43">
        <f>VLOOKUP(E628,[6]教育处数据!B:N,13,0)</f>
        <v>0</v>
      </c>
      <c r="AH628" s="43">
        <v>0</v>
      </c>
      <c r="AI628" s="43">
        <v>0</v>
      </c>
      <c r="AJ628" s="43">
        <v>0</v>
      </c>
      <c r="AK628" s="43">
        <v>0</v>
      </c>
      <c r="AL628" s="43">
        <v>0</v>
      </c>
      <c r="AM628" s="26">
        <f>SUM(J628:M628,S628:AJ628)</f>
        <v>930</v>
      </c>
      <c r="AN628" s="7" t="str">
        <f>VLOOKUP(G628,'[4]2.第一轮公示反馈'!$G:$AM,33,0)</f>
        <v>神经内科</v>
      </c>
      <c r="AO628" s="52">
        <f>SUMPRODUCT(($AN$4:$AN$1113=AN628)*($AM$4:$AM$1113&gt;AM628))+1</f>
        <v>12</v>
      </c>
      <c r="AP628" s="53">
        <f>COUNTIF(AN:AN,AN628)</f>
        <v>45</v>
      </c>
      <c r="AQ628" s="54">
        <f>AO628/AP628</f>
        <v>0.266666666666667</v>
      </c>
      <c r="AR628" s="53">
        <f>IF(AQ628&lt;=10%,1.5,(IF(AQ628&lt;=40%,1.25,IF(AQ628&lt;=60%,1,IF(AQ628&lt;90%,0.75,0.5)))))</f>
        <v>1.25</v>
      </c>
      <c r="AS628" s="55">
        <v>1200</v>
      </c>
      <c r="AT628" s="6">
        <f>VLOOKUP(E628,[6]教育处数据!B:Q,16,0)</f>
        <v>20</v>
      </c>
      <c r="AU628" s="56">
        <f>AS628*AR628*(AT628/AW628)</f>
        <v>1500</v>
      </c>
      <c r="AV628" s="57">
        <f>ROUND(AU628,0)</f>
        <v>1500</v>
      </c>
      <c r="AW628" s="6">
        <v>20</v>
      </c>
    </row>
    <row r="629" spans="1:49">
      <c r="A629" s="6"/>
      <c r="B629" s="7" t="s">
        <v>281</v>
      </c>
      <c r="C629" s="8">
        <v>624</v>
      </c>
      <c r="D629" s="11" t="s">
        <v>784</v>
      </c>
      <c r="E629" s="8" t="str">
        <f>VLOOKUP(D629,'[1]9月学员绩效名单'!$A:$C,3,0)</f>
        <v>7AM230</v>
      </c>
      <c r="F629" s="8" t="str">
        <f>VLOOKUP(E629,'[2]住培学员 在培学员排班表（所有人）请假等数据已更新到23.6'!$F$1:$X$65536,19,0)</f>
        <v>规培研究生</v>
      </c>
      <c r="G629" s="8" t="str">
        <f>VLOOKUP(E629,'[2]住培学员 在培学员排班表（所有人）请假等数据已更新到23.6'!$F$1:$P$65536,11,0)</f>
        <v>神经内科</v>
      </c>
      <c r="H629" s="8" t="str">
        <f>VLOOKUP(E629,'[2]住培学员 在培学员排班表（所有人）请假等数据已更新到23.6'!$F$1:$S$65536,14,0)</f>
        <v>2021年</v>
      </c>
      <c r="I629" s="8" t="s">
        <v>99</v>
      </c>
      <c r="J629" s="24">
        <v>0</v>
      </c>
      <c r="K629" s="24">
        <v>0</v>
      </c>
      <c r="L629" s="24">
        <v>0</v>
      </c>
      <c r="M629" s="24">
        <v>160</v>
      </c>
      <c r="N629" s="25" t="s">
        <v>283</v>
      </c>
      <c r="O629" s="25" t="s">
        <v>283</v>
      </c>
      <c r="P629" s="25" t="s">
        <v>283</v>
      </c>
      <c r="Q629" s="25" t="s">
        <v>283</v>
      </c>
      <c r="R629" s="25" t="s">
        <v>283</v>
      </c>
      <c r="S629" s="36">
        <v>80</v>
      </c>
      <c r="T629" s="24">
        <v>100</v>
      </c>
      <c r="U629" s="24">
        <v>10</v>
      </c>
      <c r="V629" s="24">
        <v>80</v>
      </c>
      <c r="W629" s="24">
        <v>60</v>
      </c>
      <c r="X629" s="24">
        <v>60</v>
      </c>
      <c r="Y629" s="48">
        <v>20</v>
      </c>
      <c r="Z629" s="48">
        <v>0</v>
      </c>
      <c r="AA629" s="48">
        <f>VLOOKUP(E629,[6]教育处数据!B:G,6,0)</f>
        <v>0</v>
      </c>
      <c r="AB629" s="43">
        <f>VLOOKUP(E629,[6]教育处数据!B:H,7,0)</f>
        <v>100</v>
      </c>
      <c r="AC629" s="43">
        <f>VLOOKUP(E629,[6]教育处数据!B:J,9,0)</f>
        <v>150</v>
      </c>
      <c r="AD629" s="43">
        <f>VLOOKUP(E629,[6]教育处数据!B:L,11,0)</f>
        <v>100</v>
      </c>
      <c r="AE629" s="43">
        <v>0</v>
      </c>
      <c r="AF629" s="43">
        <v>0</v>
      </c>
      <c r="AG629" s="43">
        <f>VLOOKUP(E629,[6]教育处数据!B:N,13,0)</f>
        <v>0</v>
      </c>
      <c r="AH629" s="43">
        <v>0</v>
      </c>
      <c r="AI629" s="43">
        <v>0</v>
      </c>
      <c r="AJ629" s="43">
        <v>0</v>
      </c>
      <c r="AK629" s="43">
        <v>0</v>
      </c>
      <c r="AL629" s="43">
        <v>0</v>
      </c>
      <c r="AM629" s="26">
        <f>SUM(J629:M629,S629:AJ629)</f>
        <v>920</v>
      </c>
      <c r="AN629" s="7" t="str">
        <f>VLOOKUP(G629,'[4]2.第一轮公示反馈'!$G:$AM,33,0)</f>
        <v>神经内科</v>
      </c>
      <c r="AO629" s="52">
        <f>SUMPRODUCT(($AN$4:$AN$1113=AN629)*($AM$4:$AM$1113&gt;AM629))+1</f>
        <v>13</v>
      </c>
      <c r="AP629" s="53">
        <f>COUNTIF(AN:AN,AN629)</f>
        <v>45</v>
      </c>
      <c r="AQ629" s="54">
        <f>AO629/AP629</f>
        <v>0.288888888888889</v>
      </c>
      <c r="AR629" s="53">
        <f>IF(AQ629&lt;=10%,1.5,(IF(AQ629&lt;=40%,1.25,IF(AQ629&lt;=60%,1,IF(AQ629&lt;90%,0.75,0.5)))))</f>
        <v>1.25</v>
      </c>
      <c r="AS629" s="55">
        <v>1200</v>
      </c>
      <c r="AT629" s="6">
        <f>VLOOKUP(E629,[6]教育处数据!B:Q,16,0)</f>
        <v>20</v>
      </c>
      <c r="AU629" s="56">
        <f>AS629*AR629*(AT629/AW629)</f>
        <v>1500</v>
      </c>
      <c r="AV629" s="57">
        <f>ROUND(AU629,0)</f>
        <v>1500</v>
      </c>
      <c r="AW629" s="6">
        <v>20</v>
      </c>
    </row>
    <row r="630" ht="24" spans="1:49">
      <c r="A630" s="6"/>
      <c r="B630" s="7" t="s">
        <v>281</v>
      </c>
      <c r="C630" s="8">
        <v>625</v>
      </c>
      <c r="D630" s="11" t="s">
        <v>785</v>
      </c>
      <c r="E630" s="8" t="str">
        <f>VLOOKUP(D630,'[1]9月学员绩效名单'!$A:$C,3,0)</f>
        <v>7AM219</v>
      </c>
      <c r="F630" s="8" t="str">
        <f>VLOOKUP(E630,'[2]住培学员 在培学员排班表（所有人）请假等数据已更新到23.6'!$F$1:$X$65536,19,0)</f>
        <v>规培研究生</v>
      </c>
      <c r="G630" s="8" t="str">
        <f>VLOOKUP(E630,'[2]住培学员 在培学员排班表（所有人）请假等数据已更新到23.6'!$F$1:$P$65536,11,0)</f>
        <v>神经内科</v>
      </c>
      <c r="H630" s="8" t="str">
        <f>VLOOKUP(E630,'[2]住培学员 在培学员排班表（所有人）请假等数据已更新到23.6'!$F$1:$S$65536,14,0)</f>
        <v>2021年</v>
      </c>
      <c r="I630" s="8" t="s">
        <v>99</v>
      </c>
      <c r="J630" s="24">
        <v>0</v>
      </c>
      <c r="K630" s="24">
        <v>0</v>
      </c>
      <c r="L630" s="24">
        <v>0</v>
      </c>
      <c r="M630" s="24">
        <v>160</v>
      </c>
      <c r="N630" s="25" t="s">
        <v>283</v>
      </c>
      <c r="O630" s="25" t="s">
        <v>283</v>
      </c>
      <c r="P630" s="25" t="s">
        <v>283</v>
      </c>
      <c r="Q630" s="25" t="s">
        <v>283</v>
      </c>
      <c r="R630" s="25" t="s">
        <v>283</v>
      </c>
      <c r="S630" s="36">
        <v>235</v>
      </c>
      <c r="T630" s="24">
        <v>100</v>
      </c>
      <c r="U630" s="24">
        <v>10</v>
      </c>
      <c r="V630" s="24">
        <v>20</v>
      </c>
      <c r="W630" s="24">
        <v>0</v>
      </c>
      <c r="X630" s="24">
        <v>0</v>
      </c>
      <c r="Y630" s="48">
        <v>20</v>
      </c>
      <c r="Z630" s="48">
        <v>0</v>
      </c>
      <c r="AA630" s="48">
        <f>VLOOKUP(E630,[6]教育处数据!B:G,6,0)</f>
        <v>0</v>
      </c>
      <c r="AB630" s="43">
        <f>VLOOKUP(E630,[6]教育处数据!B:H,7,0)</f>
        <v>100</v>
      </c>
      <c r="AC630" s="43">
        <f>VLOOKUP(E630,[6]教育处数据!B:J,9,0)</f>
        <v>150</v>
      </c>
      <c r="AD630" s="43">
        <f>VLOOKUP(E630,[6]教育处数据!B:L,11,0)</f>
        <v>100</v>
      </c>
      <c r="AE630" s="43">
        <v>0</v>
      </c>
      <c r="AF630" s="43">
        <v>0</v>
      </c>
      <c r="AG630" s="43">
        <f>VLOOKUP(E630,[6]教育处数据!B:N,13,0)</f>
        <v>0</v>
      </c>
      <c r="AH630" s="43">
        <v>0</v>
      </c>
      <c r="AI630" s="43">
        <v>0</v>
      </c>
      <c r="AJ630" s="43">
        <v>0</v>
      </c>
      <c r="AK630" s="43">
        <v>0</v>
      </c>
      <c r="AL630" s="43">
        <v>0</v>
      </c>
      <c r="AM630" s="26">
        <f>SUM(J630:M630,S630:AJ630)</f>
        <v>895</v>
      </c>
      <c r="AN630" s="7" t="str">
        <f>VLOOKUP(G630,'[4]2.第一轮公示反馈'!$G:$AM,33,0)</f>
        <v>神经内科</v>
      </c>
      <c r="AO630" s="52">
        <f>SUMPRODUCT(($AN$4:$AN$1113=AN630)*($AM$4:$AM$1113&gt;AM630))+1</f>
        <v>14</v>
      </c>
      <c r="AP630" s="53">
        <f>COUNTIF(AN:AN,AN630)</f>
        <v>45</v>
      </c>
      <c r="AQ630" s="54">
        <f>AO630/AP630</f>
        <v>0.311111111111111</v>
      </c>
      <c r="AR630" s="53">
        <f>IF(AQ630&lt;=10%,1.5,(IF(AQ630&lt;=40%,1.25,IF(AQ630&lt;=60%,1,IF(AQ630&lt;90%,0.75,0.5)))))</f>
        <v>1.25</v>
      </c>
      <c r="AS630" s="55">
        <v>1200</v>
      </c>
      <c r="AT630" s="6">
        <f>VLOOKUP(E630,[6]教育处数据!B:Q,16,0)</f>
        <v>20</v>
      </c>
      <c r="AU630" s="56">
        <f>AS630*AR630*(AT630/AW630)</f>
        <v>1500</v>
      </c>
      <c r="AV630" s="57">
        <f>ROUND(AU630,0)</f>
        <v>1500</v>
      </c>
      <c r="AW630" s="6">
        <v>20</v>
      </c>
    </row>
    <row r="631" spans="1:49">
      <c r="A631" s="6"/>
      <c r="B631" s="7" t="s">
        <v>281</v>
      </c>
      <c r="C631" s="8">
        <v>626</v>
      </c>
      <c r="D631" s="11" t="s">
        <v>786</v>
      </c>
      <c r="E631" s="8" t="str">
        <f>VLOOKUP(D631,'[1]9月学员绩效名单'!$A:$C,3,0)</f>
        <v>7AM408</v>
      </c>
      <c r="F631" s="8" t="str">
        <f>VLOOKUP(E631,'[2]住培学员 在培学员排班表（所有人）请假等数据已更新到23.6'!$F$1:$X$65536,19,0)</f>
        <v>规培研究生</v>
      </c>
      <c r="G631" s="8" t="str">
        <f>VLOOKUP(E631,'[2]住培学员 在培学员排班表（所有人）请假等数据已更新到23.6'!$F$1:$P$65536,11,0)</f>
        <v>神经内科</v>
      </c>
      <c r="H631" s="8" t="str">
        <f>VLOOKUP(E631,'[2]住培学员 在培学员排班表（所有人）请假等数据已更新到23.6'!$F$1:$S$65536,14,0)</f>
        <v>2021年</v>
      </c>
      <c r="I631" s="8" t="s">
        <v>99</v>
      </c>
      <c r="J631" s="24">
        <v>0</v>
      </c>
      <c r="K631" s="24">
        <v>0</v>
      </c>
      <c r="L631" s="24">
        <v>0</v>
      </c>
      <c r="M631" s="24">
        <v>160</v>
      </c>
      <c r="N631" s="25" t="s">
        <v>283</v>
      </c>
      <c r="O631" s="25" t="s">
        <v>283</v>
      </c>
      <c r="P631" s="25" t="s">
        <v>283</v>
      </c>
      <c r="Q631" s="25" t="s">
        <v>283</v>
      </c>
      <c r="R631" s="25" t="s">
        <v>283</v>
      </c>
      <c r="S631" s="36">
        <v>220</v>
      </c>
      <c r="T631" s="24">
        <v>100</v>
      </c>
      <c r="U631" s="24">
        <v>0</v>
      </c>
      <c r="V631" s="24">
        <v>40</v>
      </c>
      <c r="W631" s="24">
        <v>0</v>
      </c>
      <c r="X631" s="24">
        <v>0</v>
      </c>
      <c r="Y631" s="48">
        <v>0</v>
      </c>
      <c r="Z631" s="48">
        <v>0</v>
      </c>
      <c r="AA631" s="48">
        <f>VLOOKUP(E631,[6]教育处数据!B:G,6,0)</f>
        <v>0</v>
      </c>
      <c r="AB631" s="43">
        <f>VLOOKUP(E631,[6]教育处数据!B:H,7,0)</f>
        <v>100</v>
      </c>
      <c r="AC631" s="43">
        <f>VLOOKUP(E631,[6]教育处数据!B:J,9,0)</f>
        <v>150</v>
      </c>
      <c r="AD631" s="43">
        <f>VLOOKUP(E631,[6]教育处数据!B:L,11,0)</f>
        <v>100</v>
      </c>
      <c r="AE631" s="43">
        <v>0</v>
      </c>
      <c r="AF631" s="43">
        <v>0</v>
      </c>
      <c r="AG631" s="43">
        <f>VLOOKUP(E631,[6]教育处数据!B:N,13,0)</f>
        <v>0</v>
      </c>
      <c r="AH631" s="43">
        <v>0</v>
      </c>
      <c r="AI631" s="43">
        <v>0</v>
      </c>
      <c r="AJ631" s="43">
        <v>0</v>
      </c>
      <c r="AK631" s="43">
        <v>0</v>
      </c>
      <c r="AL631" s="43">
        <v>0</v>
      </c>
      <c r="AM631" s="26">
        <f>SUM(J631:M631,S631:AJ631)</f>
        <v>870</v>
      </c>
      <c r="AN631" s="7" t="str">
        <f>VLOOKUP(G631,'[4]2.第一轮公示反馈'!$G:$AM,33,0)</f>
        <v>神经内科</v>
      </c>
      <c r="AO631" s="52">
        <f>SUMPRODUCT(($AN$4:$AN$1113=AN631)*($AM$4:$AM$1113&gt;AM631))+1</f>
        <v>15</v>
      </c>
      <c r="AP631" s="53">
        <f>COUNTIF(AN:AN,AN631)</f>
        <v>45</v>
      </c>
      <c r="AQ631" s="54">
        <f>AO631/AP631</f>
        <v>0.333333333333333</v>
      </c>
      <c r="AR631" s="53">
        <f>IF(AQ631&lt;=10%,1.5,(IF(AQ631&lt;=40%,1.25,IF(AQ631&lt;=60%,1,IF(AQ631&lt;90%,0.75,0.5)))))</f>
        <v>1.25</v>
      </c>
      <c r="AS631" s="55">
        <v>1200</v>
      </c>
      <c r="AT631" s="6">
        <f>VLOOKUP(E631,[6]教育处数据!B:Q,16,0)</f>
        <v>20</v>
      </c>
      <c r="AU631" s="56">
        <f>AS631*AR631*(AT631/AW631)</f>
        <v>1500</v>
      </c>
      <c r="AV631" s="57">
        <f>ROUND(AU631,0)</f>
        <v>1500</v>
      </c>
      <c r="AW631" s="6">
        <v>20</v>
      </c>
    </row>
    <row r="632" spans="1:49">
      <c r="A632" s="6"/>
      <c r="B632" s="7" t="s">
        <v>281</v>
      </c>
      <c r="C632" s="8">
        <v>627</v>
      </c>
      <c r="D632" s="11" t="s">
        <v>787</v>
      </c>
      <c r="E632" s="8" t="str">
        <f>VLOOKUP(D632,'[1]9月学员绩效名单'!$A:$C,3,0)</f>
        <v>7AM228</v>
      </c>
      <c r="F632" s="8" t="str">
        <f>VLOOKUP(E632,'[2]住培学员 在培学员排班表（所有人）请假等数据已更新到23.6'!$F$1:$X$65536,19,0)</f>
        <v>规培研究生</v>
      </c>
      <c r="G632" s="8" t="str">
        <f>VLOOKUP(E632,'[2]住培学员 在培学员排班表（所有人）请假等数据已更新到23.6'!$F$1:$P$65536,11,0)</f>
        <v>神经内科</v>
      </c>
      <c r="H632" s="8" t="str">
        <f>VLOOKUP(E632,'[2]住培学员 在培学员排班表（所有人）请假等数据已更新到23.6'!$F$1:$S$65536,14,0)</f>
        <v>2021年</v>
      </c>
      <c r="I632" s="8" t="s">
        <v>99</v>
      </c>
      <c r="J632" s="24">
        <v>0</v>
      </c>
      <c r="K632" s="24">
        <v>0</v>
      </c>
      <c r="L632" s="24">
        <v>0</v>
      </c>
      <c r="M632" s="24">
        <v>160</v>
      </c>
      <c r="N632" s="25" t="s">
        <v>283</v>
      </c>
      <c r="O632" s="25" t="s">
        <v>283</v>
      </c>
      <c r="P632" s="25" t="s">
        <v>283</v>
      </c>
      <c r="Q632" s="25" t="s">
        <v>283</v>
      </c>
      <c r="R632" s="25" t="s">
        <v>283</v>
      </c>
      <c r="S632" s="36">
        <v>215</v>
      </c>
      <c r="T632" s="24">
        <v>100</v>
      </c>
      <c r="U632" s="24">
        <v>10</v>
      </c>
      <c r="V632" s="24">
        <v>20</v>
      </c>
      <c r="W632" s="24">
        <v>0</v>
      </c>
      <c r="X632" s="24">
        <v>0</v>
      </c>
      <c r="Y632" s="48">
        <v>0</v>
      </c>
      <c r="Z632" s="48">
        <v>0</v>
      </c>
      <c r="AA632" s="48">
        <f>VLOOKUP(E632,[6]教育处数据!B:G,6,0)</f>
        <v>0</v>
      </c>
      <c r="AB632" s="43">
        <f>VLOOKUP(E632,[6]教育处数据!B:H,7,0)</f>
        <v>100</v>
      </c>
      <c r="AC632" s="43">
        <f>VLOOKUP(E632,[6]教育处数据!B:J,9,0)</f>
        <v>150</v>
      </c>
      <c r="AD632" s="43">
        <f>VLOOKUP(E632,[6]教育处数据!B:L,11,0)</f>
        <v>100</v>
      </c>
      <c r="AE632" s="43">
        <v>0</v>
      </c>
      <c r="AF632" s="43">
        <v>0</v>
      </c>
      <c r="AG632" s="43">
        <f>VLOOKUP(E632,[6]教育处数据!B:N,13,0)</f>
        <v>0</v>
      </c>
      <c r="AH632" s="43">
        <v>0</v>
      </c>
      <c r="AI632" s="43">
        <v>0</v>
      </c>
      <c r="AJ632" s="43">
        <v>0</v>
      </c>
      <c r="AK632" s="43">
        <v>0</v>
      </c>
      <c r="AL632" s="43">
        <v>0</v>
      </c>
      <c r="AM632" s="26">
        <f>SUM(J632:M632,S632:AJ632)</f>
        <v>855</v>
      </c>
      <c r="AN632" s="7" t="str">
        <f>VLOOKUP(G632,'[4]2.第一轮公示反馈'!$G:$AM,33,0)</f>
        <v>神经内科</v>
      </c>
      <c r="AO632" s="52">
        <f>SUMPRODUCT(($AN$4:$AN$1113=AN632)*($AM$4:$AM$1113&gt;AM632))+1</f>
        <v>16</v>
      </c>
      <c r="AP632" s="53">
        <f>COUNTIF(AN:AN,AN632)</f>
        <v>45</v>
      </c>
      <c r="AQ632" s="54">
        <f>AO632/AP632</f>
        <v>0.355555555555556</v>
      </c>
      <c r="AR632" s="53">
        <f>IF(AQ632&lt;=10%,1.5,(IF(AQ632&lt;=40%,1.25,IF(AQ632&lt;=60%,1,IF(AQ632&lt;90%,0.75,0.5)))))</f>
        <v>1.25</v>
      </c>
      <c r="AS632" s="55">
        <v>1200</v>
      </c>
      <c r="AT632" s="6">
        <f>VLOOKUP(E632,[6]教育处数据!B:Q,16,0)</f>
        <v>20</v>
      </c>
      <c r="AU632" s="56">
        <f>AS632*AR632*(AT632/AW632)</f>
        <v>1500</v>
      </c>
      <c r="AV632" s="57">
        <f>ROUND(AU632,0)</f>
        <v>1500</v>
      </c>
      <c r="AW632" s="6">
        <v>20</v>
      </c>
    </row>
    <row r="633" spans="1:49">
      <c r="A633" s="6"/>
      <c r="B633" s="7" t="s">
        <v>281</v>
      </c>
      <c r="C633" s="8">
        <v>628</v>
      </c>
      <c r="D633" s="11" t="s">
        <v>788</v>
      </c>
      <c r="E633" s="8" t="str">
        <f>VLOOKUP(D633,'[1]9月学员绩效名单'!$A:$C,3,0)</f>
        <v>7AM226</v>
      </c>
      <c r="F633" s="8" t="str">
        <f>VLOOKUP(E633,'[2]住培学员 在培学员排班表（所有人）请假等数据已更新到23.6'!$F$1:$X$65536,19,0)</f>
        <v>规培研究生</v>
      </c>
      <c r="G633" s="8" t="str">
        <f>VLOOKUP(E633,'[2]住培学员 在培学员排班表（所有人）请假等数据已更新到23.6'!$F$1:$P$65536,11,0)</f>
        <v>神经内科</v>
      </c>
      <c r="H633" s="8" t="str">
        <f>VLOOKUP(E633,'[2]住培学员 在培学员排班表（所有人）请假等数据已更新到23.6'!$F$1:$S$65536,14,0)</f>
        <v>2021年</v>
      </c>
      <c r="I633" s="8" t="s">
        <v>99</v>
      </c>
      <c r="J633" s="24">
        <v>0</v>
      </c>
      <c r="K633" s="24">
        <v>0</v>
      </c>
      <c r="L633" s="24">
        <v>0</v>
      </c>
      <c r="M633" s="24">
        <v>160</v>
      </c>
      <c r="N633" s="25" t="s">
        <v>283</v>
      </c>
      <c r="O633" s="25" t="s">
        <v>283</v>
      </c>
      <c r="P633" s="25" t="s">
        <v>283</v>
      </c>
      <c r="Q633" s="25" t="s">
        <v>283</v>
      </c>
      <c r="R633" s="25" t="s">
        <v>283</v>
      </c>
      <c r="S633" s="36">
        <v>80</v>
      </c>
      <c r="T633" s="24">
        <v>100</v>
      </c>
      <c r="U633" s="24">
        <v>0</v>
      </c>
      <c r="V633" s="24">
        <v>80</v>
      </c>
      <c r="W633" s="24">
        <v>0</v>
      </c>
      <c r="X633" s="24">
        <v>60</v>
      </c>
      <c r="Y633" s="48">
        <v>20</v>
      </c>
      <c r="Z633" s="48">
        <v>0</v>
      </c>
      <c r="AA633" s="48">
        <f>VLOOKUP(E633,[6]教育处数据!B:G,6,0)</f>
        <v>0</v>
      </c>
      <c r="AB633" s="43">
        <f>VLOOKUP(E633,[6]教育处数据!B:H,7,0)</f>
        <v>100</v>
      </c>
      <c r="AC633" s="43">
        <f>VLOOKUP(E633,[6]教育处数据!B:J,9,0)</f>
        <v>150</v>
      </c>
      <c r="AD633" s="43">
        <f>VLOOKUP(E633,[6]教育处数据!B:L,11,0)</f>
        <v>100</v>
      </c>
      <c r="AE633" s="43">
        <v>0</v>
      </c>
      <c r="AF633" s="43">
        <v>0</v>
      </c>
      <c r="AG633" s="43">
        <f>VLOOKUP(E633,[6]教育处数据!B:N,13,0)</f>
        <v>0</v>
      </c>
      <c r="AH633" s="43">
        <v>0</v>
      </c>
      <c r="AI633" s="43">
        <v>0</v>
      </c>
      <c r="AJ633" s="43">
        <v>0</v>
      </c>
      <c r="AK633" s="43">
        <v>0</v>
      </c>
      <c r="AL633" s="43">
        <v>0</v>
      </c>
      <c r="AM633" s="26">
        <f>SUM(J633:M633,S633:AJ633)</f>
        <v>850</v>
      </c>
      <c r="AN633" s="7" t="str">
        <f>VLOOKUP(G633,'[4]2.第一轮公示反馈'!$G:$AM,33,0)</f>
        <v>神经内科</v>
      </c>
      <c r="AO633" s="52">
        <f>SUMPRODUCT(($AN$4:$AN$1113=AN633)*($AM$4:$AM$1113&gt;AM633))+1</f>
        <v>17</v>
      </c>
      <c r="AP633" s="53">
        <f>COUNTIF(AN:AN,AN633)</f>
        <v>45</v>
      </c>
      <c r="AQ633" s="54">
        <f>AO633/AP633</f>
        <v>0.377777777777778</v>
      </c>
      <c r="AR633" s="53">
        <f>IF(AQ633&lt;=10%,1.5,(IF(AQ633&lt;=40%,1.25,IF(AQ633&lt;=60%,1,IF(AQ633&lt;90%,0.75,0.5)))))</f>
        <v>1.25</v>
      </c>
      <c r="AS633" s="55">
        <v>1200</v>
      </c>
      <c r="AT633" s="6">
        <f>VLOOKUP(E633,[6]教育处数据!B:Q,16,0)</f>
        <v>20</v>
      </c>
      <c r="AU633" s="56">
        <f>AS633*AR633*(AT633/AW633)</f>
        <v>1500</v>
      </c>
      <c r="AV633" s="57">
        <f>ROUND(AU633,0)</f>
        <v>1500</v>
      </c>
      <c r="AW633" s="6">
        <v>20</v>
      </c>
    </row>
    <row r="634" spans="1:49">
      <c r="A634" s="6"/>
      <c r="B634" s="7" t="s">
        <v>281</v>
      </c>
      <c r="C634" s="8">
        <v>629</v>
      </c>
      <c r="D634" s="11" t="s">
        <v>789</v>
      </c>
      <c r="E634" s="8" t="str">
        <f>VLOOKUP(D634,'[1]9月学员绩效名单'!$A:$C,3,0)</f>
        <v>7AM220</v>
      </c>
      <c r="F634" s="8" t="str">
        <f>VLOOKUP(E634,'[2]住培学员 在培学员排班表（所有人）请假等数据已更新到23.6'!$F$1:$X$65536,19,0)</f>
        <v>规培研究生</v>
      </c>
      <c r="G634" s="8" t="str">
        <f>VLOOKUP(E634,'[2]住培学员 在培学员排班表（所有人）请假等数据已更新到23.6'!$F$1:$P$65536,11,0)</f>
        <v>神经内科</v>
      </c>
      <c r="H634" s="8" t="str">
        <f>VLOOKUP(E634,'[2]住培学员 在培学员排班表（所有人）请假等数据已更新到23.6'!$F$1:$S$65536,14,0)</f>
        <v>2021年</v>
      </c>
      <c r="I634" s="8" t="s">
        <v>99</v>
      </c>
      <c r="J634" s="24">
        <v>0</v>
      </c>
      <c r="K634" s="24">
        <v>0</v>
      </c>
      <c r="L634" s="24">
        <v>0</v>
      </c>
      <c r="M634" s="24">
        <v>160</v>
      </c>
      <c r="N634" s="25" t="s">
        <v>283</v>
      </c>
      <c r="O634" s="25" t="s">
        <v>283</v>
      </c>
      <c r="P634" s="25" t="s">
        <v>283</v>
      </c>
      <c r="Q634" s="25" t="s">
        <v>283</v>
      </c>
      <c r="R634" s="25" t="s">
        <v>283</v>
      </c>
      <c r="S634" s="36">
        <v>90</v>
      </c>
      <c r="T634" s="24">
        <v>100</v>
      </c>
      <c r="U634" s="24">
        <v>10</v>
      </c>
      <c r="V634" s="24">
        <v>60</v>
      </c>
      <c r="W634" s="24">
        <v>0</v>
      </c>
      <c r="X634" s="24">
        <v>30</v>
      </c>
      <c r="Y634" s="48">
        <v>0</v>
      </c>
      <c r="Z634" s="48">
        <v>0</v>
      </c>
      <c r="AA634" s="48">
        <f>VLOOKUP(E634,[6]教育处数据!B:G,6,0)</f>
        <v>0</v>
      </c>
      <c r="AB634" s="43">
        <f>VLOOKUP(E634,[6]教育处数据!B:H,7,0)</f>
        <v>100</v>
      </c>
      <c r="AC634" s="43">
        <f>VLOOKUP(E634,[6]教育处数据!B:J,9,0)</f>
        <v>150</v>
      </c>
      <c r="AD634" s="43">
        <f>VLOOKUP(E634,[6]教育处数据!B:L,11,0)</f>
        <v>100</v>
      </c>
      <c r="AE634" s="43">
        <v>0</v>
      </c>
      <c r="AF634" s="43">
        <v>0</v>
      </c>
      <c r="AG634" s="43">
        <f>VLOOKUP(E634,[6]教育处数据!B:N,13,0)</f>
        <v>0</v>
      </c>
      <c r="AH634" s="43">
        <v>0</v>
      </c>
      <c r="AI634" s="43">
        <v>0</v>
      </c>
      <c r="AJ634" s="43">
        <v>0</v>
      </c>
      <c r="AK634" s="43">
        <v>0</v>
      </c>
      <c r="AL634" s="43">
        <v>0</v>
      </c>
      <c r="AM634" s="26">
        <f>SUM(J634:M634,S634:AJ634)</f>
        <v>800</v>
      </c>
      <c r="AN634" s="7" t="str">
        <f>VLOOKUP(G634,'[4]2.第一轮公示反馈'!$G:$AM,33,0)</f>
        <v>神经内科</v>
      </c>
      <c r="AO634" s="52">
        <f>SUMPRODUCT(($AN$4:$AN$1113=AN634)*($AM$4:$AM$1113&gt;AM634))+1</f>
        <v>18</v>
      </c>
      <c r="AP634" s="53">
        <f>COUNTIF(AN:AN,AN634)</f>
        <v>45</v>
      </c>
      <c r="AQ634" s="54">
        <f>AO634/AP634</f>
        <v>0.4</v>
      </c>
      <c r="AR634" s="53">
        <f>IF(AQ634&lt;=10%,1.5,(IF(AQ634&lt;=40%,1.25,IF(AQ634&lt;=60%,1,IF(AQ634&lt;90%,0.75,0.5)))))</f>
        <v>1.25</v>
      </c>
      <c r="AS634" s="55">
        <v>1200</v>
      </c>
      <c r="AT634" s="6">
        <f>VLOOKUP(E634,[6]教育处数据!B:Q,16,0)</f>
        <v>20</v>
      </c>
      <c r="AU634" s="56">
        <f>AS634*AR634*(AT634/AW634)</f>
        <v>1500</v>
      </c>
      <c r="AV634" s="57">
        <f>ROUND(AU634,0)</f>
        <v>1500</v>
      </c>
      <c r="AW634" s="6">
        <v>20</v>
      </c>
    </row>
    <row r="635" spans="1:49">
      <c r="A635" s="6"/>
      <c r="B635" s="7" t="s">
        <v>281</v>
      </c>
      <c r="C635" s="8">
        <v>630</v>
      </c>
      <c r="D635" s="13" t="s">
        <v>790</v>
      </c>
      <c r="E635" s="8" t="str">
        <f>VLOOKUP(D635,'[1]9月学员绩效名单'!$A:$C,3,0)</f>
        <v>7AO275</v>
      </c>
      <c r="F635" s="8" t="str">
        <f>VLOOKUP(E635,'[2]住培学员 在培学员排班表（所有人）请假等数据已更新到23.6'!$F$1:$X$65536,19,0)</f>
        <v>规培研究生</v>
      </c>
      <c r="G635" s="8" t="str">
        <f>VLOOKUP(E635,'[2]住培学员 在培学员排班表（所有人）请假等数据已更新到23.6'!$F$1:$P$65536,11,0)</f>
        <v>神经内科</v>
      </c>
      <c r="H635" s="8" t="str">
        <f>VLOOKUP(E635,'[2]住培学员 在培学员排班表（所有人）请假等数据已更新到23.6'!$F$1:$S$65536,14,0)</f>
        <v>2022年</v>
      </c>
      <c r="I635" s="8" t="s">
        <v>99</v>
      </c>
      <c r="J635" s="24">
        <v>0</v>
      </c>
      <c r="K635" s="24">
        <v>0</v>
      </c>
      <c r="L635" s="24">
        <v>0</v>
      </c>
      <c r="M635" s="24">
        <v>160</v>
      </c>
      <c r="N635" s="25" t="s">
        <v>283</v>
      </c>
      <c r="O635" s="25" t="s">
        <v>283</v>
      </c>
      <c r="P635" s="25" t="s">
        <v>283</v>
      </c>
      <c r="Q635" s="25" t="s">
        <v>283</v>
      </c>
      <c r="R635" s="25" t="s">
        <v>283</v>
      </c>
      <c r="S635" s="36">
        <v>240</v>
      </c>
      <c r="T635" s="24">
        <v>100</v>
      </c>
      <c r="U635" s="24">
        <v>10</v>
      </c>
      <c r="V635" s="24">
        <v>80</v>
      </c>
      <c r="W635" s="24">
        <v>90</v>
      </c>
      <c r="X635" s="24">
        <v>60</v>
      </c>
      <c r="Y635" s="48">
        <v>20</v>
      </c>
      <c r="Z635" s="48">
        <v>0</v>
      </c>
      <c r="AA635" s="48">
        <f>VLOOKUP(E635,[6]教育处数据!B:G,6,0)</f>
        <v>0</v>
      </c>
      <c r="AB635" s="43">
        <f>VLOOKUP(E635,[6]教育处数据!B:H,7,0)</f>
        <v>0</v>
      </c>
      <c r="AC635" s="43">
        <f>VLOOKUP(E635,[6]教育处数据!B:J,9,0)</f>
        <v>0</v>
      </c>
      <c r="AD635" s="43">
        <f>VLOOKUP(E635,[6]教育处数据!B:L,11,0)</f>
        <v>0</v>
      </c>
      <c r="AE635" s="43">
        <v>0</v>
      </c>
      <c r="AF635" s="43">
        <v>0</v>
      </c>
      <c r="AG635" s="43">
        <f>VLOOKUP(E635,[6]教育处数据!B:N,13,0)</f>
        <v>0</v>
      </c>
      <c r="AH635" s="43">
        <v>0</v>
      </c>
      <c r="AI635" s="43">
        <v>0</v>
      </c>
      <c r="AJ635" s="43">
        <v>0</v>
      </c>
      <c r="AK635" s="43">
        <v>0</v>
      </c>
      <c r="AL635" s="43">
        <v>0</v>
      </c>
      <c r="AM635" s="26">
        <f>SUM(J635:M635,S635:AJ635)</f>
        <v>760</v>
      </c>
      <c r="AN635" s="7" t="str">
        <f>VLOOKUP(G635,'[4]2.第一轮公示反馈'!$G:$AM,33,0)</f>
        <v>神经内科</v>
      </c>
      <c r="AO635" s="52">
        <f>SUMPRODUCT(($AN$4:$AN$1113=AN635)*($AM$4:$AM$1113&gt;AM635))+1</f>
        <v>19</v>
      </c>
      <c r="AP635" s="53">
        <f>COUNTIF(AN:AN,AN635)</f>
        <v>45</v>
      </c>
      <c r="AQ635" s="54">
        <f>AO635/AP635</f>
        <v>0.422222222222222</v>
      </c>
      <c r="AR635" s="53">
        <f>IF(AQ635&lt;=10%,1.5,(IF(AQ635&lt;=40%,1.25,IF(AQ635&lt;=60%,1,IF(AQ635&lt;90%,0.75,0.5)))))</f>
        <v>1</v>
      </c>
      <c r="AS635" s="55">
        <v>1200</v>
      </c>
      <c r="AT635" s="6">
        <f>VLOOKUP(E635,[6]教育处数据!B:Q,16,0)</f>
        <v>20</v>
      </c>
      <c r="AU635" s="56">
        <f>AS635*AR635*(AT635/AW635)</f>
        <v>1200</v>
      </c>
      <c r="AV635" s="57">
        <f>ROUND(AU635,0)</f>
        <v>1200</v>
      </c>
      <c r="AW635" s="6">
        <v>20</v>
      </c>
    </row>
    <row r="636" spans="1:49">
      <c r="A636" s="6"/>
      <c r="B636" s="7" t="s">
        <v>281</v>
      </c>
      <c r="C636" s="8">
        <v>631</v>
      </c>
      <c r="D636" s="13" t="s">
        <v>791</v>
      </c>
      <c r="E636" s="8" t="str">
        <f>VLOOKUP(D636,'[1]9月学员绩效名单'!$A:$C,3,0)</f>
        <v>7AO273</v>
      </c>
      <c r="F636" s="8" t="str">
        <f>VLOOKUP(E636,'[2]住培学员 在培学员排班表（所有人）请假等数据已更新到23.6'!$F$1:$X$65536,19,0)</f>
        <v>规培研究生</v>
      </c>
      <c r="G636" s="8" t="str">
        <f>VLOOKUP(E636,'[2]住培学员 在培学员排班表（所有人）请假等数据已更新到23.6'!$F$1:$P$65536,11,0)</f>
        <v>神经内科</v>
      </c>
      <c r="H636" s="8" t="str">
        <f>VLOOKUP(E636,'[2]住培学员 在培学员排班表（所有人）请假等数据已更新到23.6'!$F$1:$S$65536,14,0)</f>
        <v>2022年</v>
      </c>
      <c r="I636" s="8" t="s">
        <v>99</v>
      </c>
      <c r="J636" s="24">
        <v>0</v>
      </c>
      <c r="K636" s="24">
        <v>0</v>
      </c>
      <c r="L636" s="24">
        <v>0</v>
      </c>
      <c r="M636" s="24">
        <v>160</v>
      </c>
      <c r="N636" s="25" t="s">
        <v>283</v>
      </c>
      <c r="O636" s="25" t="s">
        <v>283</v>
      </c>
      <c r="P636" s="25" t="s">
        <v>283</v>
      </c>
      <c r="Q636" s="25" t="s">
        <v>283</v>
      </c>
      <c r="R636" s="25" t="s">
        <v>283</v>
      </c>
      <c r="S636" s="36">
        <v>260</v>
      </c>
      <c r="T636" s="24">
        <v>100</v>
      </c>
      <c r="U636" s="24">
        <v>10</v>
      </c>
      <c r="V636" s="24">
        <v>80</v>
      </c>
      <c r="W636" s="24">
        <v>60</v>
      </c>
      <c r="X636" s="24">
        <v>60</v>
      </c>
      <c r="Y636" s="48">
        <v>20</v>
      </c>
      <c r="Z636" s="48">
        <v>0</v>
      </c>
      <c r="AA636" s="48">
        <f>VLOOKUP(E636,[6]教育处数据!B:G,6,0)</f>
        <v>0</v>
      </c>
      <c r="AB636" s="43">
        <f>VLOOKUP(E636,[6]教育处数据!B:H,7,0)</f>
        <v>0</v>
      </c>
      <c r="AC636" s="43">
        <f>VLOOKUP(E636,[6]教育处数据!B:J,9,0)</f>
        <v>0</v>
      </c>
      <c r="AD636" s="43">
        <f>VLOOKUP(E636,[6]教育处数据!B:L,11,0)</f>
        <v>0</v>
      </c>
      <c r="AE636" s="43">
        <v>0</v>
      </c>
      <c r="AF636" s="43">
        <v>0</v>
      </c>
      <c r="AG636" s="43">
        <f>VLOOKUP(E636,[6]教育处数据!B:N,13,0)</f>
        <v>0</v>
      </c>
      <c r="AH636" s="43">
        <v>0</v>
      </c>
      <c r="AI636" s="43">
        <v>0</v>
      </c>
      <c r="AJ636" s="43">
        <v>0</v>
      </c>
      <c r="AK636" s="43">
        <v>0</v>
      </c>
      <c r="AL636" s="43">
        <v>0</v>
      </c>
      <c r="AM636" s="26">
        <f>SUM(J636:M636,S636:AJ636)</f>
        <v>750</v>
      </c>
      <c r="AN636" s="7" t="str">
        <f>VLOOKUP(G636,'[4]2.第一轮公示反馈'!$G:$AM,33,0)</f>
        <v>神经内科</v>
      </c>
      <c r="AO636" s="52">
        <f>SUMPRODUCT(($AN$4:$AN$1113=AN636)*($AM$4:$AM$1113&gt;AM636))+1</f>
        <v>20</v>
      </c>
      <c r="AP636" s="53">
        <f>COUNTIF(AN:AN,AN636)</f>
        <v>45</v>
      </c>
      <c r="AQ636" s="54">
        <f>AO636/AP636</f>
        <v>0.444444444444444</v>
      </c>
      <c r="AR636" s="53">
        <f>IF(AQ636&lt;=10%,1.5,(IF(AQ636&lt;=40%,1.25,IF(AQ636&lt;=60%,1,IF(AQ636&lt;90%,0.75,0.5)))))</f>
        <v>1</v>
      </c>
      <c r="AS636" s="55">
        <v>1200</v>
      </c>
      <c r="AT636" s="6">
        <f>VLOOKUP(E636,[6]教育处数据!B:Q,16,0)</f>
        <v>20</v>
      </c>
      <c r="AU636" s="56">
        <f>AS636*AR636*(AT636/AW636)</f>
        <v>1200</v>
      </c>
      <c r="AV636" s="57">
        <f>ROUND(AU636,0)</f>
        <v>1200</v>
      </c>
      <c r="AW636" s="6">
        <v>20</v>
      </c>
    </row>
    <row r="637" spans="1:49">
      <c r="A637" s="6"/>
      <c r="B637" s="7" t="s">
        <v>281</v>
      </c>
      <c r="C637" s="8">
        <v>632</v>
      </c>
      <c r="D637" s="13" t="s">
        <v>792</v>
      </c>
      <c r="E637" s="8" t="str">
        <f>VLOOKUP(D637,'[1]9月学员绩效名单'!$A:$C,3,0)</f>
        <v>7AO274</v>
      </c>
      <c r="F637" s="8" t="str">
        <f>VLOOKUP(E637,'[2]住培学员 在培学员排班表（所有人）请假等数据已更新到23.6'!$F$1:$X$65536,19,0)</f>
        <v>规培研究生</v>
      </c>
      <c r="G637" s="8" t="str">
        <f>VLOOKUP(E637,'[2]住培学员 在培学员排班表（所有人）请假等数据已更新到23.6'!$F$1:$P$65536,11,0)</f>
        <v>神经内科</v>
      </c>
      <c r="H637" s="8" t="str">
        <f>VLOOKUP(E637,'[2]住培学员 在培学员排班表（所有人）请假等数据已更新到23.6'!$F$1:$S$65536,14,0)</f>
        <v>2022年</v>
      </c>
      <c r="I637" s="8" t="s">
        <v>99</v>
      </c>
      <c r="J637" s="24">
        <v>0</v>
      </c>
      <c r="K637" s="24">
        <v>0</v>
      </c>
      <c r="L637" s="24">
        <v>0</v>
      </c>
      <c r="M637" s="24">
        <v>160</v>
      </c>
      <c r="N637" s="25" t="s">
        <v>283</v>
      </c>
      <c r="O637" s="25" t="s">
        <v>283</v>
      </c>
      <c r="P637" s="25" t="s">
        <v>283</v>
      </c>
      <c r="Q637" s="25" t="s">
        <v>283</v>
      </c>
      <c r="R637" s="25" t="s">
        <v>283</v>
      </c>
      <c r="S637" s="36">
        <v>240</v>
      </c>
      <c r="T637" s="24">
        <v>100</v>
      </c>
      <c r="U637" s="24">
        <v>10</v>
      </c>
      <c r="V637" s="24">
        <v>80</v>
      </c>
      <c r="W637" s="24">
        <v>60</v>
      </c>
      <c r="X637" s="24">
        <v>60</v>
      </c>
      <c r="Y637" s="48">
        <v>20</v>
      </c>
      <c r="Z637" s="48">
        <v>0</v>
      </c>
      <c r="AA637" s="48">
        <f>VLOOKUP(E637,[6]教育处数据!B:G,6,0)</f>
        <v>0</v>
      </c>
      <c r="AB637" s="43">
        <f>VLOOKUP(E637,[6]教育处数据!B:H,7,0)</f>
        <v>0</v>
      </c>
      <c r="AC637" s="43">
        <f>VLOOKUP(E637,[6]教育处数据!B:J,9,0)</f>
        <v>0</v>
      </c>
      <c r="AD637" s="43">
        <f>VLOOKUP(E637,[6]教育处数据!B:L,11,0)</f>
        <v>0</v>
      </c>
      <c r="AE637" s="43">
        <v>0</v>
      </c>
      <c r="AF637" s="43">
        <v>0</v>
      </c>
      <c r="AG637" s="43">
        <f>VLOOKUP(E637,[6]教育处数据!B:N,13,0)</f>
        <v>0</v>
      </c>
      <c r="AH637" s="43">
        <v>0</v>
      </c>
      <c r="AI637" s="43">
        <v>0</v>
      </c>
      <c r="AJ637" s="43">
        <v>0</v>
      </c>
      <c r="AK637" s="43">
        <v>0</v>
      </c>
      <c r="AL637" s="43">
        <v>0</v>
      </c>
      <c r="AM637" s="26">
        <f>SUM(J637:M637,S637:AJ637)</f>
        <v>730</v>
      </c>
      <c r="AN637" s="7" t="str">
        <f>VLOOKUP(G637,'[4]2.第一轮公示反馈'!$G:$AM,33,0)</f>
        <v>神经内科</v>
      </c>
      <c r="AO637" s="52">
        <f>SUMPRODUCT(($AN$4:$AN$1113=AN637)*($AM$4:$AM$1113&gt;AM637))+1</f>
        <v>21</v>
      </c>
      <c r="AP637" s="53">
        <f>COUNTIF(AN:AN,AN637)</f>
        <v>45</v>
      </c>
      <c r="AQ637" s="54">
        <f>AO637/AP637</f>
        <v>0.466666666666667</v>
      </c>
      <c r="AR637" s="53">
        <f>IF(AQ637&lt;=10%,1.5,(IF(AQ637&lt;=40%,1.25,IF(AQ637&lt;=60%,1,IF(AQ637&lt;90%,0.75,0.5)))))</f>
        <v>1</v>
      </c>
      <c r="AS637" s="55">
        <v>1200</v>
      </c>
      <c r="AT637" s="6">
        <f>VLOOKUP(E637,[6]教育处数据!B:Q,16,0)</f>
        <v>20</v>
      </c>
      <c r="AU637" s="56">
        <f>AS637*AR637*(AT637/AW637)</f>
        <v>1200</v>
      </c>
      <c r="AV637" s="57">
        <f>ROUND(AU637,0)</f>
        <v>1200</v>
      </c>
      <c r="AW637" s="6">
        <v>20</v>
      </c>
    </row>
    <row r="638" spans="1:49">
      <c r="A638" s="6"/>
      <c r="B638" s="7" t="s">
        <v>281</v>
      </c>
      <c r="C638" s="8">
        <v>633</v>
      </c>
      <c r="D638" s="11" t="s">
        <v>793</v>
      </c>
      <c r="E638" s="8" t="str">
        <f>VLOOKUP(D638,'[1]9月学员绩效名单'!$A:$C,3,0)</f>
        <v>7AM361</v>
      </c>
      <c r="F638" s="8" t="str">
        <f>VLOOKUP(E638,'[2]住培学员 在培学员排班表（所有人）请假等数据已更新到23.6'!$F$1:$X$65536,19,0)</f>
        <v>规培研究生</v>
      </c>
      <c r="G638" s="8" t="str">
        <f>VLOOKUP(E638,'[2]住培学员 在培学员排班表（所有人）请假等数据已更新到23.6'!$F$1:$P$65536,11,0)</f>
        <v>神经内科</v>
      </c>
      <c r="H638" s="8" t="str">
        <f>VLOOKUP(E638,'[2]住培学员 在培学员排班表（所有人）请假等数据已更新到23.6'!$F$1:$S$65536,14,0)</f>
        <v>2021年</v>
      </c>
      <c r="I638" s="8" t="s">
        <v>99</v>
      </c>
      <c r="J638" s="24">
        <v>0</v>
      </c>
      <c r="K638" s="24">
        <v>0</v>
      </c>
      <c r="L638" s="24">
        <v>0</v>
      </c>
      <c r="M638" s="24">
        <v>160</v>
      </c>
      <c r="N638" s="25" t="s">
        <v>283</v>
      </c>
      <c r="O638" s="25" t="s">
        <v>283</v>
      </c>
      <c r="P638" s="25" t="s">
        <v>283</v>
      </c>
      <c r="Q638" s="25" t="s">
        <v>283</v>
      </c>
      <c r="R638" s="25" t="s">
        <v>283</v>
      </c>
      <c r="S638" s="36">
        <v>260</v>
      </c>
      <c r="T638" s="24">
        <v>100</v>
      </c>
      <c r="U638" s="24">
        <v>10</v>
      </c>
      <c r="V638" s="24">
        <v>40</v>
      </c>
      <c r="W638" s="24">
        <v>0</v>
      </c>
      <c r="X638" s="24">
        <v>0</v>
      </c>
      <c r="Y638" s="48">
        <v>0</v>
      </c>
      <c r="Z638" s="48">
        <v>0</v>
      </c>
      <c r="AA638" s="48">
        <f>VLOOKUP(E638,[6]教育处数据!B:G,6,0)</f>
        <v>0</v>
      </c>
      <c r="AB638" s="43">
        <f>VLOOKUP(E638,[6]教育处数据!B:H,7,0)</f>
        <v>100</v>
      </c>
      <c r="AC638" s="43">
        <f>VLOOKUP(E638,[6]教育处数据!B:J,9,0)</f>
        <v>0</v>
      </c>
      <c r="AD638" s="43">
        <f>VLOOKUP(E638,[6]教育处数据!B:L,11,0)</f>
        <v>0</v>
      </c>
      <c r="AE638" s="43">
        <v>0</v>
      </c>
      <c r="AF638" s="43">
        <v>0</v>
      </c>
      <c r="AG638" s="43">
        <f>VLOOKUP(E638,[6]教育处数据!B:N,13,0)</f>
        <v>0</v>
      </c>
      <c r="AH638" s="43">
        <v>0</v>
      </c>
      <c r="AI638" s="43">
        <v>0</v>
      </c>
      <c r="AJ638" s="43">
        <v>0</v>
      </c>
      <c r="AK638" s="43">
        <v>0</v>
      </c>
      <c r="AL638" s="43">
        <v>0</v>
      </c>
      <c r="AM638" s="26">
        <f>SUM(J638:M638,S638:AJ638)</f>
        <v>670</v>
      </c>
      <c r="AN638" s="7" t="str">
        <f>VLOOKUP(G638,'[4]2.第一轮公示反馈'!$G:$AM,33,0)</f>
        <v>神经内科</v>
      </c>
      <c r="AO638" s="52">
        <f>SUMPRODUCT(($AN$4:$AN$1113=AN638)*($AM$4:$AM$1113&gt;AM638))+1</f>
        <v>22</v>
      </c>
      <c r="AP638" s="53">
        <f>COUNTIF(AN:AN,AN638)</f>
        <v>45</v>
      </c>
      <c r="AQ638" s="54">
        <f>AO638/AP638</f>
        <v>0.488888888888889</v>
      </c>
      <c r="AR638" s="53">
        <f>IF(AQ638&lt;=10%,1.5,(IF(AQ638&lt;=40%,1.25,IF(AQ638&lt;=60%,1,IF(AQ638&lt;90%,0.75,0.5)))))</f>
        <v>1</v>
      </c>
      <c r="AS638" s="55">
        <v>1200</v>
      </c>
      <c r="AT638" s="6">
        <f>VLOOKUP(E638,[6]教育处数据!B:Q,16,0)</f>
        <v>20</v>
      </c>
      <c r="AU638" s="56">
        <f>AS638*AR638*(AT638/AW638)</f>
        <v>1200</v>
      </c>
      <c r="AV638" s="57">
        <f>ROUND(AU638,0)</f>
        <v>1200</v>
      </c>
      <c r="AW638" s="6">
        <v>20</v>
      </c>
    </row>
    <row r="639" spans="1:49">
      <c r="A639" s="6"/>
      <c r="B639" s="7" t="s">
        <v>281</v>
      </c>
      <c r="C639" s="8">
        <v>634</v>
      </c>
      <c r="D639" s="13" t="s">
        <v>794</v>
      </c>
      <c r="E639" s="8" t="str">
        <f>VLOOKUP(D639,'[1]9月学员绩效名单'!$A:$C,3,0)</f>
        <v>7AO270</v>
      </c>
      <c r="F639" s="8" t="str">
        <f>VLOOKUP(E639,'[2]住培学员 在培学员排班表（所有人）请假等数据已更新到23.6'!$F$1:$X$65536,19,0)</f>
        <v>规培研究生</v>
      </c>
      <c r="G639" s="8" t="str">
        <f>VLOOKUP(E639,'[2]住培学员 在培学员排班表（所有人）请假等数据已更新到23.6'!$F$1:$P$65536,11,0)</f>
        <v>神经内科</v>
      </c>
      <c r="H639" s="8" t="str">
        <f>VLOOKUP(E639,'[2]住培学员 在培学员排班表（所有人）请假等数据已更新到23.6'!$F$1:$S$65536,14,0)</f>
        <v>2022年</v>
      </c>
      <c r="I639" s="8" t="s">
        <v>99</v>
      </c>
      <c r="J639" s="24">
        <v>0</v>
      </c>
      <c r="K639" s="24">
        <v>0</v>
      </c>
      <c r="L639" s="24">
        <v>0</v>
      </c>
      <c r="M639" s="24">
        <v>160</v>
      </c>
      <c r="N639" s="25" t="s">
        <v>283</v>
      </c>
      <c r="O639" s="25" t="s">
        <v>283</v>
      </c>
      <c r="P639" s="25" t="s">
        <v>283</v>
      </c>
      <c r="Q639" s="25" t="s">
        <v>283</v>
      </c>
      <c r="R639" s="25" t="s">
        <v>283</v>
      </c>
      <c r="S639" s="36">
        <v>152.5</v>
      </c>
      <c r="T639" s="24">
        <v>100</v>
      </c>
      <c r="U639" s="24">
        <v>10</v>
      </c>
      <c r="V639" s="24">
        <v>80</v>
      </c>
      <c r="W639" s="24">
        <v>60</v>
      </c>
      <c r="X639" s="24">
        <v>60</v>
      </c>
      <c r="Y639" s="48">
        <v>20</v>
      </c>
      <c r="Z639" s="48">
        <v>0</v>
      </c>
      <c r="AA639" s="48">
        <f>VLOOKUP(E639,[6]教育处数据!B:G,6,0)</f>
        <v>0</v>
      </c>
      <c r="AB639" s="43">
        <f>VLOOKUP(E639,[6]教育处数据!B:H,7,0)</f>
        <v>0</v>
      </c>
      <c r="AC639" s="43">
        <f>VLOOKUP(E639,[6]教育处数据!B:J,9,0)</f>
        <v>0</v>
      </c>
      <c r="AD639" s="43">
        <f>VLOOKUP(E639,[6]教育处数据!B:L,11,0)</f>
        <v>0</v>
      </c>
      <c r="AE639" s="43">
        <v>0</v>
      </c>
      <c r="AF639" s="43">
        <v>0</v>
      </c>
      <c r="AG639" s="43">
        <f>VLOOKUP(E639,[6]教育处数据!B:N,13,0)</f>
        <v>0</v>
      </c>
      <c r="AH639" s="43">
        <v>0</v>
      </c>
      <c r="AI639" s="43">
        <v>0</v>
      </c>
      <c r="AJ639" s="43">
        <v>0</v>
      </c>
      <c r="AK639" s="43">
        <v>0</v>
      </c>
      <c r="AL639" s="43">
        <v>0</v>
      </c>
      <c r="AM639" s="26">
        <f>SUM(J639:M639,S639:AJ639)</f>
        <v>642.5</v>
      </c>
      <c r="AN639" s="7" t="str">
        <f>VLOOKUP(G639,'[4]2.第一轮公示反馈'!$G:$AM,33,0)</f>
        <v>神经内科</v>
      </c>
      <c r="AO639" s="52">
        <f>SUMPRODUCT(($AN$4:$AN$1113=AN639)*($AM$4:$AM$1113&gt;AM639))+1</f>
        <v>23</v>
      </c>
      <c r="AP639" s="53">
        <f>COUNTIF(AN:AN,AN639)</f>
        <v>45</v>
      </c>
      <c r="AQ639" s="54">
        <f>AO639/AP639</f>
        <v>0.511111111111111</v>
      </c>
      <c r="AR639" s="53">
        <f>IF(AQ639&lt;=10%,1.5,(IF(AQ639&lt;=40%,1.25,IF(AQ639&lt;=60%,1,IF(AQ639&lt;90%,0.75,0.5)))))</f>
        <v>1</v>
      </c>
      <c r="AS639" s="55">
        <v>1200</v>
      </c>
      <c r="AT639" s="6">
        <f>VLOOKUP(E639,[6]教育处数据!B:Q,16,0)</f>
        <v>20</v>
      </c>
      <c r="AU639" s="56">
        <f>AS639*AR639*(AT639/AW639)</f>
        <v>1200</v>
      </c>
      <c r="AV639" s="57">
        <f>ROUND(AU639,0)</f>
        <v>1200</v>
      </c>
      <c r="AW639" s="6">
        <v>20</v>
      </c>
    </row>
    <row r="640" spans="1:49">
      <c r="A640" s="6"/>
      <c r="B640" s="7" t="s">
        <v>281</v>
      </c>
      <c r="C640" s="8">
        <v>635</v>
      </c>
      <c r="D640" s="13" t="s">
        <v>795</v>
      </c>
      <c r="E640" s="8" t="str">
        <f>VLOOKUP(D640,'[1]9月学员绩效名单'!$A:$C,3,0)</f>
        <v>7AO013</v>
      </c>
      <c r="F640" s="8" t="str">
        <f>VLOOKUP(E640,'[2]住培学员 在培学员排班表（所有人）请假等数据已更新到23.6'!$F$1:$X$65536,19,0)</f>
        <v>规培研究生</v>
      </c>
      <c r="G640" s="8" t="str">
        <f>VLOOKUP(E640,'[2]住培学员 在培学员排班表（所有人）请假等数据已更新到23.6'!$F$1:$P$65536,11,0)</f>
        <v>神经内科</v>
      </c>
      <c r="H640" s="8" t="str">
        <f>VLOOKUP(E640,'[2]住培学员 在培学员排班表（所有人）请假等数据已更新到23.6'!$F$1:$S$65536,14,0)</f>
        <v>2022年</v>
      </c>
      <c r="I640" s="8" t="s">
        <v>99</v>
      </c>
      <c r="J640" s="24">
        <v>0</v>
      </c>
      <c r="K640" s="24">
        <v>0</v>
      </c>
      <c r="L640" s="24">
        <v>0</v>
      </c>
      <c r="M640" s="24">
        <v>160</v>
      </c>
      <c r="N640" s="25" t="s">
        <v>283</v>
      </c>
      <c r="O640" s="25" t="s">
        <v>283</v>
      </c>
      <c r="P640" s="25" t="s">
        <v>283</v>
      </c>
      <c r="Q640" s="25" t="s">
        <v>283</v>
      </c>
      <c r="R640" s="25" t="s">
        <v>283</v>
      </c>
      <c r="S640" s="36">
        <v>230</v>
      </c>
      <c r="T640" s="24">
        <v>100</v>
      </c>
      <c r="U640" s="24">
        <v>10</v>
      </c>
      <c r="V640" s="24">
        <v>60</v>
      </c>
      <c r="W640" s="24">
        <v>0</v>
      </c>
      <c r="X640" s="24">
        <v>60</v>
      </c>
      <c r="Y640" s="48">
        <v>0</v>
      </c>
      <c r="Z640" s="48">
        <v>0</v>
      </c>
      <c r="AA640" s="48">
        <f>VLOOKUP(E640,[6]教育处数据!B:G,6,0)</f>
        <v>0</v>
      </c>
      <c r="AB640" s="43">
        <f>VLOOKUP(E640,[6]教育处数据!B:H,7,0)</f>
        <v>0</v>
      </c>
      <c r="AC640" s="43">
        <f>VLOOKUP(E640,[6]教育处数据!B:J,9,0)</f>
        <v>0</v>
      </c>
      <c r="AD640" s="43">
        <f>VLOOKUP(E640,[6]教育处数据!B:L,11,0)</f>
        <v>0</v>
      </c>
      <c r="AE640" s="43">
        <v>0</v>
      </c>
      <c r="AF640" s="43">
        <v>0</v>
      </c>
      <c r="AG640" s="43">
        <f>VLOOKUP(E640,[6]教育处数据!B:N,13,0)</f>
        <v>0</v>
      </c>
      <c r="AH640" s="43">
        <v>0</v>
      </c>
      <c r="AI640" s="43">
        <v>0</v>
      </c>
      <c r="AJ640" s="43">
        <v>0</v>
      </c>
      <c r="AK640" s="43">
        <v>0</v>
      </c>
      <c r="AL640" s="43">
        <v>0</v>
      </c>
      <c r="AM640" s="26">
        <f>SUM(J640:M640,S640:AJ640)</f>
        <v>620</v>
      </c>
      <c r="AN640" s="7" t="str">
        <f>VLOOKUP(G640,'[4]2.第一轮公示反馈'!$G:$AM,33,0)</f>
        <v>神经内科</v>
      </c>
      <c r="AO640" s="52">
        <f>SUMPRODUCT(($AN$4:$AN$1113=AN640)*($AM$4:$AM$1113&gt;AM640))+1</f>
        <v>24</v>
      </c>
      <c r="AP640" s="53">
        <f>COUNTIF(AN:AN,AN640)</f>
        <v>45</v>
      </c>
      <c r="AQ640" s="54">
        <f>AO640/AP640</f>
        <v>0.533333333333333</v>
      </c>
      <c r="AR640" s="53">
        <f>IF(AQ640&lt;=10%,1.5,(IF(AQ640&lt;=40%,1.25,IF(AQ640&lt;=60%,1,IF(AQ640&lt;90%,0.75,0.5)))))</f>
        <v>1</v>
      </c>
      <c r="AS640" s="55">
        <v>1200</v>
      </c>
      <c r="AT640" s="6">
        <f>VLOOKUP(E640,[6]教育处数据!B:Q,16,0)</f>
        <v>20</v>
      </c>
      <c r="AU640" s="56">
        <f>AS640*AR640*(AT640/AW640)</f>
        <v>1200</v>
      </c>
      <c r="AV640" s="57">
        <f>ROUND(AU640,0)</f>
        <v>1200</v>
      </c>
      <c r="AW640" s="6">
        <v>20</v>
      </c>
    </row>
    <row r="641" spans="1:49">
      <c r="A641" s="6"/>
      <c r="B641" s="7" t="s">
        <v>281</v>
      </c>
      <c r="C641" s="8">
        <v>636</v>
      </c>
      <c r="D641" s="9" t="s">
        <v>796</v>
      </c>
      <c r="E641" s="8" t="str">
        <f>VLOOKUP(D641,'[1]9月学员绩效名单'!$A:$C,3,0)</f>
        <v>733L45</v>
      </c>
      <c r="F641" s="8" t="str">
        <f>VLOOKUP(E641,'[2]住培学员 在培学员排班表（所有人）请假等数据已更新到23.6'!$F$1:$X$65536,19,0)</f>
        <v>住院医师-外院</v>
      </c>
      <c r="G641" s="8" t="str">
        <f>VLOOKUP(E641,'[2]住培学员 在培学员排班表（所有人）请假等数据已更新到23.6'!$F$1:$P$65536,11,0)</f>
        <v>神经内科</v>
      </c>
      <c r="H641" s="8" t="str">
        <f>VLOOKUP(E641,'[2]住培学员 在培学员排班表（所有人）请假等数据已更新到23.6'!$F$1:$S$65536,14,0)</f>
        <v>2023年</v>
      </c>
      <c r="I641" s="8" t="s">
        <v>99</v>
      </c>
      <c r="J641" s="24">
        <v>0</v>
      </c>
      <c r="K641" s="24">
        <v>0</v>
      </c>
      <c r="L641" s="24">
        <v>0</v>
      </c>
      <c r="M641" s="24">
        <v>160</v>
      </c>
      <c r="N641" s="25" t="s">
        <v>283</v>
      </c>
      <c r="O641" s="25" t="s">
        <v>283</v>
      </c>
      <c r="P641" s="25" t="s">
        <v>283</v>
      </c>
      <c r="Q641" s="25" t="s">
        <v>283</v>
      </c>
      <c r="R641" s="25" t="s">
        <v>283</v>
      </c>
      <c r="S641" s="36">
        <v>130</v>
      </c>
      <c r="T641" s="24">
        <v>100</v>
      </c>
      <c r="U641" s="24">
        <v>10</v>
      </c>
      <c r="V641" s="24">
        <v>40</v>
      </c>
      <c r="W641" s="24">
        <v>30</v>
      </c>
      <c r="X641" s="24">
        <v>30</v>
      </c>
      <c r="Y641" s="48">
        <v>20</v>
      </c>
      <c r="Z641" s="48">
        <v>0</v>
      </c>
      <c r="AA641" s="48">
        <f>VLOOKUP(E641,[6]教育处数据!B:G,6,0)</f>
        <v>0</v>
      </c>
      <c r="AB641" s="43">
        <f>VLOOKUP(E641,[6]教育处数据!B:H,7,0)</f>
        <v>100</v>
      </c>
      <c r="AC641" s="43">
        <f>VLOOKUP(E641,[6]教育处数据!B:J,9,0)</f>
        <v>0</v>
      </c>
      <c r="AD641" s="43">
        <f>VLOOKUP(E641,[6]教育处数据!B:L,11,0)</f>
        <v>0</v>
      </c>
      <c r="AE641" s="43">
        <v>0</v>
      </c>
      <c r="AF641" s="43">
        <v>0</v>
      </c>
      <c r="AG641" s="43">
        <f>VLOOKUP(E641,[6]教育处数据!B:N,13,0)</f>
        <v>0</v>
      </c>
      <c r="AH641" s="43">
        <v>0</v>
      </c>
      <c r="AI641" s="43">
        <v>0</v>
      </c>
      <c r="AJ641" s="43">
        <v>0</v>
      </c>
      <c r="AK641" s="43">
        <v>0</v>
      </c>
      <c r="AL641" s="43">
        <v>0</v>
      </c>
      <c r="AM641" s="26">
        <f>SUM(J641:M641,S641:AJ641)</f>
        <v>620</v>
      </c>
      <c r="AN641" s="7" t="str">
        <f>VLOOKUP(G641,'[4]2.第一轮公示反馈'!$G:$AM,33,0)</f>
        <v>神经内科</v>
      </c>
      <c r="AO641" s="52">
        <f>SUMPRODUCT(($AN$4:$AN$1113=AN641)*($AM$4:$AM$1113&gt;AM641))+1</f>
        <v>24</v>
      </c>
      <c r="AP641" s="53">
        <f>COUNTIF(AN:AN,AN641)</f>
        <v>45</v>
      </c>
      <c r="AQ641" s="54">
        <f>AO641/AP641</f>
        <v>0.533333333333333</v>
      </c>
      <c r="AR641" s="53">
        <f>IF(AQ641&lt;=10%,1.5,(IF(AQ641&lt;=40%,1.25,IF(AQ641&lt;=60%,1,IF(AQ641&lt;90%,0.75,0.5)))))</f>
        <v>1</v>
      </c>
      <c r="AS641" s="55">
        <v>1200</v>
      </c>
      <c r="AT641" s="6">
        <f>VLOOKUP(E641,[6]教育处数据!B:Q,16,0)</f>
        <v>20</v>
      </c>
      <c r="AU641" s="56">
        <f>AS641*AR641*(AT641/AW641)</f>
        <v>1200</v>
      </c>
      <c r="AV641" s="57">
        <f>ROUND(AU641,0)</f>
        <v>1200</v>
      </c>
      <c r="AW641" s="6">
        <v>20</v>
      </c>
    </row>
    <row r="642" spans="1:49">
      <c r="A642" s="6"/>
      <c r="B642" s="7" t="s">
        <v>281</v>
      </c>
      <c r="C642" s="8">
        <v>637</v>
      </c>
      <c r="D642" s="9" t="s">
        <v>797</v>
      </c>
      <c r="E642" s="8" t="str">
        <f>VLOOKUP(D642,'[1]9月学员绩效名单'!$A:$C,3,0)</f>
        <v>730L10</v>
      </c>
      <c r="F642" s="8" t="str">
        <f>VLOOKUP(E642,'[2]住培学员 在培学员排班表（所有人）请假等数据已更新到23.6'!$F$1:$X$65536,19,0)</f>
        <v>住院医师-外院</v>
      </c>
      <c r="G642" s="8" t="str">
        <f>VLOOKUP(E642,'[2]住培学员 在培学员排班表（所有人）请假等数据已更新到23.6'!$F$1:$P$65536,11,0)</f>
        <v>神经内科</v>
      </c>
      <c r="H642" s="8" t="str">
        <f>VLOOKUP(E642,'[2]住培学员 在培学员排班表（所有人）请假等数据已更新到23.6'!$F$1:$S$65536,14,0)</f>
        <v>2022年</v>
      </c>
      <c r="I642" s="8" t="s">
        <v>99</v>
      </c>
      <c r="J642" s="24">
        <v>0</v>
      </c>
      <c r="K642" s="24">
        <v>0</v>
      </c>
      <c r="L642" s="24">
        <v>0</v>
      </c>
      <c r="M642" s="24">
        <v>160</v>
      </c>
      <c r="N642" s="25" t="s">
        <v>283</v>
      </c>
      <c r="O642" s="25" t="s">
        <v>283</v>
      </c>
      <c r="P642" s="25" t="s">
        <v>283</v>
      </c>
      <c r="Q642" s="25" t="s">
        <v>283</v>
      </c>
      <c r="R642" s="25" t="s">
        <v>283</v>
      </c>
      <c r="S642" s="36">
        <v>285</v>
      </c>
      <c r="T642" s="24">
        <v>100</v>
      </c>
      <c r="U642" s="24">
        <v>0</v>
      </c>
      <c r="V642" s="24">
        <v>20</v>
      </c>
      <c r="W642" s="24">
        <v>0</v>
      </c>
      <c r="X642" s="24">
        <v>0</v>
      </c>
      <c r="Y642" s="48">
        <v>0</v>
      </c>
      <c r="Z642" s="48">
        <v>0</v>
      </c>
      <c r="AA642" s="48">
        <f>VLOOKUP(E642,[6]教育处数据!B:G,6,0)</f>
        <v>30</v>
      </c>
      <c r="AB642" s="43">
        <f>VLOOKUP(E642,[6]教育处数据!B:H,7,0)</f>
        <v>0</v>
      </c>
      <c r="AC642" s="43">
        <f>VLOOKUP(E642,[6]教育处数据!B:J,9,0)</f>
        <v>0</v>
      </c>
      <c r="AD642" s="43">
        <f>VLOOKUP(E642,[6]教育处数据!B:L,11,0)</f>
        <v>0</v>
      </c>
      <c r="AE642" s="43">
        <v>0</v>
      </c>
      <c r="AF642" s="43">
        <v>0</v>
      </c>
      <c r="AG642" s="43">
        <f>VLOOKUP(E642,[6]教育处数据!B:N,13,0)</f>
        <v>0</v>
      </c>
      <c r="AH642" s="43">
        <v>0</v>
      </c>
      <c r="AI642" s="43">
        <v>0</v>
      </c>
      <c r="AJ642" s="43">
        <v>0</v>
      </c>
      <c r="AK642" s="43">
        <v>0</v>
      </c>
      <c r="AL642" s="43">
        <v>0</v>
      </c>
      <c r="AM642" s="26">
        <f>SUM(J642:M642,S642:AJ642)</f>
        <v>595</v>
      </c>
      <c r="AN642" s="7" t="str">
        <f>VLOOKUP(G642,'[4]2.第一轮公示反馈'!$G:$AM,33,0)</f>
        <v>神经内科</v>
      </c>
      <c r="AO642" s="52">
        <f>SUMPRODUCT(($AN$4:$AN$1113=AN642)*($AM$4:$AM$1113&gt;AM642))+1</f>
        <v>26</v>
      </c>
      <c r="AP642" s="53">
        <f>COUNTIF(AN:AN,AN642)</f>
        <v>45</v>
      </c>
      <c r="AQ642" s="54">
        <f>AO642/AP642</f>
        <v>0.577777777777778</v>
      </c>
      <c r="AR642" s="53">
        <f>IF(AQ642&lt;=10%,1.5,(IF(AQ642&lt;=40%,1.25,IF(AQ642&lt;=60%,1,IF(AQ642&lt;90%,0.75,0.5)))))</f>
        <v>1</v>
      </c>
      <c r="AS642" s="55">
        <v>1200</v>
      </c>
      <c r="AT642" s="6">
        <f>VLOOKUP(E642,[6]教育处数据!B:Q,16,0)</f>
        <v>20</v>
      </c>
      <c r="AU642" s="56">
        <f>AS642*AR642*(AT642/AW642)</f>
        <v>1200</v>
      </c>
      <c r="AV642" s="57">
        <f>ROUND(AU642,0)</f>
        <v>1200</v>
      </c>
      <c r="AW642" s="6">
        <v>20</v>
      </c>
    </row>
    <row r="643" spans="1:49">
      <c r="A643" s="6"/>
      <c r="B643" s="7" t="s">
        <v>281</v>
      </c>
      <c r="C643" s="8">
        <v>638</v>
      </c>
      <c r="D643" s="9" t="s">
        <v>798</v>
      </c>
      <c r="E643" s="8" t="str">
        <f>VLOOKUP(D643,'[1]9月学员绩效名单'!$A:$C,3,0)</f>
        <v>733L25</v>
      </c>
      <c r="F643" s="8" t="str">
        <f>VLOOKUP(E643,'[2]住培学员 在培学员排班表（所有人）请假等数据已更新到23.6'!$F$1:$X$65536,19,0)</f>
        <v>住院医师-外院</v>
      </c>
      <c r="G643" s="8" t="str">
        <f>VLOOKUP(E643,'[2]住培学员 在培学员排班表（所有人）请假等数据已更新到23.6'!$F$1:$P$65536,11,0)</f>
        <v>神经内科</v>
      </c>
      <c r="H643" s="8" t="str">
        <f>VLOOKUP(E643,'[2]住培学员 在培学员排班表（所有人）请假等数据已更新到23.6'!$F$1:$S$65536,14,0)</f>
        <v>2023年</v>
      </c>
      <c r="I643" s="8" t="s">
        <v>99</v>
      </c>
      <c r="J643" s="24">
        <v>0</v>
      </c>
      <c r="K643" s="24">
        <v>0</v>
      </c>
      <c r="L643" s="24">
        <v>0</v>
      </c>
      <c r="M643" s="24">
        <v>160</v>
      </c>
      <c r="N643" s="25" t="s">
        <v>283</v>
      </c>
      <c r="O643" s="25" t="s">
        <v>283</v>
      </c>
      <c r="P643" s="25" t="s">
        <v>283</v>
      </c>
      <c r="Q643" s="25" t="s">
        <v>283</v>
      </c>
      <c r="R643" s="25" t="s">
        <v>283</v>
      </c>
      <c r="S643" s="36">
        <v>25</v>
      </c>
      <c r="T643" s="24">
        <v>100</v>
      </c>
      <c r="U643" s="24">
        <v>10</v>
      </c>
      <c r="V643" s="24">
        <v>60</v>
      </c>
      <c r="W643" s="24">
        <v>60</v>
      </c>
      <c r="X643" s="24">
        <v>30</v>
      </c>
      <c r="Y643" s="48">
        <v>20</v>
      </c>
      <c r="Z643" s="48">
        <v>0</v>
      </c>
      <c r="AA643" s="48">
        <f>VLOOKUP(E643,[6]教育处数据!B:G,6,0)</f>
        <v>30</v>
      </c>
      <c r="AB643" s="43">
        <f>VLOOKUP(E643,[6]教育处数据!B:H,7,0)</f>
        <v>100</v>
      </c>
      <c r="AC643" s="43">
        <f>VLOOKUP(E643,[6]教育处数据!B:J,9,0)</f>
        <v>0</v>
      </c>
      <c r="AD643" s="43">
        <f>VLOOKUP(E643,[6]教育处数据!B:L,11,0)</f>
        <v>0</v>
      </c>
      <c r="AE643" s="43">
        <v>0</v>
      </c>
      <c r="AF643" s="43">
        <v>0</v>
      </c>
      <c r="AG643" s="43">
        <f>VLOOKUP(E643,[6]教育处数据!B:N,13,0)</f>
        <v>0</v>
      </c>
      <c r="AH643" s="43">
        <v>0</v>
      </c>
      <c r="AI643" s="43">
        <v>0</v>
      </c>
      <c r="AJ643" s="43">
        <v>0</v>
      </c>
      <c r="AK643" s="43">
        <v>0</v>
      </c>
      <c r="AL643" s="43">
        <v>0</v>
      </c>
      <c r="AM643" s="26">
        <f>SUM(J643:M643,S643:AJ643)</f>
        <v>595</v>
      </c>
      <c r="AN643" s="7" t="str">
        <f>VLOOKUP(G643,'[4]2.第一轮公示反馈'!$G:$AM,33,0)</f>
        <v>神经内科</v>
      </c>
      <c r="AO643" s="52">
        <f>SUMPRODUCT(($AN$4:$AN$1113=AN643)*($AM$4:$AM$1113&gt;AM643))+1</f>
        <v>26</v>
      </c>
      <c r="AP643" s="53">
        <f>COUNTIF(AN:AN,AN643)</f>
        <v>45</v>
      </c>
      <c r="AQ643" s="54">
        <f>AO643/AP643</f>
        <v>0.577777777777778</v>
      </c>
      <c r="AR643" s="53">
        <f>IF(AQ643&lt;=10%,1.5,(IF(AQ643&lt;=40%,1.25,IF(AQ643&lt;=60%,1,IF(AQ643&lt;90%,0.75,0.5)))))</f>
        <v>1</v>
      </c>
      <c r="AS643" s="55">
        <v>1200</v>
      </c>
      <c r="AT643" s="6">
        <f>VLOOKUP(E643,[6]教育处数据!B:Q,16,0)</f>
        <v>20</v>
      </c>
      <c r="AU643" s="56">
        <f>AS643*AR643*(AT643/AW643)</f>
        <v>1200</v>
      </c>
      <c r="AV643" s="57">
        <f>ROUND(AU643,0)</f>
        <v>1200</v>
      </c>
      <c r="AW643" s="6">
        <v>20</v>
      </c>
    </row>
    <row r="644" spans="1:49">
      <c r="A644" s="6"/>
      <c r="B644" s="7" t="s">
        <v>281</v>
      </c>
      <c r="C644" s="8">
        <v>639</v>
      </c>
      <c r="D644" s="13" t="s">
        <v>799</v>
      </c>
      <c r="E644" s="8" t="str">
        <f>VLOOKUP(D644,'[1]9月学员绩效名单'!$A:$C,3,0)</f>
        <v>7AO272</v>
      </c>
      <c r="F644" s="8" t="str">
        <f>VLOOKUP(E644,'[2]住培学员 在培学员排班表（所有人）请假等数据已更新到23.6'!$F$1:$X$65536,19,0)</f>
        <v>规培研究生</v>
      </c>
      <c r="G644" s="8" t="str">
        <f>VLOOKUP(E644,'[2]住培学员 在培学员排班表（所有人）请假等数据已更新到23.6'!$F$1:$P$65536,11,0)</f>
        <v>神经内科</v>
      </c>
      <c r="H644" s="8" t="str">
        <f>VLOOKUP(E644,'[2]住培学员 在培学员排班表（所有人）请假等数据已更新到23.6'!$F$1:$S$65536,14,0)</f>
        <v>2022年</v>
      </c>
      <c r="I644" s="8" t="s">
        <v>99</v>
      </c>
      <c r="J644" s="24">
        <v>0</v>
      </c>
      <c r="K644" s="24">
        <v>0</v>
      </c>
      <c r="L644" s="24">
        <v>0</v>
      </c>
      <c r="M644" s="24">
        <v>160</v>
      </c>
      <c r="N644" s="25" t="s">
        <v>283</v>
      </c>
      <c r="O644" s="25" t="s">
        <v>283</v>
      </c>
      <c r="P644" s="25" t="s">
        <v>283</v>
      </c>
      <c r="Q644" s="25" t="s">
        <v>283</v>
      </c>
      <c r="R644" s="25" t="s">
        <v>283</v>
      </c>
      <c r="S644" s="36">
        <v>102.5</v>
      </c>
      <c r="T644" s="24">
        <v>100</v>
      </c>
      <c r="U644" s="24">
        <v>10</v>
      </c>
      <c r="V644" s="24">
        <v>80</v>
      </c>
      <c r="W644" s="24">
        <v>60</v>
      </c>
      <c r="X644" s="24">
        <v>60</v>
      </c>
      <c r="Y644" s="48">
        <v>20</v>
      </c>
      <c r="Z644" s="48">
        <v>0</v>
      </c>
      <c r="AA644" s="48">
        <f>VLOOKUP(E644,[6]教育处数据!B:G,6,0)</f>
        <v>0</v>
      </c>
      <c r="AB644" s="43">
        <f>VLOOKUP(E644,[6]教育处数据!B:H,7,0)</f>
        <v>0</v>
      </c>
      <c r="AC644" s="43">
        <f>VLOOKUP(E644,[6]教育处数据!B:J,9,0)</f>
        <v>0</v>
      </c>
      <c r="AD644" s="43">
        <f>VLOOKUP(E644,[6]教育处数据!B:L,11,0)</f>
        <v>0</v>
      </c>
      <c r="AE644" s="43">
        <v>0</v>
      </c>
      <c r="AF644" s="43">
        <v>0</v>
      </c>
      <c r="AG644" s="43">
        <f>VLOOKUP(E644,[6]教育处数据!B:N,13,0)</f>
        <v>0</v>
      </c>
      <c r="AH644" s="43">
        <v>0</v>
      </c>
      <c r="AI644" s="43">
        <v>0</v>
      </c>
      <c r="AJ644" s="43">
        <v>0</v>
      </c>
      <c r="AK644" s="43">
        <v>0</v>
      </c>
      <c r="AL644" s="43">
        <v>0</v>
      </c>
      <c r="AM644" s="26">
        <f>SUM(J644:M644,S644:AJ644)</f>
        <v>592.5</v>
      </c>
      <c r="AN644" s="7" t="str">
        <f>VLOOKUP(G644,'[4]2.第一轮公示反馈'!$G:$AM,33,0)</f>
        <v>神经内科</v>
      </c>
      <c r="AO644" s="52">
        <f>SUMPRODUCT(($AN$4:$AN$1113=AN644)*($AM$4:$AM$1113&gt;AM644))+1</f>
        <v>28</v>
      </c>
      <c r="AP644" s="53">
        <f>COUNTIF(AN:AN,AN644)</f>
        <v>45</v>
      </c>
      <c r="AQ644" s="54">
        <f>AO644/AP644</f>
        <v>0.622222222222222</v>
      </c>
      <c r="AR644" s="53">
        <f>IF(AQ644&lt;=10%,1.5,(IF(AQ644&lt;=40%,1.25,IF(AQ644&lt;=60%,1,IF(AQ644&lt;90%,0.75,0.5)))))</f>
        <v>0.75</v>
      </c>
      <c r="AS644" s="55">
        <v>1200</v>
      </c>
      <c r="AT644" s="6">
        <f>VLOOKUP(E644,[6]教育处数据!B:Q,16,0)</f>
        <v>20</v>
      </c>
      <c r="AU644" s="56">
        <f>AS644*AR644*(AT644/AW644)</f>
        <v>900</v>
      </c>
      <c r="AV644" s="57">
        <f>ROUND(AU644,0)</f>
        <v>900</v>
      </c>
      <c r="AW644" s="6">
        <v>20</v>
      </c>
    </row>
    <row r="645" spans="1:49">
      <c r="A645" s="6"/>
      <c r="B645" s="7" t="s">
        <v>281</v>
      </c>
      <c r="C645" s="8">
        <v>640</v>
      </c>
      <c r="D645" s="13" t="s">
        <v>800</v>
      </c>
      <c r="E645" s="8" t="str">
        <f>VLOOKUP(D645,'[1]9月学员绩效名单'!$A:$C,3,0)</f>
        <v>7AO266</v>
      </c>
      <c r="F645" s="8" t="str">
        <f>VLOOKUP(E645,'[2]住培学员 在培学员排班表（所有人）请假等数据已更新到23.6'!$F$1:$X$65536,19,0)</f>
        <v>规培研究生</v>
      </c>
      <c r="G645" s="8" t="str">
        <f>VLOOKUP(E645,'[2]住培学员 在培学员排班表（所有人）请假等数据已更新到23.6'!$F$1:$P$65536,11,0)</f>
        <v>神经内科</v>
      </c>
      <c r="H645" s="8" t="str">
        <f>VLOOKUP(E645,'[2]住培学员 在培学员排班表（所有人）请假等数据已更新到23.6'!$F$1:$S$65536,14,0)</f>
        <v>2022年</v>
      </c>
      <c r="I645" s="8" t="s">
        <v>99</v>
      </c>
      <c r="J645" s="24">
        <v>0</v>
      </c>
      <c r="K645" s="24">
        <v>0</v>
      </c>
      <c r="L645" s="24">
        <v>0</v>
      </c>
      <c r="M645" s="24">
        <v>160</v>
      </c>
      <c r="N645" s="25" t="s">
        <v>283</v>
      </c>
      <c r="O645" s="25" t="s">
        <v>283</v>
      </c>
      <c r="P645" s="25" t="s">
        <v>283</v>
      </c>
      <c r="Q645" s="25" t="s">
        <v>283</v>
      </c>
      <c r="R645" s="25" t="s">
        <v>283</v>
      </c>
      <c r="S645" s="36">
        <v>100</v>
      </c>
      <c r="T645" s="24">
        <v>100</v>
      </c>
      <c r="U645" s="24">
        <v>10</v>
      </c>
      <c r="V645" s="24">
        <v>80</v>
      </c>
      <c r="W645" s="24">
        <v>60</v>
      </c>
      <c r="X645" s="24">
        <v>60</v>
      </c>
      <c r="Y645" s="48">
        <v>20</v>
      </c>
      <c r="Z645" s="48">
        <v>0</v>
      </c>
      <c r="AA645" s="48">
        <f>VLOOKUP(E645,[6]教育处数据!B:G,6,0)</f>
        <v>0</v>
      </c>
      <c r="AB645" s="43">
        <f>VLOOKUP(E645,[6]教育处数据!B:H,7,0)</f>
        <v>0</v>
      </c>
      <c r="AC645" s="43">
        <f>VLOOKUP(E645,[6]教育处数据!B:J,9,0)</f>
        <v>0</v>
      </c>
      <c r="AD645" s="43">
        <f>VLOOKUP(E645,[6]教育处数据!B:L,11,0)</f>
        <v>0</v>
      </c>
      <c r="AE645" s="43">
        <v>0</v>
      </c>
      <c r="AF645" s="43">
        <v>0</v>
      </c>
      <c r="AG645" s="43">
        <f>VLOOKUP(E645,[6]教育处数据!B:N,13,0)</f>
        <v>0</v>
      </c>
      <c r="AH645" s="43">
        <v>0</v>
      </c>
      <c r="AI645" s="43">
        <v>0</v>
      </c>
      <c r="AJ645" s="43">
        <v>0</v>
      </c>
      <c r="AK645" s="43">
        <v>0</v>
      </c>
      <c r="AL645" s="43">
        <v>0</v>
      </c>
      <c r="AM645" s="26">
        <f>SUM(J645:M645,S645:AJ645)</f>
        <v>590</v>
      </c>
      <c r="AN645" s="7" t="str">
        <f>VLOOKUP(G645,'[4]2.第一轮公示反馈'!$G:$AM,33,0)</f>
        <v>神经内科</v>
      </c>
      <c r="AO645" s="52">
        <f>SUMPRODUCT(($AN$4:$AN$1113=AN645)*($AM$4:$AM$1113&gt;AM645))+1</f>
        <v>29</v>
      </c>
      <c r="AP645" s="53">
        <f>COUNTIF(AN:AN,AN645)</f>
        <v>45</v>
      </c>
      <c r="AQ645" s="54">
        <f>AO645/AP645</f>
        <v>0.644444444444444</v>
      </c>
      <c r="AR645" s="53">
        <f>IF(AQ645&lt;=10%,1.5,(IF(AQ645&lt;=40%,1.25,IF(AQ645&lt;=60%,1,IF(AQ645&lt;90%,0.75,0.5)))))</f>
        <v>0.75</v>
      </c>
      <c r="AS645" s="55">
        <v>1200</v>
      </c>
      <c r="AT645" s="6">
        <f>VLOOKUP(E645,[6]教育处数据!B:Q,16,0)</f>
        <v>20</v>
      </c>
      <c r="AU645" s="56">
        <f>AS645*AR645*(AT645/AW645)</f>
        <v>900</v>
      </c>
      <c r="AV645" s="57">
        <f>ROUND(AU645,0)</f>
        <v>900</v>
      </c>
      <c r="AW645" s="6">
        <v>20</v>
      </c>
    </row>
    <row r="646" ht="24" spans="1:49">
      <c r="A646" s="6"/>
      <c r="B646" s="7" t="s">
        <v>281</v>
      </c>
      <c r="C646" s="8">
        <v>641</v>
      </c>
      <c r="D646" s="9" t="s">
        <v>801</v>
      </c>
      <c r="E646" s="8" t="str">
        <f>VLOOKUP(D646,'[1]9月学员绩效名单'!$A:$C,3,0)</f>
        <v>733L20</v>
      </c>
      <c r="F646" s="8" t="str">
        <f>VLOOKUP(E646,'[2]住培学员 在培学员排班表（所有人）请假等数据已更新到23.6'!$F$1:$X$65536,19,0)</f>
        <v>住院医师-外院</v>
      </c>
      <c r="G646" s="8" t="str">
        <f>VLOOKUP(E646,'[2]住培学员 在培学员排班表（所有人）请假等数据已更新到23.6'!$F$1:$P$65536,11,0)</f>
        <v>神经内科</v>
      </c>
      <c r="H646" s="8" t="str">
        <f>VLOOKUP(E646,'[2]住培学员 在培学员排班表（所有人）请假等数据已更新到23.6'!$F$1:$S$65536,14,0)</f>
        <v>2023年</v>
      </c>
      <c r="I646" s="8" t="s">
        <v>99</v>
      </c>
      <c r="J646" s="24">
        <v>0</v>
      </c>
      <c r="K646" s="24">
        <v>0</v>
      </c>
      <c r="L646" s="24">
        <v>0</v>
      </c>
      <c r="M646" s="24">
        <v>160</v>
      </c>
      <c r="N646" s="25" t="s">
        <v>283</v>
      </c>
      <c r="O646" s="25" t="s">
        <v>283</v>
      </c>
      <c r="P646" s="25" t="s">
        <v>283</v>
      </c>
      <c r="Q646" s="25" t="s">
        <v>283</v>
      </c>
      <c r="R646" s="25" t="s">
        <v>283</v>
      </c>
      <c r="S646" s="36">
        <v>110</v>
      </c>
      <c r="T646" s="24">
        <v>100</v>
      </c>
      <c r="U646" s="24">
        <v>10</v>
      </c>
      <c r="V646" s="24">
        <v>80</v>
      </c>
      <c r="W646" s="24">
        <v>60</v>
      </c>
      <c r="X646" s="24">
        <v>60</v>
      </c>
      <c r="Y646" s="48">
        <v>20</v>
      </c>
      <c r="Z646" s="48">
        <v>0</v>
      </c>
      <c r="AA646" s="48">
        <f>VLOOKUP(E646,[6]教育处数据!B:G,6,0)</f>
        <v>0</v>
      </c>
      <c r="AB646" s="43">
        <f>VLOOKUP(E646,[6]教育处数据!B:H,7,0)</f>
        <v>0</v>
      </c>
      <c r="AC646" s="43">
        <f>VLOOKUP(E646,[6]教育处数据!B:J,9,0)</f>
        <v>0</v>
      </c>
      <c r="AD646" s="43">
        <f>VLOOKUP(E646,[6]教育处数据!B:L,11,0)</f>
        <v>0</v>
      </c>
      <c r="AE646" s="43">
        <v>0</v>
      </c>
      <c r="AF646" s="43">
        <v>0</v>
      </c>
      <c r="AG646" s="43">
        <v>-20</v>
      </c>
      <c r="AH646" s="43">
        <v>0</v>
      </c>
      <c r="AI646" s="43">
        <v>0</v>
      </c>
      <c r="AJ646" s="43">
        <v>0</v>
      </c>
      <c r="AK646" s="43">
        <v>0</v>
      </c>
      <c r="AL646" s="43">
        <v>0</v>
      </c>
      <c r="AM646" s="26">
        <f>SUM(J646:M646,S646:AJ646)</f>
        <v>580</v>
      </c>
      <c r="AN646" s="7" t="str">
        <f>VLOOKUP(G646,'[4]2.第一轮公示反馈'!$G:$AM,33,0)</f>
        <v>神经内科</v>
      </c>
      <c r="AO646" s="52">
        <f>SUMPRODUCT(($AN$4:$AN$1113=AN646)*($AM$4:$AM$1113&gt;AM646))+1</f>
        <v>30</v>
      </c>
      <c r="AP646" s="53">
        <f>COUNTIF(AN:AN,AN646)</f>
        <v>45</v>
      </c>
      <c r="AQ646" s="54">
        <f>AO646/AP646</f>
        <v>0.666666666666667</v>
      </c>
      <c r="AR646" s="53">
        <f>IF(AQ646&lt;=10%,1.5,(IF(AQ646&lt;=40%,1.25,IF(AQ646&lt;=60%,1,IF(AQ646&lt;90%,0.75,0.5)))))</f>
        <v>0.75</v>
      </c>
      <c r="AS646" s="55">
        <v>1200</v>
      </c>
      <c r="AT646" s="6">
        <f>VLOOKUP(E646,[6]教育处数据!B:Q,16,0)</f>
        <v>20</v>
      </c>
      <c r="AU646" s="56">
        <f>AS646*AR646*(AT646/AW646)</f>
        <v>900</v>
      </c>
      <c r="AV646" s="57">
        <f>ROUND(AU646,0)</f>
        <v>900</v>
      </c>
      <c r="AW646" s="6">
        <v>20</v>
      </c>
    </row>
    <row r="647" spans="1:49">
      <c r="A647" s="6"/>
      <c r="B647" s="7" t="s">
        <v>281</v>
      </c>
      <c r="C647" s="8">
        <v>642</v>
      </c>
      <c r="D647" s="11" t="s">
        <v>802</v>
      </c>
      <c r="E647" s="8" t="str">
        <f>VLOOKUP(D647,'[1]9月学员绩效名单'!$A:$C,3,0)</f>
        <v>7AM223</v>
      </c>
      <c r="F647" s="8" t="str">
        <f>VLOOKUP(E647,'[2]住培学员 在培学员排班表（所有人）请假等数据已更新到23.6'!$F$1:$X$65536,19,0)</f>
        <v>规培研究生</v>
      </c>
      <c r="G647" s="8" t="str">
        <f>VLOOKUP(E647,'[2]住培学员 在培学员排班表（所有人）请假等数据已更新到23.6'!$F$1:$P$65536,11,0)</f>
        <v>神经内科</v>
      </c>
      <c r="H647" s="8" t="str">
        <f>VLOOKUP(E647,'[2]住培学员 在培学员排班表（所有人）请假等数据已更新到23.6'!$F$1:$S$65536,14,0)</f>
        <v>2021年</v>
      </c>
      <c r="I647" s="8" t="s">
        <v>99</v>
      </c>
      <c r="J647" s="24">
        <v>0</v>
      </c>
      <c r="K647" s="24">
        <v>0</v>
      </c>
      <c r="L647" s="24">
        <v>0</v>
      </c>
      <c r="M647" s="24">
        <v>160</v>
      </c>
      <c r="N647" s="25" t="s">
        <v>283</v>
      </c>
      <c r="O647" s="25" t="s">
        <v>283</v>
      </c>
      <c r="P647" s="25" t="s">
        <v>283</v>
      </c>
      <c r="Q647" s="25" t="s">
        <v>283</v>
      </c>
      <c r="R647" s="25" t="s">
        <v>283</v>
      </c>
      <c r="S647" s="36">
        <v>115</v>
      </c>
      <c r="T647" s="24">
        <v>100</v>
      </c>
      <c r="U647" s="24">
        <v>10</v>
      </c>
      <c r="V647" s="24">
        <v>80</v>
      </c>
      <c r="W647" s="24">
        <v>60</v>
      </c>
      <c r="X647" s="24">
        <v>30</v>
      </c>
      <c r="Y647" s="48">
        <v>20</v>
      </c>
      <c r="Z647" s="48">
        <v>0</v>
      </c>
      <c r="AA647" s="48">
        <f>VLOOKUP(E647,[6]教育处数据!B:G,6,0)</f>
        <v>0</v>
      </c>
      <c r="AB647" s="43">
        <f>VLOOKUP(E647,[6]教育处数据!B:H,7,0)</f>
        <v>0</v>
      </c>
      <c r="AC647" s="43">
        <f>VLOOKUP(E647,[6]教育处数据!B:J,9,0)</f>
        <v>0</v>
      </c>
      <c r="AD647" s="43">
        <f>VLOOKUP(E647,[6]教育处数据!B:L,11,0)</f>
        <v>0</v>
      </c>
      <c r="AE647" s="43">
        <v>0</v>
      </c>
      <c r="AF647" s="43">
        <v>0</v>
      </c>
      <c r="AG647" s="43">
        <f>VLOOKUP(E647,[6]教育处数据!B:N,13,0)</f>
        <v>0</v>
      </c>
      <c r="AH647" s="43">
        <v>0</v>
      </c>
      <c r="AI647" s="43">
        <v>0</v>
      </c>
      <c r="AJ647" s="43">
        <v>0</v>
      </c>
      <c r="AK647" s="43">
        <v>0</v>
      </c>
      <c r="AL647" s="43">
        <v>0</v>
      </c>
      <c r="AM647" s="26">
        <f>SUM(J647:M647,S647:AJ647)</f>
        <v>575</v>
      </c>
      <c r="AN647" s="7" t="str">
        <f>VLOOKUP(G647,'[4]2.第一轮公示反馈'!$G:$AM,33,0)</f>
        <v>神经内科</v>
      </c>
      <c r="AO647" s="52">
        <f>SUMPRODUCT(($AN$4:$AN$1113=AN647)*($AM$4:$AM$1113&gt;AM647))+1</f>
        <v>31</v>
      </c>
      <c r="AP647" s="53">
        <f>COUNTIF(AN:AN,AN647)</f>
        <v>45</v>
      </c>
      <c r="AQ647" s="54">
        <f>AO647/AP647</f>
        <v>0.688888888888889</v>
      </c>
      <c r="AR647" s="53">
        <f>IF(AQ647&lt;=10%,1.5,(IF(AQ647&lt;=40%,1.25,IF(AQ647&lt;=60%,1,IF(AQ647&lt;90%,0.75,0.5)))))</f>
        <v>0.75</v>
      </c>
      <c r="AS647" s="55">
        <v>1200</v>
      </c>
      <c r="AT647" s="6">
        <f>VLOOKUP(E647,[6]教育处数据!B:Q,16,0)</f>
        <v>20</v>
      </c>
      <c r="AU647" s="56">
        <f>AS647*AR647*(AT647/AW647)</f>
        <v>900</v>
      </c>
      <c r="AV647" s="57">
        <f>ROUND(AU647,0)</f>
        <v>900</v>
      </c>
      <c r="AW647" s="6">
        <v>20</v>
      </c>
    </row>
    <row r="648" spans="1:49">
      <c r="A648" s="6"/>
      <c r="B648" s="7" t="s">
        <v>281</v>
      </c>
      <c r="C648" s="8">
        <v>643</v>
      </c>
      <c r="D648" s="11" t="s">
        <v>803</v>
      </c>
      <c r="E648" s="8" t="str">
        <f>VLOOKUP(D648,'[1]9月学员绩效名单'!$A:$C,3,0)</f>
        <v>7AM229</v>
      </c>
      <c r="F648" s="8" t="str">
        <f>VLOOKUP(E648,'[2]住培学员 在培学员排班表（所有人）请假等数据已更新到23.6'!$F$1:$X$65536,19,0)</f>
        <v>规培研究生</v>
      </c>
      <c r="G648" s="8" t="str">
        <f>VLOOKUP(E648,'[2]住培学员 在培学员排班表（所有人）请假等数据已更新到23.6'!$F$1:$P$65536,11,0)</f>
        <v>神经内科</v>
      </c>
      <c r="H648" s="8" t="str">
        <f>VLOOKUP(E648,'[2]住培学员 在培学员排班表（所有人）请假等数据已更新到23.6'!$F$1:$S$65536,14,0)</f>
        <v>2021年</v>
      </c>
      <c r="I648" s="8" t="s">
        <v>99</v>
      </c>
      <c r="J648" s="24">
        <v>0</v>
      </c>
      <c r="K648" s="24">
        <v>0</v>
      </c>
      <c r="L648" s="24">
        <v>0</v>
      </c>
      <c r="M648" s="24">
        <v>160</v>
      </c>
      <c r="N648" s="25" t="s">
        <v>283</v>
      </c>
      <c r="O648" s="25" t="s">
        <v>283</v>
      </c>
      <c r="P648" s="25" t="s">
        <v>283</v>
      </c>
      <c r="Q648" s="25" t="s">
        <v>283</v>
      </c>
      <c r="R648" s="25" t="s">
        <v>283</v>
      </c>
      <c r="S648" s="36">
        <v>110</v>
      </c>
      <c r="T648" s="24">
        <v>100</v>
      </c>
      <c r="U648" s="24">
        <v>10</v>
      </c>
      <c r="V648" s="24">
        <v>40</v>
      </c>
      <c r="W648" s="24">
        <v>30</v>
      </c>
      <c r="X648" s="24">
        <v>0</v>
      </c>
      <c r="Y648" s="48">
        <v>20</v>
      </c>
      <c r="Z648" s="48">
        <v>0</v>
      </c>
      <c r="AA648" s="48">
        <f>VLOOKUP(E648,[6]教育处数据!B:G,6,0)</f>
        <v>0</v>
      </c>
      <c r="AB648" s="43">
        <f>VLOOKUP(E648,[6]教育处数据!B:H,7,0)</f>
        <v>100</v>
      </c>
      <c r="AC648" s="43">
        <f>VLOOKUP(E648,[6]教育处数据!B:J,9,0)</f>
        <v>0</v>
      </c>
      <c r="AD648" s="43">
        <f>VLOOKUP(E648,[6]教育处数据!B:L,11,0)</f>
        <v>0</v>
      </c>
      <c r="AE648" s="43">
        <v>0</v>
      </c>
      <c r="AF648" s="43">
        <v>0</v>
      </c>
      <c r="AG648" s="43">
        <f>VLOOKUP(E648,[6]教育处数据!B:N,13,0)</f>
        <v>0</v>
      </c>
      <c r="AH648" s="43">
        <v>0</v>
      </c>
      <c r="AI648" s="43">
        <v>0</v>
      </c>
      <c r="AJ648" s="43">
        <v>0</v>
      </c>
      <c r="AK648" s="43">
        <v>0</v>
      </c>
      <c r="AL648" s="43">
        <v>0</v>
      </c>
      <c r="AM648" s="26">
        <f>SUM(J648:M648,S648:AJ648)</f>
        <v>570</v>
      </c>
      <c r="AN648" s="7" t="str">
        <f>VLOOKUP(G648,'[4]2.第一轮公示反馈'!$G:$AM,33,0)</f>
        <v>神经内科</v>
      </c>
      <c r="AO648" s="52">
        <f>SUMPRODUCT(($AN$4:$AN$1113=AN648)*($AM$4:$AM$1113&gt;AM648))+1</f>
        <v>32</v>
      </c>
      <c r="AP648" s="53">
        <f>COUNTIF(AN:AN,AN648)</f>
        <v>45</v>
      </c>
      <c r="AQ648" s="54">
        <f>AO648/AP648</f>
        <v>0.711111111111111</v>
      </c>
      <c r="AR648" s="53">
        <f>IF(AQ648&lt;=10%,1.5,(IF(AQ648&lt;=40%,1.25,IF(AQ648&lt;=60%,1,IF(AQ648&lt;90%,0.75,0.5)))))</f>
        <v>0.75</v>
      </c>
      <c r="AS648" s="55">
        <v>1200</v>
      </c>
      <c r="AT648" s="6">
        <f>VLOOKUP(E648,[6]教育处数据!B:Q,16,0)</f>
        <v>20</v>
      </c>
      <c r="AU648" s="56">
        <f>AS648*AR648*(AT648/AW648)</f>
        <v>900</v>
      </c>
      <c r="AV648" s="57">
        <f>ROUND(AU648,0)</f>
        <v>900</v>
      </c>
      <c r="AW648" s="6">
        <v>20</v>
      </c>
    </row>
    <row r="649" spans="1:49">
      <c r="A649" s="6"/>
      <c r="B649" s="7" t="s">
        <v>281</v>
      </c>
      <c r="C649" s="8">
        <v>644</v>
      </c>
      <c r="D649" s="13" t="s">
        <v>804</v>
      </c>
      <c r="E649" s="8" t="str">
        <f>VLOOKUP(D649,'[1]9月学员绩效名单'!$A:$C,3,0)</f>
        <v>7AO049</v>
      </c>
      <c r="F649" s="8" t="str">
        <f>VLOOKUP(E649,'[2]住培学员 在培学员排班表（所有人）请假等数据已更新到23.6'!$F$1:$X$65536,19,0)</f>
        <v>规培研究生</v>
      </c>
      <c r="G649" s="8" t="str">
        <f>VLOOKUP(E649,'[2]住培学员 在培学员排班表（所有人）请假等数据已更新到23.6'!$F$1:$P$65536,11,0)</f>
        <v>神经内科</v>
      </c>
      <c r="H649" s="8" t="str">
        <f>VLOOKUP(E649,'[2]住培学员 在培学员排班表（所有人）请假等数据已更新到23.6'!$F$1:$S$65536,14,0)</f>
        <v>2022年</v>
      </c>
      <c r="I649" s="8" t="s">
        <v>99</v>
      </c>
      <c r="J649" s="24">
        <v>0</v>
      </c>
      <c r="K649" s="24">
        <v>0</v>
      </c>
      <c r="L649" s="24">
        <v>0</v>
      </c>
      <c r="M649" s="24">
        <v>160</v>
      </c>
      <c r="N649" s="25" t="s">
        <v>283</v>
      </c>
      <c r="O649" s="25" t="s">
        <v>283</v>
      </c>
      <c r="P649" s="25" t="s">
        <v>283</v>
      </c>
      <c r="Q649" s="25" t="s">
        <v>283</v>
      </c>
      <c r="R649" s="25" t="s">
        <v>283</v>
      </c>
      <c r="S649" s="36">
        <v>150</v>
      </c>
      <c r="T649" s="24">
        <v>100</v>
      </c>
      <c r="U649" s="24">
        <v>10</v>
      </c>
      <c r="V649" s="24">
        <v>40</v>
      </c>
      <c r="W649" s="24">
        <v>30</v>
      </c>
      <c r="X649" s="24">
        <v>60</v>
      </c>
      <c r="Y649" s="48">
        <v>20</v>
      </c>
      <c r="Z649" s="48">
        <v>0</v>
      </c>
      <c r="AA649" s="48">
        <f>VLOOKUP(E649,[6]教育处数据!B:G,6,0)</f>
        <v>0</v>
      </c>
      <c r="AB649" s="43">
        <f>VLOOKUP(E649,[6]教育处数据!B:H,7,0)</f>
        <v>0</v>
      </c>
      <c r="AC649" s="43">
        <f>VLOOKUP(E649,[6]教育处数据!B:J,9,0)</f>
        <v>0</v>
      </c>
      <c r="AD649" s="43">
        <f>VLOOKUP(E649,[6]教育处数据!B:L,11,0)</f>
        <v>0</v>
      </c>
      <c r="AE649" s="43">
        <v>0</v>
      </c>
      <c r="AF649" s="43">
        <v>0</v>
      </c>
      <c r="AG649" s="43">
        <f>VLOOKUP(E649,[6]教育处数据!B:N,13,0)</f>
        <v>0</v>
      </c>
      <c r="AH649" s="43">
        <v>0</v>
      </c>
      <c r="AI649" s="43">
        <v>0</v>
      </c>
      <c r="AJ649" s="43">
        <v>0</v>
      </c>
      <c r="AK649" s="43">
        <v>0</v>
      </c>
      <c r="AL649" s="43">
        <v>0</v>
      </c>
      <c r="AM649" s="26">
        <f>SUM(J649:M649,S649:AJ649)</f>
        <v>570</v>
      </c>
      <c r="AN649" s="7" t="str">
        <f>VLOOKUP(G649,'[4]2.第一轮公示反馈'!$G:$AM,33,0)</f>
        <v>神经内科</v>
      </c>
      <c r="AO649" s="52">
        <f>SUMPRODUCT(($AN$4:$AN$1113=AN649)*($AM$4:$AM$1113&gt;AM649))+1</f>
        <v>32</v>
      </c>
      <c r="AP649" s="53">
        <f>COUNTIF(AN:AN,AN649)</f>
        <v>45</v>
      </c>
      <c r="AQ649" s="54">
        <f>AO649/AP649</f>
        <v>0.711111111111111</v>
      </c>
      <c r="AR649" s="53">
        <f>IF(AQ649&lt;=10%,1.5,(IF(AQ649&lt;=40%,1.25,IF(AQ649&lt;=60%,1,IF(AQ649&lt;90%,0.75,0.5)))))</f>
        <v>0.75</v>
      </c>
      <c r="AS649" s="55">
        <v>1200</v>
      </c>
      <c r="AT649" s="6">
        <f>VLOOKUP(E649,[6]教育处数据!B:Q,16,0)</f>
        <v>20</v>
      </c>
      <c r="AU649" s="56">
        <f>AS649*AR649*(AT649/AW649)</f>
        <v>900</v>
      </c>
      <c r="AV649" s="57">
        <f>ROUND(AU649,0)</f>
        <v>900</v>
      </c>
      <c r="AW649" s="6">
        <v>20</v>
      </c>
    </row>
    <row r="650" spans="1:49">
      <c r="A650" s="6"/>
      <c r="B650" s="7" t="s">
        <v>281</v>
      </c>
      <c r="C650" s="8">
        <v>645</v>
      </c>
      <c r="D650" s="13" t="s">
        <v>805</v>
      </c>
      <c r="E650" s="8" t="str">
        <f>VLOOKUP(D650,'[1]9月学员绩效名单'!$A:$C,3,0)</f>
        <v>7AO264</v>
      </c>
      <c r="F650" s="8" t="str">
        <f>VLOOKUP(E650,'[2]住培学员 在培学员排班表（所有人）请假等数据已更新到23.6'!$F$1:$X$65536,19,0)</f>
        <v>规培研究生</v>
      </c>
      <c r="G650" s="8" t="str">
        <f>VLOOKUP(E650,'[2]住培学员 在培学员排班表（所有人）请假等数据已更新到23.6'!$F$1:$P$65536,11,0)</f>
        <v>神经内科</v>
      </c>
      <c r="H650" s="8" t="str">
        <f>VLOOKUP(E650,'[2]住培学员 在培学员排班表（所有人）请假等数据已更新到23.6'!$F$1:$S$65536,14,0)</f>
        <v>2022年</v>
      </c>
      <c r="I650" s="8" t="s">
        <v>99</v>
      </c>
      <c r="J650" s="24">
        <v>0</v>
      </c>
      <c r="K650" s="24">
        <v>0</v>
      </c>
      <c r="L650" s="24">
        <v>0</v>
      </c>
      <c r="M650" s="24">
        <v>160</v>
      </c>
      <c r="N650" s="25" t="s">
        <v>283</v>
      </c>
      <c r="O650" s="25" t="s">
        <v>283</v>
      </c>
      <c r="P650" s="25" t="s">
        <v>283</v>
      </c>
      <c r="Q650" s="25" t="s">
        <v>283</v>
      </c>
      <c r="R650" s="25" t="s">
        <v>283</v>
      </c>
      <c r="S650" s="36">
        <v>110</v>
      </c>
      <c r="T650" s="24">
        <v>100</v>
      </c>
      <c r="U650" s="24">
        <v>10</v>
      </c>
      <c r="V650" s="24">
        <v>80</v>
      </c>
      <c r="W650" s="24">
        <v>30</v>
      </c>
      <c r="X650" s="24">
        <v>60</v>
      </c>
      <c r="Y650" s="48">
        <v>20</v>
      </c>
      <c r="Z650" s="48">
        <v>0</v>
      </c>
      <c r="AA650" s="48">
        <f>VLOOKUP(E650,[6]教育处数据!B:G,6,0)</f>
        <v>0</v>
      </c>
      <c r="AB650" s="43">
        <f>VLOOKUP(E650,[6]教育处数据!B:H,7,0)</f>
        <v>0</v>
      </c>
      <c r="AC650" s="43">
        <f>VLOOKUP(E650,[6]教育处数据!B:J,9,0)</f>
        <v>0</v>
      </c>
      <c r="AD650" s="43">
        <f>VLOOKUP(E650,[6]教育处数据!B:L,11,0)</f>
        <v>0</v>
      </c>
      <c r="AE650" s="43">
        <v>0</v>
      </c>
      <c r="AF650" s="43">
        <v>0</v>
      </c>
      <c r="AG650" s="43">
        <f>VLOOKUP(E650,[6]教育处数据!B:N,13,0)</f>
        <v>0</v>
      </c>
      <c r="AH650" s="43">
        <v>0</v>
      </c>
      <c r="AI650" s="43">
        <v>0</v>
      </c>
      <c r="AJ650" s="43">
        <v>0</v>
      </c>
      <c r="AK650" s="43">
        <v>0</v>
      </c>
      <c r="AL650" s="43">
        <v>0</v>
      </c>
      <c r="AM650" s="26">
        <f>SUM(J650:M650,S650:AJ650)</f>
        <v>570</v>
      </c>
      <c r="AN650" s="7" t="str">
        <f>VLOOKUP(G650,'[4]2.第一轮公示反馈'!$G:$AM,33,0)</f>
        <v>神经内科</v>
      </c>
      <c r="AO650" s="52">
        <f>SUMPRODUCT(($AN$4:$AN$1113=AN650)*($AM$4:$AM$1113&gt;AM650))+1</f>
        <v>32</v>
      </c>
      <c r="AP650" s="53">
        <f>COUNTIF(AN:AN,AN650)</f>
        <v>45</v>
      </c>
      <c r="AQ650" s="54">
        <f>AO650/AP650</f>
        <v>0.711111111111111</v>
      </c>
      <c r="AR650" s="53">
        <f>IF(AQ650&lt;=10%,1.5,(IF(AQ650&lt;=40%,1.25,IF(AQ650&lt;=60%,1,IF(AQ650&lt;90%,0.75,0.5)))))</f>
        <v>0.75</v>
      </c>
      <c r="AS650" s="55">
        <v>1200</v>
      </c>
      <c r="AT650" s="6">
        <f>VLOOKUP(E650,[6]教育处数据!B:Q,16,0)</f>
        <v>20</v>
      </c>
      <c r="AU650" s="56">
        <f>AS650*AR650*(AT650/AW650)</f>
        <v>900</v>
      </c>
      <c r="AV650" s="57">
        <f>ROUND(AU650,0)</f>
        <v>900</v>
      </c>
      <c r="AW650" s="6">
        <v>20</v>
      </c>
    </row>
    <row r="651" spans="1:49">
      <c r="A651" s="6"/>
      <c r="B651" s="7" t="s">
        <v>281</v>
      </c>
      <c r="C651" s="8">
        <v>646</v>
      </c>
      <c r="D651" s="11" t="s">
        <v>806</v>
      </c>
      <c r="E651" s="8" t="str">
        <f>VLOOKUP(D651,'[1]9月学员绩效名单'!$A:$C,3,0)</f>
        <v>7AM225</v>
      </c>
      <c r="F651" s="8" t="str">
        <f>VLOOKUP(E651,'[2]住培学员 在培学员排班表（所有人）请假等数据已更新到23.6'!$F$1:$X$65536,19,0)</f>
        <v>规培研究生</v>
      </c>
      <c r="G651" s="8" t="str">
        <f>VLOOKUP(E651,'[2]住培学员 在培学员排班表（所有人）请假等数据已更新到23.6'!$F$1:$P$65536,11,0)</f>
        <v>神经内科</v>
      </c>
      <c r="H651" s="8" t="str">
        <f>VLOOKUP(E651,'[2]住培学员 在培学员排班表（所有人）请假等数据已更新到23.6'!$F$1:$S$65536,14,0)</f>
        <v>2021年</v>
      </c>
      <c r="I651" s="8" t="s">
        <v>99</v>
      </c>
      <c r="J651" s="24">
        <v>0</v>
      </c>
      <c r="K651" s="24">
        <v>0</v>
      </c>
      <c r="L651" s="24">
        <v>0</v>
      </c>
      <c r="M651" s="24">
        <v>160</v>
      </c>
      <c r="N651" s="25" t="s">
        <v>283</v>
      </c>
      <c r="O651" s="25" t="s">
        <v>283</v>
      </c>
      <c r="P651" s="25" t="s">
        <v>283</v>
      </c>
      <c r="Q651" s="25" t="s">
        <v>283</v>
      </c>
      <c r="R651" s="25" t="s">
        <v>283</v>
      </c>
      <c r="S651" s="36">
        <v>90</v>
      </c>
      <c r="T651" s="24">
        <v>100</v>
      </c>
      <c r="U651" s="24">
        <v>10</v>
      </c>
      <c r="V651" s="24">
        <v>60</v>
      </c>
      <c r="W651" s="24">
        <v>60</v>
      </c>
      <c r="X651" s="24">
        <v>60</v>
      </c>
      <c r="Y651" s="48">
        <v>20</v>
      </c>
      <c r="Z651" s="48">
        <v>0</v>
      </c>
      <c r="AA651" s="48">
        <f>VLOOKUP(E651,[6]教育处数据!B:G,6,0)</f>
        <v>0</v>
      </c>
      <c r="AB651" s="43">
        <f>VLOOKUP(E651,[6]教育处数据!B:H,7,0)</f>
        <v>0</v>
      </c>
      <c r="AC651" s="43">
        <f>VLOOKUP(E651,[6]教育处数据!B:J,9,0)</f>
        <v>0</v>
      </c>
      <c r="AD651" s="43">
        <f>VLOOKUP(E651,[6]教育处数据!B:L,11,0)</f>
        <v>0</v>
      </c>
      <c r="AE651" s="43">
        <v>0</v>
      </c>
      <c r="AF651" s="43">
        <v>0</v>
      </c>
      <c r="AG651" s="43">
        <f>VLOOKUP(E651,[6]教育处数据!B:N,13,0)</f>
        <v>0</v>
      </c>
      <c r="AH651" s="43">
        <v>0</v>
      </c>
      <c r="AI651" s="43">
        <v>0</v>
      </c>
      <c r="AJ651" s="43">
        <v>0</v>
      </c>
      <c r="AK651" s="43">
        <v>0</v>
      </c>
      <c r="AL651" s="43">
        <v>0</v>
      </c>
      <c r="AM651" s="26">
        <f>SUM(J651:M651,S651:AJ651)</f>
        <v>560</v>
      </c>
      <c r="AN651" s="7" t="str">
        <f>VLOOKUP(G651,'[4]2.第一轮公示反馈'!$G:$AM,33,0)</f>
        <v>神经内科</v>
      </c>
      <c r="AO651" s="52">
        <f>SUMPRODUCT(($AN$4:$AN$1113=AN651)*($AM$4:$AM$1113&gt;AM651))+1</f>
        <v>35</v>
      </c>
      <c r="AP651" s="53">
        <f>COUNTIF(AN:AN,AN651)</f>
        <v>45</v>
      </c>
      <c r="AQ651" s="54">
        <f>AO651/AP651</f>
        <v>0.777777777777778</v>
      </c>
      <c r="AR651" s="53">
        <f>IF(AQ651&lt;=10%,1.5,(IF(AQ651&lt;=40%,1.25,IF(AQ651&lt;=60%,1,IF(AQ651&lt;90%,0.75,0.5)))))</f>
        <v>0.75</v>
      </c>
      <c r="AS651" s="55">
        <v>1200</v>
      </c>
      <c r="AT651" s="6">
        <f>VLOOKUP(E651,[6]教育处数据!B:Q,16,0)</f>
        <v>20</v>
      </c>
      <c r="AU651" s="56">
        <f>AS651*AR651*(AT651/AW651)</f>
        <v>900</v>
      </c>
      <c r="AV651" s="57">
        <f>ROUND(AU651,0)</f>
        <v>900</v>
      </c>
      <c r="AW651" s="6">
        <v>20</v>
      </c>
    </row>
    <row r="652" ht="24" spans="1:49">
      <c r="A652" s="6"/>
      <c r="B652" s="7" t="s">
        <v>281</v>
      </c>
      <c r="C652" s="8">
        <v>647</v>
      </c>
      <c r="D652" s="13" t="s">
        <v>807</v>
      </c>
      <c r="E652" s="8" t="str">
        <f>VLOOKUP(D652,'[1]9月学员绩效名单'!$A:$C,3,0)</f>
        <v>7AO035</v>
      </c>
      <c r="F652" s="8" t="str">
        <f>VLOOKUP(E652,'[2]住培学员 在培学员排班表（所有人）请假等数据已更新到23.6'!$F$1:$X$65536,19,0)</f>
        <v>规培研究生</v>
      </c>
      <c r="G652" s="8" t="str">
        <f>VLOOKUP(E652,'[2]住培学员 在培学员排班表（所有人）请假等数据已更新到23.6'!$F$1:$P$65536,11,0)</f>
        <v>神经内科</v>
      </c>
      <c r="H652" s="8" t="str">
        <f>VLOOKUP(E652,'[2]住培学员 在培学员排班表（所有人）请假等数据已更新到23.6'!$F$1:$S$65536,14,0)</f>
        <v>2022年</v>
      </c>
      <c r="I652" s="8" t="s">
        <v>99</v>
      </c>
      <c r="J652" s="24">
        <v>0</v>
      </c>
      <c r="K652" s="24">
        <v>0</v>
      </c>
      <c r="L652" s="24">
        <v>0</v>
      </c>
      <c r="M652" s="24">
        <v>160</v>
      </c>
      <c r="N652" s="25" t="s">
        <v>283</v>
      </c>
      <c r="O652" s="25" t="s">
        <v>283</v>
      </c>
      <c r="P652" s="25" t="s">
        <v>283</v>
      </c>
      <c r="Q652" s="25" t="s">
        <v>283</v>
      </c>
      <c r="R652" s="25" t="s">
        <v>283</v>
      </c>
      <c r="S652" s="36">
        <v>100</v>
      </c>
      <c r="T652" s="24">
        <v>100</v>
      </c>
      <c r="U652" s="24">
        <v>10</v>
      </c>
      <c r="V652" s="24">
        <v>80</v>
      </c>
      <c r="W652" s="24">
        <v>30</v>
      </c>
      <c r="X652" s="24">
        <v>60</v>
      </c>
      <c r="Y652" s="48">
        <v>20</v>
      </c>
      <c r="Z652" s="48">
        <v>0</v>
      </c>
      <c r="AA652" s="48">
        <f>VLOOKUP(E652,[6]教育处数据!B:G,6,0)</f>
        <v>0</v>
      </c>
      <c r="AB652" s="43">
        <f>VLOOKUP(E652,[6]教育处数据!B:H,7,0)</f>
        <v>0</v>
      </c>
      <c r="AC652" s="43">
        <f>VLOOKUP(E652,[6]教育处数据!B:J,9,0)</f>
        <v>0</v>
      </c>
      <c r="AD652" s="43">
        <f>VLOOKUP(E652,[6]教育处数据!B:L,11,0)</f>
        <v>0</v>
      </c>
      <c r="AE652" s="43">
        <v>0</v>
      </c>
      <c r="AF652" s="43">
        <v>0</v>
      </c>
      <c r="AG652" s="43">
        <f>VLOOKUP(E652,[6]教育处数据!B:N,13,0)</f>
        <v>0</v>
      </c>
      <c r="AH652" s="43">
        <v>0</v>
      </c>
      <c r="AI652" s="43">
        <v>0</v>
      </c>
      <c r="AJ652" s="43">
        <v>0</v>
      </c>
      <c r="AK652" s="43">
        <v>0</v>
      </c>
      <c r="AL652" s="43">
        <v>0</v>
      </c>
      <c r="AM652" s="26">
        <f>SUM(J652:M652,S652:AJ652)</f>
        <v>560</v>
      </c>
      <c r="AN652" s="7" t="str">
        <f>VLOOKUP(G652,'[4]2.第一轮公示反馈'!$G:$AM,33,0)</f>
        <v>神经内科</v>
      </c>
      <c r="AO652" s="52">
        <f>SUMPRODUCT(($AN$4:$AN$1113=AN652)*($AM$4:$AM$1113&gt;AM652))+1</f>
        <v>35</v>
      </c>
      <c r="AP652" s="53">
        <f>COUNTIF(AN:AN,AN652)</f>
        <v>45</v>
      </c>
      <c r="AQ652" s="54">
        <f>AO652/AP652</f>
        <v>0.777777777777778</v>
      </c>
      <c r="AR652" s="53">
        <f>IF(AQ652&lt;=10%,1.5,(IF(AQ652&lt;=40%,1.25,IF(AQ652&lt;=60%,1,IF(AQ652&lt;90%,0.75,0.5)))))</f>
        <v>0.75</v>
      </c>
      <c r="AS652" s="55">
        <v>1200</v>
      </c>
      <c r="AT652" s="6">
        <f>VLOOKUP(E652,[6]教育处数据!B:Q,16,0)</f>
        <v>20</v>
      </c>
      <c r="AU652" s="56">
        <f>AS652*AR652*(AT652/AW652)</f>
        <v>900</v>
      </c>
      <c r="AV652" s="57">
        <f>ROUND(AU652,0)</f>
        <v>900</v>
      </c>
      <c r="AW652" s="6">
        <v>20</v>
      </c>
    </row>
    <row r="653" spans="1:49">
      <c r="A653" s="6"/>
      <c r="B653" s="7" t="s">
        <v>281</v>
      </c>
      <c r="C653" s="8">
        <v>648</v>
      </c>
      <c r="D653" s="13" t="s">
        <v>808</v>
      </c>
      <c r="E653" s="8" t="str">
        <f>VLOOKUP(D653,'[1]9月学员绩效名单'!$A:$C,3,0)</f>
        <v>7AO057</v>
      </c>
      <c r="F653" s="8" t="str">
        <f>VLOOKUP(E653,'[2]住培学员 在培学员排班表（所有人）请假等数据已更新到23.6'!$F$1:$X$65536,19,0)</f>
        <v>规培研究生</v>
      </c>
      <c r="G653" s="8" t="str">
        <f>VLOOKUP(E653,'[2]住培学员 在培学员排班表（所有人）请假等数据已更新到23.6'!$F$1:$P$65536,11,0)</f>
        <v>神经内科</v>
      </c>
      <c r="H653" s="8" t="str">
        <f>VLOOKUP(E653,'[2]住培学员 在培学员排班表（所有人）请假等数据已更新到23.6'!$F$1:$S$65536,14,0)</f>
        <v>2022年</v>
      </c>
      <c r="I653" s="8" t="s">
        <v>99</v>
      </c>
      <c r="J653" s="24">
        <v>0</v>
      </c>
      <c r="K653" s="24">
        <v>0</v>
      </c>
      <c r="L653" s="24">
        <v>0</v>
      </c>
      <c r="M653" s="24">
        <v>160</v>
      </c>
      <c r="N653" s="25" t="s">
        <v>283</v>
      </c>
      <c r="O653" s="25" t="s">
        <v>283</v>
      </c>
      <c r="P653" s="25" t="s">
        <v>283</v>
      </c>
      <c r="Q653" s="25" t="s">
        <v>283</v>
      </c>
      <c r="R653" s="25" t="s">
        <v>283</v>
      </c>
      <c r="S653" s="36">
        <v>112.5</v>
      </c>
      <c r="T653" s="24">
        <v>100</v>
      </c>
      <c r="U653" s="24">
        <v>10</v>
      </c>
      <c r="V653" s="24">
        <v>60</v>
      </c>
      <c r="W653" s="24">
        <v>60</v>
      </c>
      <c r="X653" s="24">
        <v>30</v>
      </c>
      <c r="Y653" s="48">
        <v>20</v>
      </c>
      <c r="Z653" s="48">
        <v>0</v>
      </c>
      <c r="AA653" s="48">
        <f>VLOOKUP(E653,[6]教育处数据!B:G,6,0)</f>
        <v>0</v>
      </c>
      <c r="AB653" s="43">
        <f>VLOOKUP(E653,[6]教育处数据!B:H,7,0)</f>
        <v>0</v>
      </c>
      <c r="AC653" s="43">
        <f>VLOOKUP(E653,[6]教育处数据!B:J,9,0)</f>
        <v>0</v>
      </c>
      <c r="AD653" s="43">
        <f>VLOOKUP(E653,[6]教育处数据!B:L,11,0)</f>
        <v>0</v>
      </c>
      <c r="AE653" s="43">
        <v>0</v>
      </c>
      <c r="AF653" s="43">
        <v>0</v>
      </c>
      <c r="AG653" s="43">
        <f>VLOOKUP(E653,[6]教育处数据!B:N,13,0)</f>
        <v>0</v>
      </c>
      <c r="AH653" s="43">
        <v>0</v>
      </c>
      <c r="AI653" s="43">
        <v>0</v>
      </c>
      <c r="AJ653" s="43">
        <v>0</v>
      </c>
      <c r="AK653" s="43">
        <v>0</v>
      </c>
      <c r="AL653" s="43">
        <v>0</v>
      </c>
      <c r="AM653" s="26">
        <f>SUM(J653:M653,S653:AJ653)</f>
        <v>552.5</v>
      </c>
      <c r="AN653" s="7" t="str">
        <f>VLOOKUP(G653,'[4]2.第一轮公示反馈'!$G:$AM,33,0)</f>
        <v>神经内科</v>
      </c>
      <c r="AO653" s="52">
        <f>SUMPRODUCT(($AN$4:$AN$1113=AN653)*($AM$4:$AM$1113&gt;AM653))+1</f>
        <v>37</v>
      </c>
      <c r="AP653" s="53">
        <f>COUNTIF(AN:AN,AN653)</f>
        <v>45</v>
      </c>
      <c r="AQ653" s="54">
        <f>AO653/AP653</f>
        <v>0.822222222222222</v>
      </c>
      <c r="AR653" s="53">
        <f>IF(AQ653&lt;=10%,1.5,(IF(AQ653&lt;=40%,1.25,IF(AQ653&lt;=60%,1,IF(AQ653&lt;90%,0.75,0.5)))))</f>
        <v>0.75</v>
      </c>
      <c r="AS653" s="55">
        <v>1200</v>
      </c>
      <c r="AT653" s="6">
        <f>VLOOKUP(E653,[6]教育处数据!B:Q,16,0)</f>
        <v>20</v>
      </c>
      <c r="AU653" s="56">
        <f>AS653*AR653*(AT653/AW653)</f>
        <v>900</v>
      </c>
      <c r="AV653" s="57">
        <f>ROUND(AU653,0)</f>
        <v>900</v>
      </c>
      <c r="AW653" s="6">
        <v>20</v>
      </c>
    </row>
    <row r="654" spans="1:49">
      <c r="A654" s="6"/>
      <c r="B654" s="7" t="s">
        <v>281</v>
      </c>
      <c r="C654" s="8">
        <v>649</v>
      </c>
      <c r="D654" s="13" t="s">
        <v>809</v>
      </c>
      <c r="E654" s="8" t="str">
        <f>VLOOKUP(D654,'[1]9月学员绩效名单'!$A:$C,3,0)</f>
        <v>7AO265</v>
      </c>
      <c r="F654" s="8" t="str">
        <f>VLOOKUP(E654,'[2]住培学员 在培学员排班表（所有人）请假等数据已更新到23.6'!$F$1:$X$65536,19,0)</f>
        <v>规培研究生</v>
      </c>
      <c r="G654" s="8" t="str">
        <f>VLOOKUP(E654,'[2]住培学员 在培学员排班表（所有人）请假等数据已更新到23.6'!$F$1:$P$65536,11,0)</f>
        <v>神经内科</v>
      </c>
      <c r="H654" s="8" t="str">
        <f>VLOOKUP(E654,'[2]住培学员 在培学员排班表（所有人）请假等数据已更新到23.6'!$F$1:$S$65536,14,0)</f>
        <v>2022年</v>
      </c>
      <c r="I654" s="8" t="s">
        <v>99</v>
      </c>
      <c r="J654" s="24">
        <v>0</v>
      </c>
      <c r="K654" s="24">
        <v>0</v>
      </c>
      <c r="L654" s="24">
        <v>0</v>
      </c>
      <c r="M654" s="24">
        <v>160</v>
      </c>
      <c r="N654" s="25" t="s">
        <v>283</v>
      </c>
      <c r="O654" s="25" t="s">
        <v>283</v>
      </c>
      <c r="P654" s="25" t="s">
        <v>283</v>
      </c>
      <c r="Q654" s="25" t="s">
        <v>283</v>
      </c>
      <c r="R654" s="25" t="s">
        <v>283</v>
      </c>
      <c r="S654" s="36">
        <v>120</v>
      </c>
      <c r="T654" s="24">
        <v>100</v>
      </c>
      <c r="U654" s="24">
        <v>10</v>
      </c>
      <c r="V654" s="24">
        <v>80</v>
      </c>
      <c r="W654" s="24">
        <v>0</v>
      </c>
      <c r="X654" s="24">
        <v>60</v>
      </c>
      <c r="Y654" s="48">
        <v>20</v>
      </c>
      <c r="Z654" s="48">
        <v>0</v>
      </c>
      <c r="AA654" s="48">
        <f>VLOOKUP(E654,[6]教育处数据!B:G,6,0)</f>
        <v>0</v>
      </c>
      <c r="AB654" s="43">
        <f>VLOOKUP(E654,[6]教育处数据!B:H,7,0)</f>
        <v>0</v>
      </c>
      <c r="AC654" s="43">
        <f>VLOOKUP(E654,[6]教育处数据!B:J,9,0)</f>
        <v>0</v>
      </c>
      <c r="AD654" s="43">
        <f>VLOOKUP(E654,[6]教育处数据!B:L,11,0)</f>
        <v>0</v>
      </c>
      <c r="AE654" s="43">
        <v>0</v>
      </c>
      <c r="AF654" s="43">
        <v>0</v>
      </c>
      <c r="AG654" s="43">
        <f>VLOOKUP(E654,[6]教育处数据!B:N,13,0)</f>
        <v>0</v>
      </c>
      <c r="AH654" s="43">
        <v>0</v>
      </c>
      <c r="AI654" s="43">
        <v>0</v>
      </c>
      <c r="AJ654" s="43">
        <v>0</v>
      </c>
      <c r="AK654" s="43">
        <v>0</v>
      </c>
      <c r="AL654" s="43">
        <v>0</v>
      </c>
      <c r="AM654" s="26">
        <f>SUM(J654:M654,S654:AJ654)</f>
        <v>550</v>
      </c>
      <c r="AN654" s="7" t="str">
        <f>VLOOKUP(G654,'[4]2.第一轮公示反馈'!$G:$AM,33,0)</f>
        <v>神经内科</v>
      </c>
      <c r="AO654" s="52">
        <f>SUMPRODUCT(($AN$4:$AN$1113=AN654)*($AM$4:$AM$1113&gt;AM654))+1</f>
        <v>38</v>
      </c>
      <c r="AP654" s="53">
        <f>COUNTIF(AN:AN,AN654)</f>
        <v>45</v>
      </c>
      <c r="AQ654" s="54">
        <f>AO654/AP654</f>
        <v>0.844444444444444</v>
      </c>
      <c r="AR654" s="53">
        <f>IF(AQ654&lt;=10%,1.5,(IF(AQ654&lt;=40%,1.25,IF(AQ654&lt;=60%,1,IF(AQ654&lt;90%,0.75,0.5)))))</f>
        <v>0.75</v>
      </c>
      <c r="AS654" s="55">
        <v>1200</v>
      </c>
      <c r="AT654" s="6">
        <f>VLOOKUP(E654,[6]教育处数据!B:Q,16,0)</f>
        <v>20</v>
      </c>
      <c r="AU654" s="56">
        <f>AS654*AR654*(AT654/AW654)</f>
        <v>900</v>
      </c>
      <c r="AV654" s="57">
        <f>ROUND(AU654,0)</f>
        <v>900</v>
      </c>
      <c r="AW654" s="6">
        <v>20</v>
      </c>
    </row>
    <row r="655" spans="1:49">
      <c r="A655" s="6"/>
      <c r="B655" s="7" t="s">
        <v>281</v>
      </c>
      <c r="C655" s="8">
        <v>650</v>
      </c>
      <c r="D655" s="13" t="s">
        <v>810</v>
      </c>
      <c r="E655" s="8" t="str">
        <f>VLOOKUP(D655,'[1]9月学员绩效名单'!$A:$C,3,0)</f>
        <v>7AO268</v>
      </c>
      <c r="F655" s="8" t="str">
        <f>VLOOKUP(E655,'[2]住培学员 在培学员排班表（所有人）请假等数据已更新到23.6'!$F$1:$X$65536,19,0)</f>
        <v>规培研究生</v>
      </c>
      <c r="G655" s="8" t="str">
        <f>VLOOKUP(E655,'[2]住培学员 在培学员排班表（所有人）请假等数据已更新到23.6'!$F$1:$P$65536,11,0)</f>
        <v>神经内科</v>
      </c>
      <c r="H655" s="8" t="str">
        <f>VLOOKUP(E655,'[2]住培学员 在培学员排班表（所有人）请假等数据已更新到23.6'!$F$1:$S$65536,14,0)</f>
        <v>2022年</v>
      </c>
      <c r="I655" s="8" t="s">
        <v>99</v>
      </c>
      <c r="J655" s="24">
        <v>0</v>
      </c>
      <c r="K655" s="24">
        <v>0</v>
      </c>
      <c r="L655" s="24">
        <v>0</v>
      </c>
      <c r="M655" s="24">
        <v>160</v>
      </c>
      <c r="N655" s="25" t="s">
        <v>283</v>
      </c>
      <c r="O655" s="25" t="s">
        <v>283</v>
      </c>
      <c r="P655" s="25" t="s">
        <v>283</v>
      </c>
      <c r="Q655" s="25" t="s">
        <v>283</v>
      </c>
      <c r="R655" s="25" t="s">
        <v>283</v>
      </c>
      <c r="S655" s="36">
        <v>90</v>
      </c>
      <c r="T655" s="24">
        <v>100</v>
      </c>
      <c r="U655" s="24">
        <v>10</v>
      </c>
      <c r="V655" s="24">
        <v>80</v>
      </c>
      <c r="W655" s="24">
        <v>30</v>
      </c>
      <c r="X655" s="24">
        <v>60</v>
      </c>
      <c r="Y655" s="48">
        <v>20</v>
      </c>
      <c r="Z655" s="48">
        <v>0</v>
      </c>
      <c r="AA655" s="48">
        <f>VLOOKUP(E655,[6]教育处数据!B:G,6,0)</f>
        <v>0</v>
      </c>
      <c r="AB655" s="43">
        <f>VLOOKUP(E655,[6]教育处数据!B:H,7,0)</f>
        <v>0</v>
      </c>
      <c r="AC655" s="43">
        <f>VLOOKUP(E655,[6]教育处数据!B:J,9,0)</f>
        <v>0</v>
      </c>
      <c r="AD655" s="43">
        <f>VLOOKUP(E655,[6]教育处数据!B:L,11,0)</f>
        <v>0</v>
      </c>
      <c r="AE655" s="43">
        <v>0</v>
      </c>
      <c r="AF655" s="43">
        <v>0</v>
      </c>
      <c r="AG655" s="43">
        <f>VLOOKUP(E655,[6]教育处数据!B:N,13,0)</f>
        <v>0</v>
      </c>
      <c r="AH655" s="43">
        <v>0</v>
      </c>
      <c r="AI655" s="43">
        <v>0</v>
      </c>
      <c r="AJ655" s="43">
        <v>0</v>
      </c>
      <c r="AK655" s="43">
        <v>0</v>
      </c>
      <c r="AL655" s="43">
        <v>0</v>
      </c>
      <c r="AM655" s="26">
        <f>SUM(J655:M655,S655:AJ655)</f>
        <v>550</v>
      </c>
      <c r="AN655" s="7" t="str">
        <f>VLOOKUP(G655,'[4]2.第一轮公示反馈'!$G:$AM,33,0)</f>
        <v>神经内科</v>
      </c>
      <c r="AO655" s="52">
        <f>SUMPRODUCT(($AN$4:$AN$1113=AN655)*($AM$4:$AM$1113&gt;AM655))+1</f>
        <v>38</v>
      </c>
      <c r="AP655" s="53">
        <f>COUNTIF(AN:AN,AN655)</f>
        <v>45</v>
      </c>
      <c r="AQ655" s="54">
        <f>AO655/AP655</f>
        <v>0.844444444444444</v>
      </c>
      <c r="AR655" s="53">
        <f>IF(AQ655&lt;=10%,1.5,(IF(AQ655&lt;=40%,1.25,IF(AQ655&lt;=60%,1,IF(AQ655&lt;90%,0.75,0.5)))))</f>
        <v>0.75</v>
      </c>
      <c r="AS655" s="55">
        <v>1200</v>
      </c>
      <c r="AT655" s="6">
        <f>VLOOKUP(E655,[6]教育处数据!B:Q,16,0)</f>
        <v>20</v>
      </c>
      <c r="AU655" s="56">
        <f>AS655*AR655*(AT655/AW655)</f>
        <v>900</v>
      </c>
      <c r="AV655" s="57">
        <f>ROUND(AU655,0)</f>
        <v>900</v>
      </c>
      <c r="AW655" s="6">
        <v>20</v>
      </c>
    </row>
    <row r="656" spans="1:49">
      <c r="A656" s="6"/>
      <c r="B656" s="7" t="s">
        <v>281</v>
      </c>
      <c r="C656" s="8">
        <v>651</v>
      </c>
      <c r="D656" s="13" t="s">
        <v>811</v>
      </c>
      <c r="E656" s="8" t="str">
        <f>VLOOKUP(D656,'[1]9月学员绩效名单'!$A:$C,3,0)</f>
        <v>7AO269</v>
      </c>
      <c r="F656" s="8" t="str">
        <f>VLOOKUP(E656,'[2]住培学员 在培学员排班表（所有人）请假等数据已更新到23.6'!$F$1:$X$65536,19,0)</f>
        <v>规培研究生</v>
      </c>
      <c r="G656" s="8" t="str">
        <f>VLOOKUP(E656,'[2]住培学员 在培学员排班表（所有人）请假等数据已更新到23.6'!$F$1:$P$65536,11,0)</f>
        <v>神经内科</v>
      </c>
      <c r="H656" s="8" t="str">
        <f>VLOOKUP(E656,'[2]住培学员 在培学员排班表（所有人）请假等数据已更新到23.6'!$F$1:$S$65536,14,0)</f>
        <v>2022年</v>
      </c>
      <c r="I656" s="8" t="s">
        <v>99</v>
      </c>
      <c r="J656" s="24">
        <v>0</v>
      </c>
      <c r="K656" s="24">
        <v>0</v>
      </c>
      <c r="L656" s="24">
        <v>0</v>
      </c>
      <c r="M656" s="24">
        <v>160</v>
      </c>
      <c r="N656" s="25" t="s">
        <v>283</v>
      </c>
      <c r="O656" s="25" t="s">
        <v>283</v>
      </c>
      <c r="P656" s="25" t="s">
        <v>283</v>
      </c>
      <c r="Q656" s="25" t="s">
        <v>283</v>
      </c>
      <c r="R656" s="25" t="s">
        <v>283</v>
      </c>
      <c r="S656" s="36">
        <v>90</v>
      </c>
      <c r="T656" s="24">
        <v>100</v>
      </c>
      <c r="U656" s="24">
        <v>10</v>
      </c>
      <c r="V656" s="24">
        <v>80</v>
      </c>
      <c r="W656" s="24">
        <v>30</v>
      </c>
      <c r="X656" s="24">
        <v>60</v>
      </c>
      <c r="Y656" s="48">
        <v>20</v>
      </c>
      <c r="Z656" s="48">
        <v>0</v>
      </c>
      <c r="AA656" s="48">
        <f>VLOOKUP(E656,[6]教育处数据!B:G,6,0)</f>
        <v>0</v>
      </c>
      <c r="AB656" s="43">
        <f>VLOOKUP(E656,[6]教育处数据!B:H,7,0)</f>
        <v>0</v>
      </c>
      <c r="AC656" s="43">
        <f>VLOOKUP(E656,[6]教育处数据!B:J,9,0)</f>
        <v>0</v>
      </c>
      <c r="AD656" s="43">
        <f>VLOOKUP(E656,[6]教育处数据!B:L,11,0)</f>
        <v>0</v>
      </c>
      <c r="AE656" s="43">
        <v>0</v>
      </c>
      <c r="AF656" s="43">
        <v>0</v>
      </c>
      <c r="AG656" s="43">
        <f>VLOOKUP(E656,[6]教育处数据!B:N,13,0)</f>
        <v>0</v>
      </c>
      <c r="AH656" s="43">
        <v>0</v>
      </c>
      <c r="AI656" s="43">
        <v>0</v>
      </c>
      <c r="AJ656" s="43">
        <v>0</v>
      </c>
      <c r="AK656" s="43">
        <v>0</v>
      </c>
      <c r="AL656" s="43">
        <v>0</v>
      </c>
      <c r="AM656" s="26">
        <f>SUM(J656:M656,S656:AJ656)</f>
        <v>550</v>
      </c>
      <c r="AN656" s="7" t="str">
        <f>VLOOKUP(G656,'[4]2.第一轮公示反馈'!$G:$AM,33,0)</f>
        <v>神经内科</v>
      </c>
      <c r="AO656" s="52">
        <f>SUMPRODUCT(($AN$4:$AN$1113=AN656)*($AM$4:$AM$1113&gt;AM656))+1</f>
        <v>38</v>
      </c>
      <c r="AP656" s="53">
        <f>COUNTIF(AN:AN,AN656)</f>
        <v>45</v>
      </c>
      <c r="AQ656" s="54">
        <f>AO656/AP656</f>
        <v>0.844444444444444</v>
      </c>
      <c r="AR656" s="53">
        <f>IF(AQ656&lt;=10%,1.5,(IF(AQ656&lt;=40%,1.25,IF(AQ656&lt;=60%,1,IF(AQ656&lt;90%,0.75,0.5)))))</f>
        <v>0.75</v>
      </c>
      <c r="AS656" s="55">
        <v>1200</v>
      </c>
      <c r="AT656" s="6">
        <f>VLOOKUP(E656,[6]教育处数据!B:Q,16,0)</f>
        <v>20</v>
      </c>
      <c r="AU656" s="56">
        <f>AS656*AR656*(AT656/AW656)</f>
        <v>900</v>
      </c>
      <c r="AV656" s="57">
        <f>ROUND(AU656,0)</f>
        <v>900</v>
      </c>
      <c r="AW656" s="6">
        <v>20</v>
      </c>
    </row>
    <row r="657" spans="1:49">
      <c r="A657" s="6"/>
      <c r="B657" s="7" t="s">
        <v>281</v>
      </c>
      <c r="C657" s="8">
        <v>652</v>
      </c>
      <c r="D657" s="13" t="s">
        <v>812</v>
      </c>
      <c r="E657" s="8" t="str">
        <f>VLOOKUP(D657,'[1]9月学员绩效名单'!$A:$C,3,0)</f>
        <v>7AO267</v>
      </c>
      <c r="F657" s="8" t="str">
        <f>VLOOKUP(E657,'[2]住培学员 在培学员排班表（所有人）请假等数据已更新到23.6'!$F$1:$X$65536,19,0)</f>
        <v>规培研究生</v>
      </c>
      <c r="G657" s="8" t="str">
        <f>VLOOKUP(E657,'[2]住培学员 在培学员排班表（所有人）请假等数据已更新到23.6'!$F$1:$P$65536,11,0)</f>
        <v>神经内科</v>
      </c>
      <c r="H657" s="8" t="str">
        <f>VLOOKUP(E657,'[2]住培学员 在培学员排班表（所有人）请假等数据已更新到23.6'!$F$1:$S$65536,14,0)</f>
        <v>2022年</v>
      </c>
      <c r="I657" s="8" t="s">
        <v>99</v>
      </c>
      <c r="J657" s="24">
        <v>0</v>
      </c>
      <c r="K657" s="24">
        <v>0</v>
      </c>
      <c r="L657" s="24">
        <v>0</v>
      </c>
      <c r="M657" s="24">
        <v>160</v>
      </c>
      <c r="N657" s="25" t="s">
        <v>283</v>
      </c>
      <c r="O657" s="25" t="s">
        <v>283</v>
      </c>
      <c r="P657" s="25" t="s">
        <v>283</v>
      </c>
      <c r="Q657" s="25" t="s">
        <v>283</v>
      </c>
      <c r="R657" s="25" t="s">
        <v>283</v>
      </c>
      <c r="S657" s="36">
        <v>100</v>
      </c>
      <c r="T657" s="24">
        <v>100</v>
      </c>
      <c r="U657" s="24">
        <v>10</v>
      </c>
      <c r="V657" s="24">
        <v>60</v>
      </c>
      <c r="W657" s="24">
        <v>60</v>
      </c>
      <c r="X657" s="24">
        <v>30</v>
      </c>
      <c r="Y657" s="48">
        <v>20</v>
      </c>
      <c r="Z657" s="48">
        <v>0</v>
      </c>
      <c r="AA657" s="48">
        <f>VLOOKUP(E657,[6]教育处数据!B:G,6,0)</f>
        <v>0</v>
      </c>
      <c r="AB657" s="43">
        <f>VLOOKUP(E657,[6]教育处数据!B:H,7,0)</f>
        <v>0</v>
      </c>
      <c r="AC657" s="43">
        <f>VLOOKUP(E657,[6]教育处数据!B:J,9,0)</f>
        <v>0</v>
      </c>
      <c r="AD657" s="43">
        <f>VLOOKUP(E657,[6]教育处数据!B:L,11,0)</f>
        <v>0</v>
      </c>
      <c r="AE657" s="43">
        <v>0</v>
      </c>
      <c r="AF657" s="43">
        <v>0</v>
      </c>
      <c r="AG657" s="43">
        <f>VLOOKUP(E657,[6]教育处数据!B:N,13,0)</f>
        <v>0</v>
      </c>
      <c r="AH657" s="43">
        <v>0</v>
      </c>
      <c r="AI657" s="43">
        <v>0</v>
      </c>
      <c r="AJ657" s="43">
        <v>0</v>
      </c>
      <c r="AK657" s="43">
        <v>0</v>
      </c>
      <c r="AL657" s="43">
        <v>0</v>
      </c>
      <c r="AM657" s="26">
        <f>SUM(J657:M657,S657:AJ657)</f>
        <v>540</v>
      </c>
      <c r="AN657" s="7" t="str">
        <f>VLOOKUP(G657,'[4]2.第一轮公示反馈'!$G:$AM,33,0)</f>
        <v>神经内科</v>
      </c>
      <c r="AO657" s="52">
        <f>SUMPRODUCT(($AN$4:$AN$1113=AN657)*($AM$4:$AM$1113&gt;AM657))+1</f>
        <v>41</v>
      </c>
      <c r="AP657" s="53">
        <f>COUNTIF(AN:AN,AN657)</f>
        <v>45</v>
      </c>
      <c r="AQ657" s="54">
        <f>AO657/AP657</f>
        <v>0.911111111111111</v>
      </c>
      <c r="AR657" s="53">
        <f>IF(AQ657&lt;=10%,1.5,(IF(AQ657&lt;=40%,1.25,IF(AQ657&lt;=60%,1,IF(AQ657&lt;90%,0.75,0.5)))))</f>
        <v>0.5</v>
      </c>
      <c r="AS657" s="55">
        <v>1200</v>
      </c>
      <c r="AT657" s="6">
        <f>VLOOKUP(E657,[6]教育处数据!B:Q,16,0)</f>
        <v>20</v>
      </c>
      <c r="AU657" s="56">
        <f>AS657*AR657*(AT657/AW657)</f>
        <v>600</v>
      </c>
      <c r="AV657" s="57">
        <f>ROUND(AU657,0)</f>
        <v>600</v>
      </c>
      <c r="AW657" s="6">
        <v>20</v>
      </c>
    </row>
    <row r="658" spans="1:49">
      <c r="A658" s="6"/>
      <c r="B658" s="7" t="s">
        <v>281</v>
      </c>
      <c r="C658" s="8">
        <v>653</v>
      </c>
      <c r="D658" s="9" t="s">
        <v>813</v>
      </c>
      <c r="E658" s="8" t="str">
        <f>VLOOKUP(D658,'[1]9月学员绩效名单'!$A:$C,3,0)</f>
        <v>733L04</v>
      </c>
      <c r="F658" s="8" t="str">
        <f>VLOOKUP(E658,'[2]住培学员 在培学员排班表（所有人）请假等数据已更新到23.6'!$F$1:$X$65536,19,0)</f>
        <v>住院医师-外院</v>
      </c>
      <c r="G658" s="8" t="str">
        <f>VLOOKUP(E658,'[2]住培学员 在培学员排班表（所有人）请假等数据已更新到23.6'!$F$1:$P$65536,11,0)</f>
        <v>神经内科</v>
      </c>
      <c r="H658" s="8" t="str">
        <f>VLOOKUP(E658,'[2]住培学员 在培学员排班表（所有人）请假等数据已更新到23.6'!$F$1:$S$65536,14,0)</f>
        <v>2023年</v>
      </c>
      <c r="I658" s="8" t="s">
        <v>99</v>
      </c>
      <c r="J658" s="24">
        <v>0</v>
      </c>
      <c r="K658" s="24">
        <v>0</v>
      </c>
      <c r="L658" s="24">
        <v>0</v>
      </c>
      <c r="M658" s="24">
        <v>160</v>
      </c>
      <c r="N658" s="25" t="s">
        <v>283</v>
      </c>
      <c r="O658" s="25" t="s">
        <v>283</v>
      </c>
      <c r="P658" s="25" t="s">
        <v>283</v>
      </c>
      <c r="Q658" s="25" t="s">
        <v>283</v>
      </c>
      <c r="R658" s="25" t="s">
        <v>283</v>
      </c>
      <c r="S658" s="36">
        <v>90</v>
      </c>
      <c r="T658" s="24">
        <v>100</v>
      </c>
      <c r="U658" s="24">
        <v>10</v>
      </c>
      <c r="V658" s="24">
        <v>60</v>
      </c>
      <c r="W658" s="24">
        <v>60</v>
      </c>
      <c r="X658" s="24">
        <v>60</v>
      </c>
      <c r="Y658" s="48">
        <v>0</v>
      </c>
      <c r="Z658" s="48">
        <v>0</v>
      </c>
      <c r="AA658" s="48">
        <f>VLOOKUP(E658,[6]教育处数据!B:G,6,0)</f>
        <v>0</v>
      </c>
      <c r="AB658" s="43">
        <f>VLOOKUP(E658,[6]教育处数据!B:H,7,0)</f>
        <v>0</v>
      </c>
      <c r="AC658" s="43">
        <f>VLOOKUP(E658,[6]教育处数据!B:J,9,0)</f>
        <v>0</v>
      </c>
      <c r="AD658" s="43">
        <f>VLOOKUP(E658,[6]教育处数据!B:L,11,0)</f>
        <v>0</v>
      </c>
      <c r="AE658" s="43">
        <v>0</v>
      </c>
      <c r="AF658" s="43">
        <v>0</v>
      </c>
      <c r="AG658" s="43">
        <f>VLOOKUP(E658,[6]教育处数据!B:N,13,0)</f>
        <v>0</v>
      </c>
      <c r="AH658" s="43">
        <v>0</v>
      </c>
      <c r="AI658" s="43">
        <v>0</v>
      </c>
      <c r="AJ658" s="43">
        <v>0</v>
      </c>
      <c r="AK658" s="43">
        <v>0</v>
      </c>
      <c r="AL658" s="43">
        <v>0</v>
      </c>
      <c r="AM658" s="26">
        <f>SUM(J658:M658,S658:AJ658)</f>
        <v>540</v>
      </c>
      <c r="AN658" s="7" t="str">
        <f>VLOOKUP(G658,'[4]2.第一轮公示反馈'!$G:$AM,33,0)</f>
        <v>神经内科</v>
      </c>
      <c r="AO658" s="52">
        <f>SUMPRODUCT(($AN$4:$AN$1113=AN658)*($AM$4:$AM$1113&gt;AM658))+1</f>
        <v>41</v>
      </c>
      <c r="AP658" s="53">
        <f>COUNTIF(AN:AN,AN658)</f>
        <v>45</v>
      </c>
      <c r="AQ658" s="54">
        <f>AO658/AP658</f>
        <v>0.911111111111111</v>
      </c>
      <c r="AR658" s="53">
        <f>IF(AQ658&lt;=10%,1.5,(IF(AQ658&lt;=40%,1.25,IF(AQ658&lt;=60%,1,IF(AQ658&lt;90%,0.75,0.5)))))</f>
        <v>0.5</v>
      </c>
      <c r="AS658" s="55">
        <v>1200</v>
      </c>
      <c r="AT658" s="6">
        <f>VLOOKUP(E658,[6]教育处数据!B:Q,16,0)</f>
        <v>20</v>
      </c>
      <c r="AU658" s="56">
        <f>AS658*AR658*(AT658/AW658)</f>
        <v>600</v>
      </c>
      <c r="AV658" s="57">
        <f>ROUND(AU658,0)</f>
        <v>600</v>
      </c>
      <c r="AW658" s="6">
        <v>20</v>
      </c>
    </row>
    <row r="659" spans="1:49">
      <c r="A659" s="6"/>
      <c r="B659" s="7" t="s">
        <v>185</v>
      </c>
      <c r="C659" s="8">
        <v>654</v>
      </c>
      <c r="D659" s="13" t="s">
        <v>814</v>
      </c>
      <c r="E659" s="8" t="str">
        <f>VLOOKUP(D659,'[1]9月学员绩效名单'!$A:$C,3,0)</f>
        <v>7AO454</v>
      </c>
      <c r="F659" s="8" t="str">
        <f>VLOOKUP(E659,'[2]住培学员 在培学员排班表（所有人）请假等数据已更新到23.6'!$F$1:$X$65536,19,0)</f>
        <v>规培研究生</v>
      </c>
      <c r="G659" s="8" t="str">
        <f>VLOOKUP(E659,'[2]住培学员 在培学员排班表（所有人）请假等数据已更新到23.6'!$F$1:$P$65536,11,0)</f>
        <v>神经内科</v>
      </c>
      <c r="H659" s="8" t="str">
        <f>VLOOKUP(E659,'[2]住培学员 在培学员排班表（所有人）请假等数据已更新到23.6'!$F$1:$S$65536,14,0)</f>
        <v>2022年</v>
      </c>
      <c r="I659" s="8" t="s">
        <v>99</v>
      </c>
      <c r="J659" s="24">
        <v>0</v>
      </c>
      <c r="K659" s="24">
        <v>0</v>
      </c>
      <c r="L659" s="24">
        <v>0</v>
      </c>
      <c r="M659" s="24">
        <v>160</v>
      </c>
      <c r="N659" s="25">
        <v>0</v>
      </c>
      <c r="O659" s="25">
        <v>3</v>
      </c>
      <c r="P659" s="25">
        <v>1</v>
      </c>
      <c r="Q659" s="25">
        <v>0</v>
      </c>
      <c r="R659" s="25">
        <v>1</v>
      </c>
      <c r="S659" s="36">
        <v>105</v>
      </c>
      <c r="T659" s="24">
        <v>100</v>
      </c>
      <c r="U659" s="41">
        <v>10</v>
      </c>
      <c r="V659" s="41">
        <v>20</v>
      </c>
      <c r="W659" s="41">
        <v>60</v>
      </c>
      <c r="X659" s="41">
        <v>60</v>
      </c>
      <c r="Y659" s="41">
        <v>20</v>
      </c>
      <c r="Z659" s="48">
        <v>0</v>
      </c>
      <c r="AA659" s="48">
        <f>VLOOKUP(E659,[6]教育处数据!B:G,6,0)</f>
        <v>0</v>
      </c>
      <c r="AB659" s="43">
        <f>VLOOKUP(E659,[6]教育处数据!B:H,7,0)</f>
        <v>0</v>
      </c>
      <c r="AC659" s="43">
        <f>VLOOKUP(E659,[6]教育处数据!B:J,9,0)</f>
        <v>0</v>
      </c>
      <c r="AD659" s="43">
        <f>VLOOKUP(E659,[6]教育处数据!B:L,11,0)</f>
        <v>0</v>
      </c>
      <c r="AE659" s="43">
        <v>0</v>
      </c>
      <c r="AF659" s="43">
        <v>0</v>
      </c>
      <c r="AG659" s="43">
        <f>VLOOKUP(E659,[6]教育处数据!B:N,13,0)</f>
        <v>0</v>
      </c>
      <c r="AH659" s="43">
        <v>0</v>
      </c>
      <c r="AI659" s="43">
        <v>0</v>
      </c>
      <c r="AJ659" s="43">
        <v>0</v>
      </c>
      <c r="AK659" s="43">
        <v>0</v>
      </c>
      <c r="AL659" s="43">
        <v>0</v>
      </c>
      <c r="AM659" s="26">
        <f>SUM(J659:M659,S659:AJ659)</f>
        <v>535</v>
      </c>
      <c r="AN659" s="7" t="str">
        <f>VLOOKUP(G659,'[4]2.第一轮公示反馈'!$G:$AM,33,0)</f>
        <v>神经内科</v>
      </c>
      <c r="AO659" s="52">
        <f>SUMPRODUCT(($AN$4:$AN$1113=AN659)*($AM$4:$AM$1113&gt;AM659))+1</f>
        <v>43</v>
      </c>
      <c r="AP659" s="53">
        <f>COUNTIF(AN:AN,AN659)</f>
        <v>45</v>
      </c>
      <c r="AQ659" s="54">
        <f>AO659/AP659</f>
        <v>0.955555555555556</v>
      </c>
      <c r="AR659" s="53">
        <f>IF(AQ659&lt;=10%,1.5,(IF(AQ659&lt;=40%,1.25,IF(AQ659&lt;=60%,1,IF(AQ659&lt;90%,0.75,0.5)))))</f>
        <v>0.5</v>
      </c>
      <c r="AS659" s="55">
        <v>1200</v>
      </c>
      <c r="AT659" s="6">
        <f>VLOOKUP(E659,[6]教育处数据!B:Q,16,0)</f>
        <v>20</v>
      </c>
      <c r="AU659" s="56">
        <f>AS659*AR659*(AT659/AW659)</f>
        <v>600</v>
      </c>
      <c r="AV659" s="57">
        <f>ROUND(AU659,0)</f>
        <v>600</v>
      </c>
      <c r="AW659" s="6">
        <v>20</v>
      </c>
    </row>
    <row r="660" spans="1:49">
      <c r="A660" s="6"/>
      <c r="B660" s="7" t="s">
        <v>281</v>
      </c>
      <c r="C660" s="8">
        <v>655</v>
      </c>
      <c r="D660" s="11" t="s">
        <v>815</v>
      </c>
      <c r="E660" s="8" t="str">
        <f>VLOOKUP(D660,'[1]9月学员绩效名单'!$A:$C,3,0)</f>
        <v>7AM227</v>
      </c>
      <c r="F660" s="8" t="str">
        <f>VLOOKUP(E660,'[2]住培学员 在培学员排班表（所有人）请假等数据已更新到23.6'!$F$1:$X$65536,19,0)</f>
        <v>规培研究生</v>
      </c>
      <c r="G660" s="8" t="str">
        <f>VLOOKUP(E660,'[2]住培学员 在培学员排班表（所有人）请假等数据已更新到23.6'!$F$1:$P$65536,11,0)</f>
        <v>神经内科</v>
      </c>
      <c r="H660" s="8" t="str">
        <f>VLOOKUP(E660,'[2]住培学员 在培学员排班表（所有人）请假等数据已更新到23.6'!$F$1:$S$65536,14,0)</f>
        <v>2021年</v>
      </c>
      <c r="I660" s="8" t="s">
        <v>99</v>
      </c>
      <c r="J660" s="24">
        <v>0</v>
      </c>
      <c r="K660" s="24">
        <v>0</v>
      </c>
      <c r="L660" s="24">
        <v>0</v>
      </c>
      <c r="M660" s="24">
        <v>160</v>
      </c>
      <c r="N660" s="25" t="s">
        <v>283</v>
      </c>
      <c r="O660" s="25" t="s">
        <v>283</v>
      </c>
      <c r="P660" s="25" t="s">
        <v>283</v>
      </c>
      <c r="Q660" s="25" t="s">
        <v>283</v>
      </c>
      <c r="R660" s="25" t="s">
        <v>283</v>
      </c>
      <c r="S660" s="36">
        <v>130</v>
      </c>
      <c r="T660" s="24">
        <v>100</v>
      </c>
      <c r="U660" s="24">
        <v>0</v>
      </c>
      <c r="V660" s="24">
        <v>20</v>
      </c>
      <c r="W660" s="24">
        <v>60</v>
      </c>
      <c r="X660" s="24">
        <v>60</v>
      </c>
      <c r="Y660" s="48">
        <v>0</v>
      </c>
      <c r="Z660" s="48">
        <v>0</v>
      </c>
      <c r="AA660" s="48">
        <f>VLOOKUP(E660,[6]教育处数据!B:G,6,0)</f>
        <v>0</v>
      </c>
      <c r="AB660" s="43">
        <f>VLOOKUP(E660,[6]教育处数据!B:H,7,0)</f>
        <v>0</v>
      </c>
      <c r="AC660" s="43">
        <f>VLOOKUP(E660,[6]教育处数据!B:J,9,0)</f>
        <v>0</v>
      </c>
      <c r="AD660" s="43">
        <f>VLOOKUP(E660,[6]教育处数据!B:L,11,0)</f>
        <v>0</v>
      </c>
      <c r="AE660" s="43">
        <v>0</v>
      </c>
      <c r="AF660" s="43">
        <v>0</v>
      </c>
      <c r="AG660" s="43">
        <f>VLOOKUP(E660,[6]教育处数据!B:N,13,0)</f>
        <v>0</v>
      </c>
      <c r="AH660" s="43">
        <v>0</v>
      </c>
      <c r="AI660" s="43">
        <v>0</v>
      </c>
      <c r="AJ660" s="43">
        <v>0</v>
      </c>
      <c r="AK660" s="43">
        <v>0</v>
      </c>
      <c r="AL660" s="43">
        <v>0</v>
      </c>
      <c r="AM660" s="26">
        <f>SUM(J660:M660,S660:AJ660)</f>
        <v>530</v>
      </c>
      <c r="AN660" s="7" t="str">
        <f>VLOOKUP(G660,'[4]2.第一轮公示反馈'!$G:$AM,33,0)</f>
        <v>神经内科</v>
      </c>
      <c r="AO660" s="52">
        <f>SUMPRODUCT(($AN$4:$AN$1113=AN660)*($AM$4:$AM$1113&gt;AM660))+1</f>
        <v>44</v>
      </c>
      <c r="AP660" s="53">
        <f>COUNTIF(AN:AN,AN660)</f>
        <v>45</v>
      </c>
      <c r="AQ660" s="54">
        <f>AO660/AP660</f>
        <v>0.977777777777778</v>
      </c>
      <c r="AR660" s="53">
        <f>IF(AQ660&lt;=10%,1.5,(IF(AQ660&lt;=40%,1.25,IF(AQ660&lt;=60%,1,IF(AQ660&lt;90%,0.75,0.5)))))</f>
        <v>0.5</v>
      </c>
      <c r="AS660" s="55">
        <v>1200</v>
      </c>
      <c r="AT660" s="6">
        <f>VLOOKUP(E660,[6]教育处数据!B:Q,16,0)</f>
        <v>20</v>
      </c>
      <c r="AU660" s="56">
        <f>AS660*AR660*(AT660/AW660)</f>
        <v>600</v>
      </c>
      <c r="AV660" s="57">
        <f>ROUND(AU660,0)</f>
        <v>600</v>
      </c>
      <c r="AW660" s="6">
        <v>20</v>
      </c>
    </row>
    <row r="661" spans="1:49">
      <c r="A661" s="6"/>
      <c r="B661" s="7" t="s">
        <v>185</v>
      </c>
      <c r="C661" s="8">
        <v>656</v>
      </c>
      <c r="D661" s="13" t="s">
        <v>816</v>
      </c>
      <c r="E661" s="8" t="str">
        <f>VLOOKUP(D661,'[1]9月学员绩效名单'!$A:$C,3,0)</f>
        <v>7AO276</v>
      </c>
      <c r="F661" s="8" t="str">
        <f>VLOOKUP(E661,'[2]住培学员 在培学员排班表（所有人）请假等数据已更新到23.6'!$F$1:$X$65536,19,0)</f>
        <v>规培研究生</v>
      </c>
      <c r="G661" s="8" t="str">
        <f>VLOOKUP(E661,'[2]住培学员 在培学员排班表（所有人）请假等数据已更新到23.6'!$F$1:$P$65536,11,0)</f>
        <v>神经内科</v>
      </c>
      <c r="H661" s="8" t="str">
        <f>VLOOKUP(E661,'[2]住培学员 在培学员排班表（所有人）请假等数据已更新到23.6'!$F$1:$S$65536,14,0)</f>
        <v>2022年</v>
      </c>
      <c r="I661" s="8" t="s">
        <v>99</v>
      </c>
      <c r="J661" s="24">
        <v>0</v>
      </c>
      <c r="K661" s="24">
        <v>0</v>
      </c>
      <c r="L661" s="24">
        <v>0</v>
      </c>
      <c r="M661" s="24">
        <v>160</v>
      </c>
      <c r="N661" s="25">
        <v>0</v>
      </c>
      <c r="O661" s="25">
        <v>3</v>
      </c>
      <c r="P661" s="25">
        <v>2</v>
      </c>
      <c r="Q661" s="25">
        <v>0</v>
      </c>
      <c r="R661" s="25">
        <v>1</v>
      </c>
      <c r="S661" s="36">
        <v>125</v>
      </c>
      <c r="T661" s="24">
        <v>100</v>
      </c>
      <c r="U661" s="41">
        <v>10</v>
      </c>
      <c r="V661" s="41">
        <v>20</v>
      </c>
      <c r="W661" s="41">
        <v>60</v>
      </c>
      <c r="X661" s="41">
        <v>30</v>
      </c>
      <c r="Y661" s="41">
        <v>20</v>
      </c>
      <c r="Z661" s="48">
        <v>0</v>
      </c>
      <c r="AA661" s="48">
        <f>VLOOKUP(E661,[6]教育处数据!B:G,6,0)</f>
        <v>0</v>
      </c>
      <c r="AB661" s="43">
        <f>VLOOKUP(E661,[6]教育处数据!B:H,7,0)</f>
        <v>0</v>
      </c>
      <c r="AC661" s="43">
        <f>VLOOKUP(E661,[6]教育处数据!B:J,9,0)</f>
        <v>0</v>
      </c>
      <c r="AD661" s="43">
        <f>VLOOKUP(E661,[6]教育处数据!B:L,11,0)</f>
        <v>0</v>
      </c>
      <c r="AE661" s="43">
        <v>0</v>
      </c>
      <c r="AF661" s="43">
        <v>0</v>
      </c>
      <c r="AG661" s="43">
        <f>VLOOKUP(E661,[6]教育处数据!B:N,13,0)</f>
        <v>0</v>
      </c>
      <c r="AH661" s="43">
        <v>0</v>
      </c>
      <c r="AI661" s="43">
        <v>0</v>
      </c>
      <c r="AJ661" s="43">
        <v>0</v>
      </c>
      <c r="AK661" s="43">
        <v>0</v>
      </c>
      <c r="AL661" s="43">
        <v>0</v>
      </c>
      <c r="AM661" s="26">
        <f>SUM(J661:M661,S661:AJ661)</f>
        <v>525</v>
      </c>
      <c r="AN661" s="7" t="str">
        <f>VLOOKUP(G661,'[4]2.第一轮公示反馈'!$G:$AM,33,0)</f>
        <v>神经内科</v>
      </c>
      <c r="AO661" s="52">
        <f>SUMPRODUCT(($AN$4:$AN$1113=AN661)*($AM$4:$AM$1113&gt;AM661))+1</f>
        <v>45</v>
      </c>
      <c r="AP661" s="53">
        <f>COUNTIF(AN:AN,AN661)</f>
        <v>45</v>
      </c>
      <c r="AQ661" s="54">
        <f>AO661/AP661</f>
        <v>1</v>
      </c>
      <c r="AR661" s="53">
        <f>IF(AQ661&lt;=10%,1.5,(IF(AQ661&lt;=40%,1.25,IF(AQ661&lt;=60%,1,IF(AQ661&lt;90%,0.75,0.5)))))</f>
        <v>0.5</v>
      </c>
      <c r="AS661" s="55">
        <v>1200</v>
      </c>
      <c r="AT661" s="6">
        <f>VLOOKUP(E661,[6]教育处数据!B:Q,16,0)</f>
        <v>20</v>
      </c>
      <c r="AU661" s="56">
        <f>AS661*AR661*(AT661/AW661)</f>
        <v>600</v>
      </c>
      <c r="AV661" s="57">
        <f>ROUND(AU661,0)</f>
        <v>600</v>
      </c>
      <c r="AW661" s="6">
        <v>20</v>
      </c>
    </row>
    <row r="662" spans="1:49">
      <c r="A662" s="6"/>
      <c r="B662" s="7" t="s">
        <v>291</v>
      </c>
      <c r="C662" s="8">
        <v>657</v>
      </c>
      <c r="D662" s="70" t="s">
        <v>817</v>
      </c>
      <c r="E662" s="8" t="str">
        <f>VLOOKUP(D662,'[1]9月学员绩效名单'!$A:$C,3,0)</f>
        <v>7AM278</v>
      </c>
      <c r="F662" s="8" t="str">
        <f>VLOOKUP(E662,'[2]住培学员 在培学员排班表（所有人）请假等数据已更新到23.6'!$F$1:$X$65536,19,0)</f>
        <v>规培研究生</v>
      </c>
      <c r="G662" s="8" t="str">
        <f>VLOOKUP(E662,'[2]住培学员 在培学员排班表（所有人）请假等数据已更新到23.6'!$F$1:$P$65536,11,0)</f>
        <v>外科（神经外科方向）</v>
      </c>
      <c r="H662" s="8" t="str">
        <f>VLOOKUP(E662,'[2]住培学员 在培学员排班表（所有人）请假等数据已更新到23.6'!$F$1:$S$65536,14,0)</f>
        <v>2021年</v>
      </c>
      <c r="I662" s="8" t="s">
        <v>99</v>
      </c>
      <c r="J662" s="43">
        <v>0</v>
      </c>
      <c r="K662" s="43">
        <v>0</v>
      </c>
      <c r="L662" s="43">
        <v>0</v>
      </c>
      <c r="M662" s="24">
        <v>160</v>
      </c>
      <c r="N662" s="25">
        <v>0</v>
      </c>
      <c r="O662" s="25">
        <v>3</v>
      </c>
      <c r="P662" s="25">
        <v>1</v>
      </c>
      <c r="Q662" s="25">
        <v>1</v>
      </c>
      <c r="R662" s="25">
        <v>1</v>
      </c>
      <c r="S662" s="36">
        <v>130</v>
      </c>
      <c r="T662" s="24">
        <v>100</v>
      </c>
      <c r="U662" s="24">
        <v>10</v>
      </c>
      <c r="V662" s="24">
        <v>80</v>
      </c>
      <c r="W662" s="24">
        <v>60</v>
      </c>
      <c r="X662" s="24">
        <v>60</v>
      </c>
      <c r="Y662" s="48">
        <v>20</v>
      </c>
      <c r="Z662" s="48">
        <v>0</v>
      </c>
      <c r="AA662" s="48">
        <f>VLOOKUP(E662,[6]教育处数据!B:G,6,0)</f>
        <v>30</v>
      </c>
      <c r="AB662" s="43">
        <f>VLOOKUP(E662,[6]教育处数据!B:H,7,0)</f>
        <v>100</v>
      </c>
      <c r="AC662" s="43">
        <f>VLOOKUP(E662,[6]教育处数据!B:J,9,0)</f>
        <v>150</v>
      </c>
      <c r="AD662" s="43">
        <f>VLOOKUP(E662,[6]教育处数据!B:L,11,0)</f>
        <v>100</v>
      </c>
      <c r="AE662" s="43">
        <v>0</v>
      </c>
      <c r="AF662" s="43">
        <v>0</v>
      </c>
      <c r="AG662" s="43">
        <f>VLOOKUP(E662,[6]教育处数据!B:N,13,0)</f>
        <v>0</v>
      </c>
      <c r="AH662" s="43">
        <v>0</v>
      </c>
      <c r="AI662" s="43">
        <v>0</v>
      </c>
      <c r="AJ662" s="43">
        <v>0</v>
      </c>
      <c r="AK662" s="43">
        <v>0</v>
      </c>
      <c r="AL662" s="43">
        <v>0</v>
      </c>
      <c r="AM662" s="26">
        <f>SUM(J662:M662,S662:AJ662)</f>
        <v>1000</v>
      </c>
      <c r="AN662" s="7" t="str">
        <f>VLOOKUP(G662,'[4]2.第一轮公示反馈'!$G:$AM,33,0)</f>
        <v>神经外科</v>
      </c>
      <c r="AO662" s="52">
        <f>SUMPRODUCT(($AN$4:$AN$1113=AN662)*($AM$4:$AM$1113&gt;AM662))+1</f>
        <v>1</v>
      </c>
      <c r="AP662" s="53">
        <f>COUNTIF(AN:AN,AN662)</f>
        <v>25</v>
      </c>
      <c r="AQ662" s="54">
        <f>AO662/AP662</f>
        <v>0.04</v>
      </c>
      <c r="AR662" s="53">
        <f>IF(AQ662&lt;=10%,1.5,(IF(AQ662&lt;=40%,1.25,IF(AQ662&lt;=60%,1,IF(AQ662&lt;90%,0.75,0.5)))))</f>
        <v>1.5</v>
      </c>
      <c r="AS662" s="55">
        <v>1200</v>
      </c>
      <c r="AT662" s="6">
        <f>VLOOKUP(E662,[6]教育处数据!B:Q,16,0)</f>
        <v>20</v>
      </c>
      <c r="AU662" s="56">
        <f>AS662*AR662*(AT662/AW662)</f>
        <v>1800</v>
      </c>
      <c r="AV662" s="57">
        <f>ROUND(AU662,0)</f>
        <v>1800</v>
      </c>
      <c r="AW662" s="6">
        <v>20</v>
      </c>
    </row>
    <row r="663" spans="1:49">
      <c r="A663" s="6"/>
      <c r="B663" s="7" t="s">
        <v>291</v>
      </c>
      <c r="C663" s="8">
        <v>658</v>
      </c>
      <c r="D663" s="70" t="s">
        <v>818</v>
      </c>
      <c r="E663" s="8" t="str">
        <f>VLOOKUP(D663,'[1]9月学员绩效名单'!$A:$C,3,0)</f>
        <v>7AM281</v>
      </c>
      <c r="F663" s="8" t="str">
        <f>VLOOKUP(E663,'[2]住培学员 在培学员排班表（所有人）请假等数据已更新到23.6'!$F$1:$X$65536,19,0)</f>
        <v>规培研究生</v>
      </c>
      <c r="G663" s="8" t="str">
        <f>VLOOKUP(E663,'[2]住培学员 在培学员排班表（所有人）请假等数据已更新到23.6'!$F$1:$P$65536,11,0)</f>
        <v>外科（神经外科方向）</v>
      </c>
      <c r="H663" s="8" t="str">
        <f>VLOOKUP(E663,'[2]住培学员 在培学员排班表（所有人）请假等数据已更新到23.6'!$F$1:$S$65536,14,0)</f>
        <v>2021年</v>
      </c>
      <c r="I663" s="8" t="s">
        <v>99</v>
      </c>
      <c r="J663" s="43">
        <v>0</v>
      </c>
      <c r="K663" s="43">
        <v>0</v>
      </c>
      <c r="L663" s="43">
        <v>0</v>
      </c>
      <c r="M663" s="24">
        <v>160</v>
      </c>
      <c r="N663" s="25">
        <v>0</v>
      </c>
      <c r="O663" s="25">
        <v>3</v>
      </c>
      <c r="P663" s="25">
        <v>1</v>
      </c>
      <c r="Q663" s="25">
        <v>1</v>
      </c>
      <c r="R663" s="25">
        <v>1</v>
      </c>
      <c r="S663" s="36">
        <v>130</v>
      </c>
      <c r="T663" s="24">
        <v>100</v>
      </c>
      <c r="U663" s="24">
        <v>10</v>
      </c>
      <c r="V663" s="24">
        <v>80</v>
      </c>
      <c r="W663" s="24">
        <v>60</v>
      </c>
      <c r="X663" s="24">
        <v>60</v>
      </c>
      <c r="Y663" s="48">
        <v>20</v>
      </c>
      <c r="Z663" s="48">
        <v>0</v>
      </c>
      <c r="AA663" s="48">
        <f>VLOOKUP(E663,[6]教育处数据!B:G,6,0)</f>
        <v>30</v>
      </c>
      <c r="AB663" s="43">
        <f>VLOOKUP(E663,[6]教育处数据!B:H,7,0)</f>
        <v>100</v>
      </c>
      <c r="AC663" s="43">
        <f>VLOOKUP(E663,[6]教育处数据!B:J,9,0)</f>
        <v>150</v>
      </c>
      <c r="AD663" s="43">
        <f>VLOOKUP(E663,[6]教育处数据!B:L,11,0)</f>
        <v>100</v>
      </c>
      <c r="AE663" s="43">
        <v>0</v>
      </c>
      <c r="AF663" s="43">
        <v>0</v>
      </c>
      <c r="AG663" s="43">
        <f>VLOOKUP(E663,[6]教育处数据!B:N,13,0)</f>
        <v>0</v>
      </c>
      <c r="AH663" s="43">
        <v>0</v>
      </c>
      <c r="AI663" s="43">
        <v>0</v>
      </c>
      <c r="AJ663" s="43">
        <v>0</v>
      </c>
      <c r="AK663" s="43">
        <v>0</v>
      </c>
      <c r="AL663" s="43">
        <v>0</v>
      </c>
      <c r="AM663" s="26">
        <f>SUM(J663:M663,S663:AJ663)</f>
        <v>1000</v>
      </c>
      <c r="AN663" s="7" t="str">
        <f>VLOOKUP(G663,'[4]2.第一轮公示反馈'!$G:$AM,33,0)</f>
        <v>神经外科</v>
      </c>
      <c r="AO663" s="52">
        <f>SUMPRODUCT(($AN$4:$AN$1113=AN663)*($AM$4:$AM$1113&gt;AM663))+1</f>
        <v>1</v>
      </c>
      <c r="AP663" s="53">
        <f>COUNTIF(AN:AN,AN663)</f>
        <v>25</v>
      </c>
      <c r="AQ663" s="54">
        <f>AO663/AP663</f>
        <v>0.04</v>
      </c>
      <c r="AR663" s="53">
        <f>IF(AQ663&lt;=10%,1.5,(IF(AQ663&lt;=40%,1.25,IF(AQ663&lt;=60%,1,IF(AQ663&lt;90%,0.75,0.5)))))</f>
        <v>1.5</v>
      </c>
      <c r="AS663" s="55">
        <v>1200</v>
      </c>
      <c r="AT663" s="6">
        <f>VLOOKUP(E663,[6]教育处数据!B:Q,16,0)</f>
        <v>20</v>
      </c>
      <c r="AU663" s="56">
        <f>AS663*AR663*(AT663/AW663)</f>
        <v>1800</v>
      </c>
      <c r="AV663" s="57">
        <f>ROUND(AU663,0)</f>
        <v>1800</v>
      </c>
      <c r="AW663" s="6">
        <v>20</v>
      </c>
    </row>
    <row r="664" spans="1:49">
      <c r="A664" s="6"/>
      <c r="B664" s="7" t="s">
        <v>239</v>
      </c>
      <c r="C664" s="8">
        <v>659</v>
      </c>
      <c r="D664" s="8" t="s">
        <v>819</v>
      </c>
      <c r="E664" s="8">
        <f>VLOOKUP(D664,'[1]9月学员绩效名单'!$A:$C,3,0)</f>
        <v>122079</v>
      </c>
      <c r="F664" s="8" t="str">
        <f>VLOOKUP(E664,'[2]住培学员 在培学员排班表（所有人）请假等数据已更新到23.6'!$F$1:$X$65536,19,0)</f>
        <v>住院医师-本院</v>
      </c>
      <c r="G664" s="8" t="str">
        <f>VLOOKUP(E664,'[2]住培学员 在培学员排班表（所有人）请假等数据已更新到23.6'!$F$1:$P$65536,11,0)</f>
        <v>外科（神经外科方向）</v>
      </c>
      <c r="H664" s="8" t="str">
        <f>VLOOKUP(E664,'[2]住培学员 在培学员排班表（所有人）请假等数据已更新到23.6'!$F$1:$S$65536,14,0)</f>
        <v>2022年</v>
      </c>
      <c r="I664" s="8" t="s">
        <v>99</v>
      </c>
      <c r="J664" s="24">
        <v>0</v>
      </c>
      <c r="K664" s="24">
        <v>0</v>
      </c>
      <c r="L664" s="24">
        <v>0</v>
      </c>
      <c r="M664" s="24">
        <v>120</v>
      </c>
      <c r="N664" s="25">
        <v>0</v>
      </c>
      <c r="O664" s="25">
        <v>6</v>
      </c>
      <c r="P664" s="25">
        <v>4</v>
      </c>
      <c r="Q664" s="25">
        <v>2</v>
      </c>
      <c r="R664" s="25">
        <v>1</v>
      </c>
      <c r="S664" s="36">
        <v>275</v>
      </c>
      <c r="T664" s="24">
        <v>100</v>
      </c>
      <c r="U664" s="24">
        <v>10</v>
      </c>
      <c r="V664" s="24">
        <v>20</v>
      </c>
      <c r="W664" s="24">
        <v>60</v>
      </c>
      <c r="X664" s="24">
        <v>60</v>
      </c>
      <c r="Y664" s="48">
        <v>0</v>
      </c>
      <c r="Z664" s="48">
        <v>0</v>
      </c>
      <c r="AA664" s="48">
        <f>VLOOKUP(E664,[6]教育处数据!B:G,6,0)</f>
        <v>0</v>
      </c>
      <c r="AB664" s="43">
        <f>VLOOKUP(E664,[6]教育处数据!B:H,7,0)</f>
        <v>100</v>
      </c>
      <c r="AC664" s="43">
        <f>VLOOKUP(E664,[6]教育处数据!B:J,9,0)</f>
        <v>150</v>
      </c>
      <c r="AD664" s="43">
        <f>VLOOKUP(E664,[6]教育处数据!B:L,11,0)</f>
        <v>100</v>
      </c>
      <c r="AE664" s="43">
        <v>0</v>
      </c>
      <c r="AF664" s="43">
        <v>0</v>
      </c>
      <c r="AG664" s="43">
        <f>VLOOKUP(E664,[6]教育处数据!B:N,13,0)</f>
        <v>0</v>
      </c>
      <c r="AH664" s="43">
        <v>0</v>
      </c>
      <c r="AI664" s="43">
        <v>0</v>
      </c>
      <c r="AJ664" s="43">
        <v>0</v>
      </c>
      <c r="AK664" s="43">
        <v>0</v>
      </c>
      <c r="AL664" s="43">
        <v>0</v>
      </c>
      <c r="AM664" s="26">
        <f>SUM(J664:M664,S664:AJ664)</f>
        <v>995</v>
      </c>
      <c r="AN664" s="7" t="str">
        <f>VLOOKUP(G664,'[4]2.第一轮公示反馈'!$G:$AM,33,0)</f>
        <v>神经外科</v>
      </c>
      <c r="AO664" s="52">
        <f>SUMPRODUCT(($AN$4:$AN$1113=AN664)*($AM$4:$AM$1113&gt;AM664))+1</f>
        <v>3</v>
      </c>
      <c r="AP664" s="53">
        <f>COUNTIF(AN:AN,AN664)</f>
        <v>25</v>
      </c>
      <c r="AQ664" s="54">
        <f>AO664/AP664</f>
        <v>0.12</v>
      </c>
      <c r="AR664" s="53">
        <f>IF(AQ664&lt;=10%,1.5,(IF(AQ664&lt;=40%,1.25,IF(AQ664&lt;=60%,1,IF(AQ664&lt;90%,0.75,0.5)))))</f>
        <v>1.25</v>
      </c>
      <c r="AS664" s="55">
        <v>1200</v>
      </c>
      <c r="AT664" s="6">
        <f>VLOOKUP(E664,[6]教育处数据!B:Q,16,0)</f>
        <v>20</v>
      </c>
      <c r="AU664" s="56">
        <f>AS664*AR664*(AT664/AW664)</f>
        <v>1500</v>
      </c>
      <c r="AV664" s="57">
        <f>ROUND(AU664,0)</f>
        <v>1500</v>
      </c>
      <c r="AW664" s="6">
        <v>20</v>
      </c>
    </row>
    <row r="665" spans="1:49">
      <c r="A665" s="6"/>
      <c r="B665" s="7" t="s">
        <v>291</v>
      </c>
      <c r="C665" s="8">
        <v>660</v>
      </c>
      <c r="D665" s="70" t="s">
        <v>820</v>
      </c>
      <c r="E665" s="8" t="str">
        <f>VLOOKUP(D665,'[1]9月学员绩效名单'!$A:$C,3,0)</f>
        <v>7AM259</v>
      </c>
      <c r="F665" s="8" t="str">
        <f>VLOOKUP(E665,'[2]住培学员 在培学员排班表（所有人）请假等数据已更新到23.6'!$F$1:$X$65536,19,0)</f>
        <v>规培研究生</v>
      </c>
      <c r="G665" s="8" t="str">
        <f>VLOOKUP(E665,'[2]住培学员 在培学员排班表（所有人）请假等数据已更新到23.6'!$F$1:$P$65536,11,0)</f>
        <v>外科（神经外科方向）</v>
      </c>
      <c r="H665" s="8" t="str">
        <f>VLOOKUP(E665,'[2]住培学员 在培学员排班表（所有人）请假等数据已更新到23.6'!$F$1:$S$65536,14,0)</f>
        <v>2021年</v>
      </c>
      <c r="I665" s="8" t="s">
        <v>99</v>
      </c>
      <c r="J665" s="43">
        <v>0</v>
      </c>
      <c r="K665" s="43">
        <v>0</v>
      </c>
      <c r="L665" s="43">
        <v>0</v>
      </c>
      <c r="M665" s="24">
        <v>160</v>
      </c>
      <c r="N665" s="25">
        <v>0</v>
      </c>
      <c r="O665" s="25">
        <v>4</v>
      </c>
      <c r="P665" s="25">
        <v>2</v>
      </c>
      <c r="Q665" s="25">
        <v>0</v>
      </c>
      <c r="R665" s="25">
        <v>0</v>
      </c>
      <c r="S665" s="36">
        <v>120</v>
      </c>
      <c r="T665" s="24">
        <v>100</v>
      </c>
      <c r="U665" s="24">
        <v>10</v>
      </c>
      <c r="V665" s="24">
        <v>80</v>
      </c>
      <c r="W665" s="24">
        <v>60</v>
      </c>
      <c r="X665" s="24">
        <v>60</v>
      </c>
      <c r="Y665" s="48">
        <v>20</v>
      </c>
      <c r="Z665" s="48">
        <v>0</v>
      </c>
      <c r="AA665" s="48">
        <f>VLOOKUP(E665,[6]教育处数据!B:G,6,0)</f>
        <v>30</v>
      </c>
      <c r="AB665" s="43">
        <f>VLOOKUP(E665,[6]教育处数据!B:H,7,0)</f>
        <v>100</v>
      </c>
      <c r="AC665" s="43">
        <f>VLOOKUP(E665,[6]教育处数据!B:J,9,0)</f>
        <v>150</v>
      </c>
      <c r="AD665" s="43">
        <f>VLOOKUP(E665,[6]教育处数据!B:L,11,0)</f>
        <v>100</v>
      </c>
      <c r="AE665" s="43">
        <v>0</v>
      </c>
      <c r="AF665" s="43">
        <v>0</v>
      </c>
      <c r="AG665" s="43">
        <f>VLOOKUP(E665,[6]教育处数据!B:N,13,0)</f>
        <v>0</v>
      </c>
      <c r="AH665" s="43">
        <v>0</v>
      </c>
      <c r="AI665" s="43">
        <v>0</v>
      </c>
      <c r="AJ665" s="43">
        <v>0</v>
      </c>
      <c r="AK665" s="43">
        <v>0</v>
      </c>
      <c r="AL665" s="43">
        <v>0</v>
      </c>
      <c r="AM665" s="26">
        <f>SUM(J665:M665,S665:AJ665)</f>
        <v>990</v>
      </c>
      <c r="AN665" s="7" t="str">
        <f>VLOOKUP(G665,'[4]2.第一轮公示反馈'!$G:$AM,33,0)</f>
        <v>神经外科</v>
      </c>
      <c r="AO665" s="52">
        <f>SUMPRODUCT(($AN$4:$AN$1113=AN665)*($AM$4:$AM$1113&gt;AM665))+1</f>
        <v>4</v>
      </c>
      <c r="AP665" s="53">
        <f>COUNTIF(AN:AN,AN665)</f>
        <v>25</v>
      </c>
      <c r="AQ665" s="54">
        <f>AO665/AP665</f>
        <v>0.16</v>
      </c>
      <c r="AR665" s="53">
        <f>IF(AQ665&lt;=10%,1.5,(IF(AQ665&lt;=40%,1.25,IF(AQ665&lt;=60%,1,IF(AQ665&lt;90%,0.75,0.5)))))</f>
        <v>1.25</v>
      </c>
      <c r="AS665" s="55">
        <v>1200</v>
      </c>
      <c r="AT665" s="6">
        <f>VLOOKUP(E665,[6]教育处数据!B:Q,16,0)</f>
        <v>20</v>
      </c>
      <c r="AU665" s="56">
        <f>AS665*AR665*(AT665/AW665)</f>
        <v>1500</v>
      </c>
      <c r="AV665" s="57">
        <f>ROUND(AU665,0)</f>
        <v>1500</v>
      </c>
      <c r="AW665" s="6">
        <v>20</v>
      </c>
    </row>
    <row r="666" spans="1:49">
      <c r="A666" s="6"/>
      <c r="B666" s="7" t="s">
        <v>291</v>
      </c>
      <c r="C666" s="8">
        <v>661</v>
      </c>
      <c r="D666" s="70" t="s">
        <v>821</v>
      </c>
      <c r="E666" s="8" t="str">
        <f>VLOOKUP(D666,'[1]9月学员绩效名单'!$A:$C,3,0)</f>
        <v>7AM279</v>
      </c>
      <c r="F666" s="8" t="str">
        <f>VLOOKUP(E666,'[2]住培学员 在培学员排班表（所有人）请假等数据已更新到23.6'!$F$1:$X$65536,19,0)</f>
        <v>规培研究生</v>
      </c>
      <c r="G666" s="8" t="str">
        <f>VLOOKUP(E666,'[2]住培学员 在培学员排班表（所有人）请假等数据已更新到23.6'!$F$1:$P$65536,11,0)</f>
        <v>外科（神经外科方向）</v>
      </c>
      <c r="H666" s="8" t="str">
        <f>VLOOKUP(E666,'[2]住培学员 在培学员排班表（所有人）请假等数据已更新到23.6'!$F$1:$S$65536,14,0)</f>
        <v>2021年</v>
      </c>
      <c r="I666" s="8" t="s">
        <v>99</v>
      </c>
      <c r="J666" s="43">
        <v>0</v>
      </c>
      <c r="K666" s="43">
        <v>0</v>
      </c>
      <c r="L666" s="43">
        <v>0</v>
      </c>
      <c r="M666" s="24">
        <v>160</v>
      </c>
      <c r="N666" s="25">
        <v>0</v>
      </c>
      <c r="O666" s="25">
        <v>3</v>
      </c>
      <c r="P666" s="25">
        <v>1</v>
      </c>
      <c r="Q666" s="25">
        <v>1</v>
      </c>
      <c r="R666" s="25">
        <v>1</v>
      </c>
      <c r="S666" s="36">
        <v>130</v>
      </c>
      <c r="T666" s="24">
        <v>100</v>
      </c>
      <c r="U666" s="24">
        <v>10</v>
      </c>
      <c r="V666" s="24">
        <v>40</v>
      </c>
      <c r="W666" s="24">
        <v>30</v>
      </c>
      <c r="X666" s="24">
        <v>60</v>
      </c>
      <c r="Y666" s="48">
        <v>0</v>
      </c>
      <c r="Z666" s="48">
        <v>0</v>
      </c>
      <c r="AA666" s="48">
        <f>VLOOKUP(E666,[6]教育处数据!B:G,6,0)</f>
        <v>30</v>
      </c>
      <c r="AB666" s="43">
        <f>VLOOKUP(E666,[6]教育处数据!B:H,7,0)</f>
        <v>100</v>
      </c>
      <c r="AC666" s="43">
        <f>VLOOKUP(E666,[6]教育处数据!B:J,9,0)</f>
        <v>150</v>
      </c>
      <c r="AD666" s="43">
        <f>VLOOKUP(E666,[6]教育处数据!B:L,11,0)</f>
        <v>100</v>
      </c>
      <c r="AE666" s="43">
        <v>0</v>
      </c>
      <c r="AF666" s="43">
        <v>0</v>
      </c>
      <c r="AG666" s="43">
        <f>VLOOKUP(E666,[6]教育处数据!B:N,13,0)</f>
        <v>0</v>
      </c>
      <c r="AH666" s="43">
        <v>0</v>
      </c>
      <c r="AI666" s="43">
        <v>0</v>
      </c>
      <c r="AJ666" s="43">
        <v>0</v>
      </c>
      <c r="AK666" s="43">
        <v>0</v>
      </c>
      <c r="AL666" s="43">
        <v>0</v>
      </c>
      <c r="AM666" s="26">
        <f>SUM(J666:M666,S666:AJ666)</f>
        <v>910</v>
      </c>
      <c r="AN666" s="7" t="str">
        <f>VLOOKUP(G666,'[4]2.第一轮公示反馈'!$G:$AM,33,0)</f>
        <v>神经外科</v>
      </c>
      <c r="AO666" s="52">
        <f>SUMPRODUCT(($AN$4:$AN$1113=AN666)*($AM$4:$AM$1113&gt;AM666))+1</f>
        <v>5</v>
      </c>
      <c r="AP666" s="53">
        <f>COUNTIF(AN:AN,AN666)</f>
        <v>25</v>
      </c>
      <c r="AQ666" s="54">
        <f>AO666/AP666</f>
        <v>0.2</v>
      </c>
      <c r="AR666" s="53">
        <f>IF(AQ666&lt;=10%,1.5,(IF(AQ666&lt;=40%,1.25,IF(AQ666&lt;=60%,1,IF(AQ666&lt;90%,0.75,0.5)))))</f>
        <v>1.25</v>
      </c>
      <c r="AS666" s="55">
        <v>1200</v>
      </c>
      <c r="AT666" s="6">
        <f>VLOOKUP(E666,[6]教育处数据!B:Q,16,0)</f>
        <v>20</v>
      </c>
      <c r="AU666" s="56">
        <f>AS666*AR666*(AT666/AW666)</f>
        <v>1500</v>
      </c>
      <c r="AV666" s="57">
        <f>ROUND(AU666,0)</f>
        <v>1500</v>
      </c>
      <c r="AW666" s="6">
        <v>20</v>
      </c>
    </row>
    <row r="667" spans="1:49">
      <c r="A667" s="6"/>
      <c r="B667" s="7" t="s">
        <v>822</v>
      </c>
      <c r="C667" s="8">
        <v>662</v>
      </c>
      <c r="D667" s="13" t="s">
        <v>823</v>
      </c>
      <c r="E667" s="8" t="str">
        <f>VLOOKUP(D667,'[1]9月学员绩效名单'!$A:$C,3,0)</f>
        <v>7AM280</v>
      </c>
      <c r="F667" s="8" t="str">
        <f>VLOOKUP(E667,'[2]住培学员 在培学员排班表（所有人）请假等数据已更新到23.6'!$F$1:$X$65536,19,0)</f>
        <v>规培研究生</v>
      </c>
      <c r="G667" s="8" t="str">
        <f>VLOOKUP(E667,'[2]住培学员 在培学员排班表（所有人）请假等数据已更新到23.6'!$F$1:$P$65536,11,0)</f>
        <v>外科（神经外科方向）</v>
      </c>
      <c r="H667" s="8" t="str">
        <f>VLOOKUP(E667,'[2]住培学员 在培学员排班表（所有人）请假等数据已更新到23.6'!$F$1:$S$65536,14,0)</f>
        <v>2021年</v>
      </c>
      <c r="I667" s="8" t="s">
        <v>99</v>
      </c>
      <c r="J667" s="24">
        <v>0</v>
      </c>
      <c r="K667" s="24">
        <v>0</v>
      </c>
      <c r="L667" s="24">
        <v>0</v>
      </c>
      <c r="M667" s="24">
        <v>160</v>
      </c>
      <c r="N667" s="25">
        <v>0</v>
      </c>
      <c r="O667" s="25">
        <v>1</v>
      </c>
      <c r="P667" s="25">
        <v>3</v>
      </c>
      <c r="Q667" s="25">
        <v>1</v>
      </c>
      <c r="R667" s="25">
        <v>1</v>
      </c>
      <c r="S667" s="36">
        <v>130</v>
      </c>
      <c r="T667" s="24">
        <v>100</v>
      </c>
      <c r="U667" s="24">
        <v>10</v>
      </c>
      <c r="V667" s="24">
        <v>40</v>
      </c>
      <c r="W667" s="24">
        <v>60</v>
      </c>
      <c r="X667" s="24">
        <v>60</v>
      </c>
      <c r="Y667" s="48">
        <v>0</v>
      </c>
      <c r="Z667" s="48">
        <v>0</v>
      </c>
      <c r="AA667" s="48">
        <f>VLOOKUP(E667,[6]教育处数据!B:G,6,0)</f>
        <v>0</v>
      </c>
      <c r="AB667" s="43">
        <f>VLOOKUP(E667,[6]教育处数据!B:H,7,0)</f>
        <v>100</v>
      </c>
      <c r="AC667" s="43">
        <f>VLOOKUP(E667,[6]教育处数据!B:J,9,0)</f>
        <v>150</v>
      </c>
      <c r="AD667" s="43">
        <f>VLOOKUP(E667,[6]教育处数据!B:L,11,0)</f>
        <v>100</v>
      </c>
      <c r="AE667" s="43">
        <v>0</v>
      </c>
      <c r="AF667" s="43">
        <v>0</v>
      </c>
      <c r="AG667" s="43">
        <f>VLOOKUP(E667,[6]教育处数据!B:N,13,0)</f>
        <v>0</v>
      </c>
      <c r="AH667" s="43">
        <v>0</v>
      </c>
      <c r="AI667" s="43">
        <v>0</v>
      </c>
      <c r="AJ667" s="43">
        <v>0</v>
      </c>
      <c r="AK667" s="43">
        <v>0</v>
      </c>
      <c r="AL667" s="43">
        <v>0</v>
      </c>
      <c r="AM667" s="26">
        <f>SUM(J667:M667,S667:AJ667)</f>
        <v>910</v>
      </c>
      <c r="AN667" s="7" t="str">
        <f>VLOOKUP(G667,'[4]2.第一轮公示反馈'!$G:$AM,33,0)</f>
        <v>神经外科</v>
      </c>
      <c r="AO667" s="52">
        <f>SUMPRODUCT(($AN$4:$AN$1113=AN667)*($AM$4:$AM$1113&gt;AM667))+1</f>
        <v>5</v>
      </c>
      <c r="AP667" s="53">
        <f>COUNTIF(AN:AN,AN667)</f>
        <v>25</v>
      </c>
      <c r="AQ667" s="54">
        <f>AO667/AP667</f>
        <v>0.2</v>
      </c>
      <c r="AR667" s="53">
        <f>IF(AQ667&lt;=10%,1.5,(IF(AQ667&lt;=40%,1.25,IF(AQ667&lt;=60%,1,IF(AQ667&lt;90%,0.75,0.5)))))</f>
        <v>1.25</v>
      </c>
      <c r="AS667" s="55">
        <v>1200</v>
      </c>
      <c r="AT667" s="6">
        <f>VLOOKUP(E667,[6]教育处数据!B:Q,16,0)</f>
        <v>20</v>
      </c>
      <c r="AU667" s="56">
        <f>AS667*AR667*(AT667/AW667)</f>
        <v>1500</v>
      </c>
      <c r="AV667" s="57">
        <f>ROUND(AU667,0)</f>
        <v>1500</v>
      </c>
      <c r="AW667" s="6">
        <v>20</v>
      </c>
    </row>
    <row r="668" spans="1:49">
      <c r="A668" s="6"/>
      <c r="B668" s="7" t="s">
        <v>259</v>
      </c>
      <c r="C668" s="8">
        <v>663</v>
      </c>
      <c r="D668" s="8" t="s">
        <v>824</v>
      </c>
      <c r="E668" s="8" t="str">
        <f>VLOOKUP(D668,'[1]9月学员绩效名单'!$A:$C,3,0)</f>
        <v>7AM266</v>
      </c>
      <c r="F668" s="8" t="str">
        <f>VLOOKUP(E668,'[2]住培学员 在培学员排班表（所有人）请假等数据已更新到23.6'!$F$1:$X$65536,19,0)</f>
        <v>规培研究生</v>
      </c>
      <c r="G668" s="8" t="str">
        <f>VLOOKUP(E668,'[2]住培学员 在培学员排班表（所有人）请假等数据已更新到23.6'!$F$1:$P$65536,11,0)</f>
        <v>外科（神经外科方向）</v>
      </c>
      <c r="H668" s="8" t="str">
        <f>VLOOKUP(E668,'[2]住培学员 在培学员排班表（所有人）请假等数据已更新到23.6'!$F$1:$S$65536,14,0)</f>
        <v>2021年</v>
      </c>
      <c r="I668" s="8" t="s">
        <v>99</v>
      </c>
      <c r="J668" s="24">
        <v>0</v>
      </c>
      <c r="K668" s="43">
        <v>0</v>
      </c>
      <c r="L668" s="43">
        <v>0</v>
      </c>
      <c r="M668" s="24">
        <v>160</v>
      </c>
      <c r="N668" s="25">
        <v>0</v>
      </c>
      <c r="O668" s="25">
        <v>3</v>
      </c>
      <c r="P668" s="25">
        <v>2</v>
      </c>
      <c r="Q668" s="25">
        <v>0</v>
      </c>
      <c r="R668" s="25">
        <v>0</v>
      </c>
      <c r="S668" s="36">
        <v>100</v>
      </c>
      <c r="T668" s="24">
        <v>100</v>
      </c>
      <c r="U668" s="24">
        <v>10</v>
      </c>
      <c r="V668" s="24">
        <v>40</v>
      </c>
      <c r="W668" s="24">
        <v>60</v>
      </c>
      <c r="X668" s="24">
        <v>30</v>
      </c>
      <c r="Y668" s="48">
        <v>0</v>
      </c>
      <c r="Z668" s="48">
        <v>0</v>
      </c>
      <c r="AA668" s="48">
        <f>VLOOKUP(E668,[6]教育处数据!B:G,6,0)</f>
        <v>0</v>
      </c>
      <c r="AB668" s="43">
        <f>VLOOKUP(E668,[6]教育处数据!B:H,7,0)</f>
        <v>100</v>
      </c>
      <c r="AC668" s="43">
        <f>VLOOKUP(E668,[6]教育处数据!B:J,9,0)</f>
        <v>150</v>
      </c>
      <c r="AD668" s="43">
        <f>VLOOKUP(E668,[6]教育处数据!B:L,11,0)</f>
        <v>100</v>
      </c>
      <c r="AE668" s="43">
        <v>0</v>
      </c>
      <c r="AF668" s="43">
        <v>0</v>
      </c>
      <c r="AG668" s="43">
        <f>VLOOKUP(E668,[6]教育处数据!B:N,13,0)</f>
        <v>0</v>
      </c>
      <c r="AH668" s="43">
        <v>0</v>
      </c>
      <c r="AI668" s="43">
        <v>0</v>
      </c>
      <c r="AJ668" s="43">
        <v>0</v>
      </c>
      <c r="AK668" s="43">
        <v>0</v>
      </c>
      <c r="AL668" s="43">
        <v>0</v>
      </c>
      <c r="AM668" s="26">
        <f>SUM(J668:M668,S668:AJ668)</f>
        <v>850</v>
      </c>
      <c r="AN668" s="7" t="str">
        <f>VLOOKUP(G668,'[4]2.第一轮公示反馈'!$G:$AM,33,0)</f>
        <v>神经外科</v>
      </c>
      <c r="AO668" s="52">
        <f>SUMPRODUCT(($AN$4:$AN$1113=AN668)*($AM$4:$AM$1113&gt;AM668))+1</f>
        <v>7</v>
      </c>
      <c r="AP668" s="53">
        <f>COUNTIF(AN:AN,AN668)</f>
        <v>25</v>
      </c>
      <c r="AQ668" s="54">
        <f>AO668/AP668</f>
        <v>0.28</v>
      </c>
      <c r="AR668" s="53">
        <f>IF(AQ668&lt;=10%,1.5,(IF(AQ668&lt;=40%,1.25,IF(AQ668&lt;=60%,1,IF(AQ668&lt;90%,0.75,0.5)))))</f>
        <v>1.25</v>
      </c>
      <c r="AS668" s="55">
        <v>1200</v>
      </c>
      <c r="AT668" s="6">
        <f>VLOOKUP(E668,[6]教育处数据!B:Q,16,0)</f>
        <v>20</v>
      </c>
      <c r="AU668" s="56">
        <f>AS668*AR668*(AT668/AW668)</f>
        <v>1500</v>
      </c>
      <c r="AV668" s="57">
        <f>ROUND(AU668,0)</f>
        <v>1500</v>
      </c>
      <c r="AW668" s="6">
        <v>20</v>
      </c>
    </row>
    <row r="669" spans="1:49">
      <c r="A669" s="6"/>
      <c r="B669" s="7" t="s">
        <v>291</v>
      </c>
      <c r="C669" s="8">
        <v>664</v>
      </c>
      <c r="D669" s="70" t="s">
        <v>825</v>
      </c>
      <c r="E669" s="8" t="str">
        <f>VLOOKUP(D669,'[1]9月学员绩效名单'!$A:$C,3,0)</f>
        <v>7AM276</v>
      </c>
      <c r="F669" s="8" t="str">
        <f>VLOOKUP(E669,'[2]住培学员 在培学员排班表（所有人）请假等数据已更新到23.6'!$F$1:$X$65536,19,0)</f>
        <v>规培研究生</v>
      </c>
      <c r="G669" s="8" t="str">
        <f>VLOOKUP(E669,'[2]住培学员 在培学员排班表（所有人）请假等数据已更新到23.6'!$F$1:$P$65536,11,0)</f>
        <v>外科（神经外科方向）</v>
      </c>
      <c r="H669" s="8" t="str">
        <f>VLOOKUP(E669,'[2]住培学员 在培学员排班表（所有人）请假等数据已更新到23.6'!$F$1:$S$65536,14,0)</f>
        <v>2021年</v>
      </c>
      <c r="I669" s="8" t="s">
        <v>99</v>
      </c>
      <c r="J669" s="43">
        <v>0</v>
      </c>
      <c r="K669" s="43">
        <v>0</v>
      </c>
      <c r="L669" s="43">
        <v>0</v>
      </c>
      <c r="M669" s="24">
        <v>160</v>
      </c>
      <c r="N669" s="25">
        <v>0</v>
      </c>
      <c r="O669" s="25">
        <v>1</v>
      </c>
      <c r="P669" s="25">
        <v>0</v>
      </c>
      <c r="Q669" s="25">
        <v>0</v>
      </c>
      <c r="R669" s="25">
        <v>0</v>
      </c>
      <c r="S669" s="36">
        <v>20</v>
      </c>
      <c r="T669" s="24">
        <v>100</v>
      </c>
      <c r="U669" s="24">
        <v>10</v>
      </c>
      <c r="V669" s="24">
        <v>80</v>
      </c>
      <c r="W669" s="24">
        <v>60</v>
      </c>
      <c r="X669" s="24">
        <v>60</v>
      </c>
      <c r="Y669" s="48">
        <v>0</v>
      </c>
      <c r="Z669" s="48">
        <v>0</v>
      </c>
      <c r="AA669" s="48">
        <f>VLOOKUP(E669,[6]教育处数据!B:G,6,0)</f>
        <v>0</v>
      </c>
      <c r="AB669" s="43">
        <f>VLOOKUP(E669,[6]教育处数据!B:H,7,0)</f>
        <v>100</v>
      </c>
      <c r="AC669" s="43">
        <f>VLOOKUP(E669,[6]教育处数据!B:J,9,0)</f>
        <v>150</v>
      </c>
      <c r="AD669" s="43">
        <f>VLOOKUP(E669,[6]教育处数据!B:L,11,0)</f>
        <v>100</v>
      </c>
      <c r="AE669" s="43">
        <v>0</v>
      </c>
      <c r="AF669" s="43">
        <v>0</v>
      </c>
      <c r="AG669" s="43">
        <f>VLOOKUP(E669,[6]教育处数据!B:N,13,0)</f>
        <v>0</v>
      </c>
      <c r="AH669" s="43">
        <v>0</v>
      </c>
      <c r="AI669" s="43">
        <v>0</v>
      </c>
      <c r="AJ669" s="43">
        <v>0</v>
      </c>
      <c r="AK669" s="43">
        <v>0</v>
      </c>
      <c r="AL669" s="43">
        <v>0</v>
      </c>
      <c r="AM669" s="26">
        <f>SUM(J669:M669,S669:AJ669)</f>
        <v>840</v>
      </c>
      <c r="AN669" s="7" t="str">
        <f>VLOOKUP(G669,'[4]2.第一轮公示反馈'!$G:$AM,33,0)</f>
        <v>神经外科</v>
      </c>
      <c r="AO669" s="52">
        <f>SUMPRODUCT(($AN$4:$AN$1113=AN669)*($AM$4:$AM$1113&gt;AM669))+1</f>
        <v>8</v>
      </c>
      <c r="AP669" s="53">
        <f>COUNTIF(AN:AN,AN669)</f>
        <v>25</v>
      </c>
      <c r="AQ669" s="54">
        <f>AO669/AP669</f>
        <v>0.32</v>
      </c>
      <c r="AR669" s="53">
        <f>IF(AQ669&lt;=10%,1.5,(IF(AQ669&lt;=40%,1.25,IF(AQ669&lt;=60%,1,IF(AQ669&lt;90%,0.75,0.5)))))</f>
        <v>1.25</v>
      </c>
      <c r="AS669" s="55">
        <v>1200</v>
      </c>
      <c r="AT669" s="6">
        <f>VLOOKUP(E669,[6]教育处数据!B:Q,16,0)</f>
        <v>20</v>
      </c>
      <c r="AU669" s="56">
        <f>AS669*AR669*(AT669/AW669)</f>
        <v>1500</v>
      </c>
      <c r="AV669" s="57">
        <f>ROUND(AU669,0)</f>
        <v>1500</v>
      </c>
      <c r="AW669" s="6">
        <v>20</v>
      </c>
    </row>
    <row r="670" spans="1:49">
      <c r="A670" s="6"/>
      <c r="B670" s="7" t="s">
        <v>416</v>
      </c>
      <c r="C670" s="8">
        <v>665</v>
      </c>
      <c r="D670" s="70" t="s">
        <v>826</v>
      </c>
      <c r="E670" s="8" t="str">
        <f>VLOOKUP(D670,'[1]9月学员绩效名单'!$A:$C,3,0)</f>
        <v>7AM277</v>
      </c>
      <c r="F670" s="8" t="str">
        <f>VLOOKUP(E670,'[2]住培学员 在培学员排班表（所有人）请假等数据已更新到23.6'!$F$1:$X$65536,19,0)</f>
        <v>规培研究生</v>
      </c>
      <c r="G670" s="8" t="str">
        <f>VLOOKUP(E670,'[2]住培学员 在培学员排班表（所有人）请假等数据已更新到23.6'!$F$1:$P$65536,11,0)</f>
        <v>外科（神经外科方向）</v>
      </c>
      <c r="H670" s="8" t="str">
        <f>VLOOKUP(E670,'[2]住培学员 在培学员排班表（所有人）请假等数据已更新到23.6'!$F$1:$S$65536,14,0)</f>
        <v>2021年</v>
      </c>
      <c r="I670" s="72" t="s">
        <v>99</v>
      </c>
      <c r="J670" s="62">
        <v>0</v>
      </c>
      <c r="K670" s="62">
        <v>0</v>
      </c>
      <c r="L670" s="62">
        <v>0</v>
      </c>
      <c r="M670" s="62">
        <v>160</v>
      </c>
      <c r="N670" s="25">
        <v>0</v>
      </c>
      <c r="O670" s="25">
        <v>1</v>
      </c>
      <c r="P670" s="61">
        <v>2</v>
      </c>
      <c r="Q670" s="61">
        <v>1</v>
      </c>
      <c r="R670" s="61">
        <v>1</v>
      </c>
      <c r="S670" s="36">
        <f>N670*50+O670*20+P670*20+Q670*25+R670*25</f>
        <v>110</v>
      </c>
      <c r="T670" s="62">
        <v>100</v>
      </c>
      <c r="U670" s="62">
        <v>10</v>
      </c>
      <c r="V670" s="62">
        <v>20</v>
      </c>
      <c r="W670" s="62">
        <v>0</v>
      </c>
      <c r="X670" s="62">
        <v>0</v>
      </c>
      <c r="Y670" s="62">
        <v>0</v>
      </c>
      <c r="Z670" s="48">
        <v>0</v>
      </c>
      <c r="AA670" s="48">
        <f>VLOOKUP(E670,[6]教育处数据!B:G,6,0)</f>
        <v>0</v>
      </c>
      <c r="AB670" s="43">
        <f>VLOOKUP(E670,[6]教育处数据!B:H,7,0)</f>
        <v>100</v>
      </c>
      <c r="AC670" s="43">
        <f>VLOOKUP(E670,[6]教育处数据!B:J,9,0)</f>
        <v>150</v>
      </c>
      <c r="AD670" s="43">
        <f>VLOOKUP(E670,[6]教育处数据!B:L,11,0)</f>
        <v>100</v>
      </c>
      <c r="AE670" s="43">
        <v>0</v>
      </c>
      <c r="AF670" s="43">
        <v>0</v>
      </c>
      <c r="AG670" s="43">
        <f>VLOOKUP(E670,[6]教育处数据!B:N,13,0)</f>
        <v>0</v>
      </c>
      <c r="AH670" s="43">
        <v>0</v>
      </c>
      <c r="AI670" s="43">
        <v>0</v>
      </c>
      <c r="AJ670" s="43">
        <v>0</v>
      </c>
      <c r="AK670" s="43">
        <v>0</v>
      </c>
      <c r="AL670" s="43">
        <v>0</v>
      </c>
      <c r="AM670" s="26">
        <f>SUM(J670:M670,S670:AJ670)</f>
        <v>750</v>
      </c>
      <c r="AN670" s="7" t="str">
        <f>VLOOKUP(G670,'[4]2.第一轮公示反馈'!$G:$AM,33,0)</f>
        <v>神经外科</v>
      </c>
      <c r="AO670" s="52">
        <f>SUMPRODUCT(($AN$4:$AN$1113=AN670)*($AM$4:$AM$1113&gt;AM670))+1</f>
        <v>9</v>
      </c>
      <c r="AP670" s="53">
        <f>COUNTIF(AN:AN,AN670)</f>
        <v>25</v>
      </c>
      <c r="AQ670" s="54">
        <f>AO670/AP670</f>
        <v>0.36</v>
      </c>
      <c r="AR670" s="53">
        <f>IF(AQ670&lt;=10%,1.5,(IF(AQ670&lt;=40%,1.25,IF(AQ670&lt;=60%,1,IF(AQ670&lt;90%,0.75,0.5)))))</f>
        <v>1.25</v>
      </c>
      <c r="AS670" s="55">
        <v>1200</v>
      </c>
      <c r="AT670" s="6">
        <f>VLOOKUP(E670,[6]教育处数据!B:Q,16,0)</f>
        <v>20</v>
      </c>
      <c r="AU670" s="56">
        <f>AS670*AR670*(AT670/AW670)</f>
        <v>1500</v>
      </c>
      <c r="AV670" s="57">
        <f>ROUND(AU670,0)</f>
        <v>1500</v>
      </c>
      <c r="AW670" s="6">
        <v>20</v>
      </c>
    </row>
    <row r="671" spans="1:49">
      <c r="A671" s="6" t="s">
        <v>434</v>
      </c>
      <c r="B671" s="7" t="s">
        <v>291</v>
      </c>
      <c r="C671" s="8">
        <v>666</v>
      </c>
      <c r="D671" s="59" t="s">
        <v>827</v>
      </c>
      <c r="E671" s="8">
        <f>VLOOKUP(D671,'[1]9月学员绩效名单'!$A:$C,3,0)</f>
        <v>623026</v>
      </c>
      <c r="F671" s="8" t="str">
        <f>VLOOKUP(E671,'[2]住培学员 在培学员排班表（所有人）请假等数据已更新到23.6'!$F$1:$X$65536,19,0)</f>
        <v>住院医师-本院</v>
      </c>
      <c r="G671" s="8" t="str">
        <f>VLOOKUP(E671,'[2]住培学员 在培学员排班表（所有人）请假等数据已更新到23.6'!$F$1:$P$65536,11,0)</f>
        <v>外科（神经外科方向）</v>
      </c>
      <c r="H671" s="8" t="str">
        <f>VLOOKUP(E671,'[2]住培学员 在培学员排班表（所有人）请假等数据已更新到23.6'!$F$1:$S$65536,14,0)</f>
        <v>2023年</v>
      </c>
      <c r="I671" s="8" t="s">
        <v>99</v>
      </c>
      <c r="J671" s="43">
        <v>0</v>
      </c>
      <c r="K671" s="43">
        <v>0</v>
      </c>
      <c r="L671" s="43">
        <v>0</v>
      </c>
      <c r="M671" s="24">
        <v>160</v>
      </c>
      <c r="N671" s="25">
        <v>0</v>
      </c>
      <c r="O671" s="25">
        <v>1</v>
      </c>
      <c r="P671" s="25">
        <v>0</v>
      </c>
      <c r="Q671" s="25">
        <v>0</v>
      </c>
      <c r="R671" s="25">
        <v>0</v>
      </c>
      <c r="S671" s="36">
        <v>70</v>
      </c>
      <c r="T671" s="24">
        <v>100</v>
      </c>
      <c r="U671" s="24">
        <v>10</v>
      </c>
      <c r="V671" s="24">
        <v>80</v>
      </c>
      <c r="W671" s="24">
        <v>60</v>
      </c>
      <c r="X671" s="24">
        <v>30</v>
      </c>
      <c r="Y671" s="48">
        <v>40</v>
      </c>
      <c r="Z671" s="48">
        <v>0</v>
      </c>
      <c r="AA671" s="48">
        <f>VLOOKUP(E671,[6]教育处数据!B:G,6,0)</f>
        <v>0</v>
      </c>
      <c r="AB671" s="43">
        <f>VLOOKUP(E671,[6]教育处数据!B:H,7,0)</f>
        <v>100</v>
      </c>
      <c r="AC671" s="43">
        <f>VLOOKUP(E671,[6]教育处数据!B:J,9,0)</f>
        <v>0</v>
      </c>
      <c r="AD671" s="43">
        <f>VLOOKUP(E671,[6]教育处数据!B:L,11,0)</f>
        <v>0</v>
      </c>
      <c r="AE671" s="43">
        <v>0</v>
      </c>
      <c r="AF671" s="43">
        <v>0</v>
      </c>
      <c r="AG671" s="43">
        <f>VLOOKUP(E671,[6]教育处数据!B:N,13,0)</f>
        <v>0</v>
      </c>
      <c r="AH671" s="43">
        <v>0</v>
      </c>
      <c r="AI671" s="43">
        <v>0</v>
      </c>
      <c r="AJ671" s="43">
        <v>0</v>
      </c>
      <c r="AK671" s="43">
        <v>0</v>
      </c>
      <c r="AL671" s="43">
        <v>0</v>
      </c>
      <c r="AM671" s="26">
        <f>SUM(J671:M671,S671:AJ671)</f>
        <v>650</v>
      </c>
      <c r="AN671" s="7" t="str">
        <f>VLOOKUP(G671,'[4]2.第一轮公示反馈'!$G:$AM,33,0)</f>
        <v>神经外科</v>
      </c>
      <c r="AO671" s="52">
        <f>SUMPRODUCT(($AN$4:$AN$1113=AN671)*($AM$4:$AM$1113&gt;AM671))+1</f>
        <v>10</v>
      </c>
      <c r="AP671" s="53">
        <f>COUNTIF(AN:AN,AN671)</f>
        <v>25</v>
      </c>
      <c r="AQ671" s="54">
        <f>AO671/AP671</f>
        <v>0.4</v>
      </c>
      <c r="AR671" s="53">
        <f>IF(AQ671&lt;=10%,1.5,(IF(AQ671&lt;=40%,1.25,IF(AQ671&lt;=60%,1,IF(AQ671&lt;90%,0.75,0.5)))))</f>
        <v>1.25</v>
      </c>
      <c r="AS671" s="55">
        <v>1200</v>
      </c>
      <c r="AT671" s="6">
        <f>VLOOKUP(E671,[6]教育处数据!B:Q,16,0)</f>
        <v>20</v>
      </c>
      <c r="AU671" s="56">
        <f>AS671*AR671*(AT671/AW671)</f>
        <v>1500</v>
      </c>
      <c r="AV671" s="57">
        <f>ROUND(AU671,0)</f>
        <v>1500</v>
      </c>
      <c r="AW671" s="6">
        <v>20</v>
      </c>
    </row>
    <row r="672" spans="1:49">
      <c r="A672" s="6"/>
      <c r="B672" s="7" t="s">
        <v>187</v>
      </c>
      <c r="C672" s="8">
        <v>667</v>
      </c>
      <c r="D672" s="13" t="s">
        <v>828</v>
      </c>
      <c r="E672" s="8" t="str">
        <f>VLOOKUP(D672,'[1]9月学员绩效名单'!$A:$C,3,0)</f>
        <v>7AO326</v>
      </c>
      <c r="F672" s="8" t="str">
        <f>VLOOKUP(E672,'[2]住培学员 在培学员排班表（所有人）请假等数据已更新到23.6'!$F$1:$X$65536,19,0)</f>
        <v>规培研究生</v>
      </c>
      <c r="G672" s="8" t="str">
        <f>VLOOKUP(E672,'[2]住培学员 在培学员排班表（所有人）请假等数据已更新到23.6'!$F$1:$P$65536,11,0)</f>
        <v>外科（神经外科方向）</v>
      </c>
      <c r="H672" s="8" t="str">
        <f>VLOOKUP(E672,'[2]住培学员 在培学员排班表（所有人）请假等数据已更新到23.6'!$F$1:$S$65536,14,0)</f>
        <v>2022年</v>
      </c>
      <c r="I672" s="8" t="s">
        <v>99</v>
      </c>
      <c r="J672" s="24">
        <v>0</v>
      </c>
      <c r="K672" s="24">
        <v>0</v>
      </c>
      <c r="L672" s="24">
        <v>0</v>
      </c>
      <c r="M672" s="24">
        <v>160</v>
      </c>
      <c r="N672" s="25">
        <v>0</v>
      </c>
      <c r="O672" s="25">
        <v>5</v>
      </c>
      <c r="P672" s="25">
        <v>2</v>
      </c>
      <c r="Q672" s="25">
        <v>1</v>
      </c>
      <c r="R672" s="25">
        <v>1</v>
      </c>
      <c r="S672" s="36">
        <v>190</v>
      </c>
      <c r="T672" s="24">
        <v>100</v>
      </c>
      <c r="U672" s="24">
        <v>10</v>
      </c>
      <c r="V672" s="24">
        <v>40</v>
      </c>
      <c r="W672" s="24">
        <v>60</v>
      </c>
      <c r="X672" s="24">
        <v>60</v>
      </c>
      <c r="Y672" s="48">
        <v>20</v>
      </c>
      <c r="Z672" s="48">
        <v>0</v>
      </c>
      <c r="AA672" s="48">
        <f>VLOOKUP(E672,[6]教育处数据!B:G,6,0)</f>
        <v>0</v>
      </c>
      <c r="AB672" s="43">
        <f>VLOOKUP(E672,[6]教育处数据!B:H,7,0)</f>
        <v>0</v>
      </c>
      <c r="AC672" s="43">
        <f>VLOOKUP(E672,[6]教育处数据!B:J,9,0)</f>
        <v>0</v>
      </c>
      <c r="AD672" s="43">
        <f>VLOOKUP(E672,[6]教育处数据!B:L,11,0)</f>
        <v>0</v>
      </c>
      <c r="AE672" s="43">
        <v>0</v>
      </c>
      <c r="AF672" s="43">
        <v>0</v>
      </c>
      <c r="AG672" s="43">
        <f>VLOOKUP(E672,[6]教育处数据!B:N,13,0)</f>
        <v>0</v>
      </c>
      <c r="AH672" s="43">
        <v>0</v>
      </c>
      <c r="AI672" s="43">
        <v>0</v>
      </c>
      <c r="AJ672" s="43">
        <v>0</v>
      </c>
      <c r="AK672" s="43">
        <v>0</v>
      </c>
      <c r="AL672" s="43">
        <v>0</v>
      </c>
      <c r="AM672" s="26">
        <f>SUM(J672:M672,S672:AJ672)</f>
        <v>640</v>
      </c>
      <c r="AN672" s="7" t="str">
        <f>VLOOKUP(G672,'[4]2.第一轮公示反馈'!$G:$AM,33,0)</f>
        <v>神经外科</v>
      </c>
      <c r="AO672" s="52">
        <f>SUMPRODUCT(($AN$4:$AN$1113=AN672)*($AM$4:$AM$1113&gt;AM672))+1</f>
        <v>11</v>
      </c>
      <c r="AP672" s="53">
        <f>COUNTIF(AN:AN,AN672)</f>
        <v>25</v>
      </c>
      <c r="AQ672" s="54">
        <f>AO672/AP672</f>
        <v>0.44</v>
      </c>
      <c r="AR672" s="53">
        <f>IF(AQ672&lt;=10%,1.5,(IF(AQ672&lt;=40%,1.25,IF(AQ672&lt;=60%,1,IF(AQ672&lt;90%,0.75,0.5)))))</f>
        <v>1</v>
      </c>
      <c r="AS672" s="55">
        <v>1200</v>
      </c>
      <c r="AT672" s="6">
        <f>VLOOKUP(E672,[6]教育处数据!B:Q,16,0)</f>
        <v>20</v>
      </c>
      <c r="AU672" s="56">
        <f>AS672*AR672*(AT672/AW672)</f>
        <v>1200</v>
      </c>
      <c r="AV672" s="57">
        <f>ROUND(AU672,0)</f>
        <v>1200</v>
      </c>
      <c r="AW672" s="6">
        <v>20</v>
      </c>
    </row>
    <row r="673" spans="1:49">
      <c r="A673" s="6" t="s">
        <v>434</v>
      </c>
      <c r="B673" s="7" t="s">
        <v>291</v>
      </c>
      <c r="C673" s="8">
        <v>668</v>
      </c>
      <c r="D673" s="59" t="s">
        <v>829</v>
      </c>
      <c r="E673" s="8">
        <f>VLOOKUP(D673,'[1]9月学员绩效名单'!$A:$C,3,0)</f>
        <v>623041</v>
      </c>
      <c r="F673" s="8" t="str">
        <f>VLOOKUP(E673,'[3]9月学员绩效名单'!$C:$J,8,0)</f>
        <v>住院医师-社会人</v>
      </c>
      <c r="G673" s="8" t="s">
        <v>830</v>
      </c>
      <c r="H673" s="8" t="s">
        <v>213</v>
      </c>
      <c r="I673" s="8" t="s">
        <v>99</v>
      </c>
      <c r="J673" s="43">
        <v>0</v>
      </c>
      <c r="K673" s="43">
        <v>0</v>
      </c>
      <c r="L673" s="24">
        <v>-50</v>
      </c>
      <c r="M673" s="24">
        <v>160</v>
      </c>
      <c r="N673" s="25">
        <v>0</v>
      </c>
      <c r="O673" s="25">
        <v>3</v>
      </c>
      <c r="P673" s="25">
        <v>1</v>
      </c>
      <c r="Q673" s="25">
        <v>1</v>
      </c>
      <c r="R673" s="25">
        <v>1</v>
      </c>
      <c r="S673" s="36">
        <v>180</v>
      </c>
      <c r="T673" s="24">
        <v>100</v>
      </c>
      <c r="U673" s="24">
        <v>10</v>
      </c>
      <c r="V673" s="24">
        <v>80</v>
      </c>
      <c r="W673" s="24">
        <v>0</v>
      </c>
      <c r="X673" s="24">
        <v>0</v>
      </c>
      <c r="Y673" s="48">
        <v>0</v>
      </c>
      <c r="Z673" s="48">
        <v>0</v>
      </c>
      <c r="AA673" s="48">
        <f>VLOOKUP(E673,[6]教育处数据!B:G,6,0)</f>
        <v>30</v>
      </c>
      <c r="AB673" s="43">
        <f>VLOOKUP(E673,[6]教育处数据!B:H,7,0)</f>
        <v>100</v>
      </c>
      <c r="AC673" s="43">
        <f>VLOOKUP(E673,[6]教育处数据!B:J,9,0)</f>
        <v>0</v>
      </c>
      <c r="AD673" s="43">
        <f>VLOOKUP(E673,[6]教育处数据!B:L,11,0)</f>
        <v>0</v>
      </c>
      <c r="AE673" s="43">
        <v>0</v>
      </c>
      <c r="AF673" s="43">
        <v>0</v>
      </c>
      <c r="AG673" s="43">
        <f>VLOOKUP(E673,[6]教育处数据!B:N,13,0)</f>
        <v>0</v>
      </c>
      <c r="AH673" s="43">
        <v>0</v>
      </c>
      <c r="AI673" s="43">
        <v>0</v>
      </c>
      <c r="AJ673" s="43">
        <v>0</v>
      </c>
      <c r="AK673" s="43">
        <v>0</v>
      </c>
      <c r="AL673" s="43">
        <v>0</v>
      </c>
      <c r="AM673" s="26">
        <f>SUM(J673:M673,S673:AJ673)</f>
        <v>610</v>
      </c>
      <c r="AN673" s="7" t="str">
        <f>VLOOKUP(G673,'[4]2.第一轮公示反馈'!$G:$AM,33,0)</f>
        <v>神经外科</v>
      </c>
      <c r="AO673" s="52">
        <f>SUMPRODUCT(($AN$4:$AN$1113=AN673)*($AM$4:$AM$1113&gt;AM673))+1</f>
        <v>12</v>
      </c>
      <c r="AP673" s="53">
        <f>COUNTIF(AN:AN,AN673)</f>
        <v>25</v>
      </c>
      <c r="AQ673" s="54">
        <f>AO673/AP673</f>
        <v>0.48</v>
      </c>
      <c r="AR673" s="53">
        <f>IF(AQ673&lt;=10%,1.5,(IF(AQ673&lt;=40%,1.25,IF(AQ673&lt;=60%,1,IF(AQ673&lt;90%,0.75,0.5)))))</f>
        <v>1</v>
      </c>
      <c r="AS673" s="55">
        <v>1200</v>
      </c>
      <c r="AT673" s="6">
        <f>VLOOKUP(E673,[6]教育处数据!B:Q,16,0)</f>
        <v>20</v>
      </c>
      <c r="AU673" s="56">
        <f>AS673*AR673*(AT673/AW673)</f>
        <v>1200</v>
      </c>
      <c r="AV673" s="57">
        <f>ROUND(AU673,0)</f>
        <v>1200</v>
      </c>
      <c r="AW673" s="6">
        <v>20</v>
      </c>
    </row>
    <row r="674" spans="1:49">
      <c r="A674" s="6"/>
      <c r="B674" s="7" t="s">
        <v>187</v>
      </c>
      <c r="C674" s="8">
        <v>669</v>
      </c>
      <c r="D674" s="13" t="s">
        <v>831</v>
      </c>
      <c r="E674" s="8" t="str">
        <f>VLOOKUP(D674,'[1]9月学员绩效名单'!$A:$C,3,0)</f>
        <v>7AO319</v>
      </c>
      <c r="F674" s="8" t="str">
        <f>VLOOKUP(E674,'[2]住培学员 在培学员排班表（所有人）请假等数据已更新到23.6'!$F$1:$X$65536,19,0)</f>
        <v>规培研究生</v>
      </c>
      <c r="G674" s="8" t="str">
        <f>VLOOKUP(E674,'[2]住培学员 在培学员排班表（所有人）请假等数据已更新到23.6'!$F$1:$P$65536,11,0)</f>
        <v>外科（神经外科方向）</v>
      </c>
      <c r="H674" s="8" t="str">
        <f>VLOOKUP(E674,'[2]住培学员 在培学员排班表（所有人）请假等数据已更新到23.6'!$F$1:$S$65536,14,0)</f>
        <v>2022年</v>
      </c>
      <c r="I674" s="8" t="s">
        <v>99</v>
      </c>
      <c r="J674" s="24">
        <v>0</v>
      </c>
      <c r="K674" s="24">
        <v>0</v>
      </c>
      <c r="L674" s="24">
        <v>0</v>
      </c>
      <c r="M674" s="24">
        <v>120</v>
      </c>
      <c r="N674" s="25">
        <v>0</v>
      </c>
      <c r="O674" s="25">
        <v>5</v>
      </c>
      <c r="P674" s="25">
        <v>2</v>
      </c>
      <c r="Q674" s="25">
        <v>1</v>
      </c>
      <c r="R674" s="25">
        <v>1</v>
      </c>
      <c r="S674" s="36">
        <v>190</v>
      </c>
      <c r="T674" s="24">
        <v>100</v>
      </c>
      <c r="U674" s="24">
        <v>10</v>
      </c>
      <c r="V674" s="24">
        <v>40</v>
      </c>
      <c r="W674" s="24">
        <v>60</v>
      </c>
      <c r="X674" s="24">
        <v>60</v>
      </c>
      <c r="Y674" s="48">
        <v>20</v>
      </c>
      <c r="Z674" s="48">
        <v>0</v>
      </c>
      <c r="AA674" s="48">
        <f>VLOOKUP(E674,[6]教育处数据!B:G,6,0)</f>
        <v>0</v>
      </c>
      <c r="AB674" s="43">
        <f>VLOOKUP(E674,[6]教育处数据!B:H,7,0)</f>
        <v>0</v>
      </c>
      <c r="AC674" s="43">
        <f>VLOOKUP(E674,[6]教育处数据!B:J,9,0)</f>
        <v>0</v>
      </c>
      <c r="AD674" s="43">
        <f>VLOOKUP(E674,[6]教育处数据!B:L,11,0)</f>
        <v>0</v>
      </c>
      <c r="AE674" s="43">
        <v>0</v>
      </c>
      <c r="AF674" s="43">
        <v>0</v>
      </c>
      <c r="AG674" s="43">
        <f>VLOOKUP(E674,[6]教育处数据!B:N,13,0)</f>
        <v>0</v>
      </c>
      <c r="AH674" s="43">
        <v>0</v>
      </c>
      <c r="AI674" s="43">
        <v>0</v>
      </c>
      <c r="AJ674" s="43">
        <v>0</v>
      </c>
      <c r="AK674" s="43">
        <v>0</v>
      </c>
      <c r="AL674" s="43">
        <v>0</v>
      </c>
      <c r="AM674" s="26">
        <f>SUM(J674:M674,S674:AJ674)</f>
        <v>600</v>
      </c>
      <c r="AN674" s="7" t="str">
        <f>VLOOKUP(G674,'[4]2.第一轮公示反馈'!$G:$AM,33,0)</f>
        <v>神经外科</v>
      </c>
      <c r="AO674" s="52">
        <f>SUMPRODUCT(($AN$4:$AN$1113=AN674)*($AM$4:$AM$1113&gt;AM674))+1</f>
        <v>13</v>
      </c>
      <c r="AP674" s="53">
        <f>COUNTIF(AN:AN,AN674)</f>
        <v>25</v>
      </c>
      <c r="AQ674" s="54">
        <f>AO674/AP674</f>
        <v>0.52</v>
      </c>
      <c r="AR674" s="53">
        <f>IF(AQ674&lt;=10%,1.5,(IF(AQ674&lt;=40%,1.25,IF(AQ674&lt;=60%,1,IF(AQ674&lt;90%,0.75,0.5)))))</f>
        <v>1</v>
      </c>
      <c r="AS674" s="55">
        <v>1200</v>
      </c>
      <c r="AT674" s="6">
        <f>VLOOKUP(E674,[6]教育处数据!B:Q,16,0)</f>
        <v>20</v>
      </c>
      <c r="AU674" s="56">
        <f>AS674*AR674*(AT674/AW674)</f>
        <v>1200</v>
      </c>
      <c r="AV674" s="57">
        <f>ROUND(AU674,0)</f>
        <v>1200</v>
      </c>
      <c r="AW674" s="6">
        <v>20</v>
      </c>
    </row>
    <row r="675" spans="1:49">
      <c r="A675" s="6"/>
      <c r="B675" s="7" t="s">
        <v>291</v>
      </c>
      <c r="C675" s="8">
        <v>670</v>
      </c>
      <c r="D675" s="59" t="s">
        <v>832</v>
      </c>
      <c r="E675" s="8" t="str">
        <f>VLOOKUP(D675,'[1]9月学员绩效名单'!$A:$C,3,0)</f>
        <v>732L76</v>
      </c>
      <c r="F675" s="8" t="str">
        <f>VLOOKUP(E675,'[2]住培学员 在培学员排班表（所有人）请假等数据已更新到23.6'!$F$1:$X$65536,19,0)</f>
        <v>住院医师-外院</v>
      </c>
      <c r="G675" s="8" t="str">
        <f>VLOOKUP(E675,'[2]住培学员 在培学员排班表（所有人）请假等数据已更新到23.6'!$F$1:$P$65536,11,0)</f>
        <v>外科（神经外科方向）</v>
      </c>
      <c r="H675" s="8" t="str">
        <f>VLOOKUP(E675,'[2]住培学员 在培学员排班表（所有人）请假等数据已更新到23.6'!$F$1:$S$65536,14,0)</f>
        <v>2023年</v>
      </c>
      <c r="I675" s="8" t="s">
        <v>99</v>
      </c>
      <c r="J675" s="43">
        <v>0</v>
      </c>
      <c r="K675" s="43">
        <v>0</v>
      </c>
      <c r="L675" s="43">
        <v>0</v>
      </c>
      <c r="M675" s="24">
        <v>160</v>
      </c>
      <c r="N675" s="25">
        <v>0</v>
      </c>
      <c r="O675" s="25">
        <v>3</v>
      </c>
      <c r="P675" s="25">
        <v>1</v>
      </c>
      <c r="Q675" s="25">
        <v>1</v>
      </c>
      <c r="R675" s="25">
        <v>1</v>
      </c>
      <c r="S675" s="36">
        <v>130</v>
      </c>
      <c r="T675" s="24">
        <v>100</v>
      </c>
      <c r="U675" s="24">
        <v>0</v>
      </c>
      <c r="V675" s="24">
        <v>60</v>
      </c>
      <c r="W675" s="24">
        <v>60</v>
      </c>
      <c r="X675" s="24">
        <v>30</v>
      </c>
      <c r="Y675" s="48">
        <v>40</v>
      </c>
      <c r="Z675" s="48">
        <v>0</v>
      </c>
      <c r="AA675" s="48">
        <f>VLOOKUP(E675,[6]教育处数据!B:G,6,0)</f>
        <v>20</v>
      </c>
      <c r="AB675" s="43">
        <f>VLOOKUP(E675,[6]教育处数据!B:H,7,0)</f>
        <v>0</v>
      </c>
      <c r="AC675" s="43">
        <f>VLOOKUP(E675,[6]教育处数据!B:J,9,0)</f>
        <v>0</v>
      </c>
      <c r="AD675" s="43">
        <f>VLOOKUP(E675,[6]教育处数据!B:L,11,0)</f>
        <v>0</v>
      </c>
      <c r="AE675" s="43">
        <v>0</v>
      </c>
      <c r="AF675" s="43">
        <v>0</v>
      </c>
      <c r="AG675" s="43">
        <f>VLOOKUP(E675,[6]教育处数据!B:N,13,0)</f>
        <v>0</v>
      </c>
      <c r="AH675" s="43">
        <v>0</v>
      </c>
      <c r="AI675" s="43">
        <v>0</v>
      </c>
      <c r="AJ675" s="43">
        <v>0</v>
      </c>
      <c r="AK675" s="43">
        <v>0</v>
      </c>
      <c r="AL675" s="43">
        <v>0</v>
      </c>
      <c r="AM675" s="26">
        <f>SUM(J675:M675,S675:AJ675)</f>
        <v>600</v>
      </c>
      <c r="AN675" s="7" t="str">
        <f>VLOOKUP(G675,'[4]2.第一轮公示反馈'!$G:$AM,33,0)</f>
        <v>神经外科</v>
      </c>
      <c r="AO675" s="52">
        <f>SUMPRODUCT(($AN$4:$AN$1113=AN675)*($AM$4:$AM$1113&gt;AM675))+1</f>
        <v>13</v>
      </c>
      <c r="AP675" s="53">
        <f>COUNTIF(AN:AN,AN675)</f>
        <v>25</v>
      </c>
      <c r="AQ675" s="54">
        <f>AO675/AP675</f>
        <v>0.52</v>
      </c>
      <c r="AR675" s="53">
        <f>IF(AQ675&lt;=10%,1.5,(IF(AQ675&lt;=40%,1.25,IF(AQ675&lt;=60%,1,IF(AQ675&lt;90%,0.75,0.5)))))</f>
        <v>1</v>
      </c>
      <c r="AS675" s="55">
        <v>1200</v>
      </c>
      <c r="AT675" s="6">
        <f>VLOOKUP(E675,[6]教育处数据!B:Q,16,0)</f>
        <v>20</v>
      </c>
      <c r="AU675" s="56">
        <f>AS675*AR675*(AT675/AW675)</f>
        <v>1200</v>
      </c>
      <c r="AV675" s="57">
        <f>ROUND(AU675,0)</f>
        <v>1200</v>
      </c>
      <c r="AW675" s="6">
        <v>20</v>
      </c>
    </row>
    <row r="676" spans="1:49">
      <c r="A676" s="6"/>
      <c r="B676" s="7" t="s">
        <v>291</v>
      </c>
      <c r="C676" s="8">
        <v>671</v>
      </c>
      <c r="D676" s="70" t="s">
        <v>833</v>
      </c>
      <c r="E676" s="8" t="str">
        <f>VLOOKUP(D676,'[1]9月学员绩效名单'!$A:$C,3,0)</f>
        <v>7AM270</v>
      </c>
      <c r="F676" s="8" t="str">
        <f>VLOOKUP(E676,'[2]住培学员 在培学员排班表（所有人）请假等数据已更新到23.6'!$F$1:$X$65536,19,0)</f>
        <v>规培研究生</v>
      </c>
      <c r="G676" s="8" t="str">
        <f>VLOOKUP(E676,'[2]住培学员 在培学员排班表（所有人）请假等数据已更新到23.6'!$F$1:$P$65536,11,0)</f>
        <v>外科（神经外科方向）</v>
      </c>
      <c r="H676" s="8" t="str">
        <f>VLOOKUP(E676,'[2]住培学员 在培学员排班表（所有人）请假等数据已更新到23.6'!$F$1:$S$65536,14,0)</f>
        <v>2021年</v>
      </c>
      <c r="I676" s="8" t="s">
        <v>99</v>
      </c>
      <c r="J676" s="43">
        <v>0</v>
      </c>
      <c r="K676" s="43">
        <v>0</v>
      </c>
      <c r="L676" s="43">
        <v>0</v>
      </c>
      <c r="M676" s="24">
        <v>160</v>
      </c>
      <c r="N676" s="25">
        <v>0</v>
      </c>
      <c r="O676" s="25">
        <v>4</v>
      </c>
      <c r="P676" s="25">
        <v>0</v>
      </c>
      <c r="Q676" s="25">
        <v>1</v>
      </c>
      <c r="R676" s="25">
        <v>1</v>
      </c>
      <c r="S676" s="36">
        <v>130</v>
      </c>
      <c r="T676" s="24">
        <v>100</v>
      </c>
      <c r="U676" s="24">
        <v>10</v>
      </c>
      <c r="V676" s="24">
        <v>80</v>
      </c>
      <c r="W676" s="24">
        <v>0</v>
      </c>
      <c r="X676" s="24">
        <v>0</v>
      </c>
      <c r="Y676" s="48">
        <v>0</v>
      </c>
      <c r="Z676" s="48">
        <v>0</v>
      </c>
      <c r="AA676" s="48">
        <f>VLOOKUP(E676,[6]教育处数据!B:G,6,0)</f>
        <v>0</v>
      </c>
      <c r="AB676" s="43">
        <f>VLOOKUP(E676,[6]教育处数据!B:H,7,0)</f>
        <v>100</v>
      </c>
      <c r="AC676" s="43">
        <f>VLOOKUP(E676,[6]教育处数据!B:J,9,0)</f>
        <v>0</v>
      </c>
      <c r="AD676" s="43">
        <f>VLOOKUP(E676,[6]教育处数据!B:L,11,0)</f>
        <v>0</v>
      </c>
      <c r="AE676" s="43">
        <v>0</v>
      </c>
      <c r="AF676" s="43">
        <v>0</v>
      </c>
      <c r="AG676" s="43">
        <f>VLOOKUP(E676,[6]教育处数据!B:N,13,0)</f>
        <v>0</v>
      </c>
      <c r="AH676" s="43">
        <v>0</v>
      </c>
      <c r="AI676" s="43">
        <v>0</v>
      </c>
      <c r="AJ676" s="43">
        <v>0</v>
      </c>
      <c r="AK676" s="43">
        <v>0</v>
      </c>
      <c r="AL676" s="43">
        <v>0</v>
      </c>
      <c r="AM676" s="26">
        <f>SUM(J676:M676,S676:AJ676)</f>
        <v>580</v>
      </c>
      <c r="AN676" s="7" t="str">
        <f>VLOOKUP(G676,'[4]2.第一轮公示反馈'!$G:$AM,33,0)</f>
        <v>神经外科</v>
      </c>
      <c r="AO676" s="52">
        <f>SUMPRODUCT(($AN$4:$AN$1113=AN676)*($AM$4:$AM$1113&gt;AM676))+1</f>
        <v>15</v>
      </c>
      <c r="AP676" s="53">
        <f>COUNTIF(AN:AN,AN676)</f>
        <v>25</v>
      </c>
      <c r="AQ676" s="54">
        <f>AO676/AP676</f>
        <v>0.6</v>
      </c>
      <c r="AR676" s="53">
        <f>IF(AQ676&lt;=10%,1.5,(IF(AQ676&lt;=40%,1.25,IF(AQ676&lt;=60%,1,IF(AQ676&lt;90%,0.75,0.5)))))</f>
        <v>1</v>
      </c>
      <c r="AS676" s="55">
        <v>1200</v>
      </c>
      <c r="AT676" s="6">
        <f>VLOOKUP(E676,[6]教育处数据!B:Q,16,0)</f>
        <v>20</v>
      </c>
      <c r="AU676" s="56">
        <f>AS676*AR676*(AT676/AW676)</f>
        <v>1200</v>
      </c>
      <c r="AV676" s="57">
        <f>ROUND(AU676,0)</f>
        <v>1200</v>
      </c>
      <c r="AW676" s="6">
        <v>20</v>
      </c>
    </row>
    <row r="677" spans="1:49">
      <c r="A677" s="6"/>
      <c r="B677" s="7" t="s">
        <v>187</v>
      </c>
      <c r="C677" s="8">
        <v>672</v>
      </c>
      <c r="D677" s="13" t="s">
        <v>834</v>
      </c>
      <c r="E677" s="8" t="str">
        <f>VLOOKUP(D677,'[1]9月学员绩效名单'!$A:$C,3,0)</f>
        <v>7AO304</v>
      </c>
      <c r="F677" s="8" t="str">
        <f>VLOOKUP(E677,'[2]住培学员 在培学员排班表（所有人）请假等数据已更新到23.6'!$F$1:$X$65536,19,0)</f>
        <v>规培研究生</v>
      </c>
      <c r="G677" s="8" t="str">
        <f>VLOOKUP(E677,'[2]住培学员 在培学员排班表（所有人）请假等数据已更新到23.6'!$F$1:$P$65536,11,0)</f>
        <v>外科（神经外科方向）</v>
      </c>
      <c r="H677" s="8" t="str">
        <f>VLOOKUP(E677,'[2]住培学员 在培学员排班表（所有人）请假等数据已更新到23.6'!$F$1:$S$65536,14,0)</f>
        <v>2022年</v>
      </c>
      <c r="I677" s="8" t="s">
        <v>99</v>
      </c>
      <c r="J677" s="24">
        <v>0</v>
      </c>
      <c r="K677" s="24">
        <v>0</v>
      </c>
      <c r="L677" s="24">
        <v>0</v>
      </c>
      <c r="M677" s="24">
        <v>160</v>
      </c>
      <c r="N677" s="25">
        <v>0</v>
      </c>
      <c r="O677" s="25">
        <v>5</v>
      </c>
      <c r="P677" s="25">
        <v>1</v>
      </c>
      <c r="Q677" s="25">
        <v>0</v>
      </c>
      <c r="R677" s="25">
        <v>0</v>
      </c>
      <c r="S677" s="36">
        <v>120</v>
      </c>
      <c r="T677" s="24">
        <v>100</v>
      </c>
      <c r="U677" s="24">
        <v>10</v>
      </c>
      <c r="V677" s="24">
        <v>40</v>
      </c>
      <c r="W677" s="24">
        <v>60</v>
      </c>
      <c r="X677" s="24">
        <v>60</v>
      </c>
      <c r="Y677" s="48">
        <v>20</v>
      </c>
      <c r="Z677" s="48">
        <v>0</v>
      </c>
      <c r="AA677" s="48">
        <f>VLOOKUP(E677,[6]教育处数据!B:G,6,0)</f>
        <v>0</v>
      </c>
      <c r="AB677" s="43">
        <f>VLOOKUP(E677,[6]教育处数据!B:H,7,0)</f>
        <v>0</v>
      </c>
      <c r="AC677" s="43">
        <f>VLOOKUP(E677,[6]教育处数据!B:J,9,0)</f>
        <v>0</v>
      </c>
      <c r="AD677" s="43">
        <f>VLOOKUP(E677,[6]教育处数据!B:L,11,0)</f>
        <v>0</v>
      </c>
      <c r="AE677" s="43">
        <v>0</v>
      </c>
      <c r="AF677" s="43">
        <v>0</v>
      </c>
      <c r="AG677" s="43">
        <f>VLOOKUP(E677,[6]教育处数据!B:N,13,0)</f>
        <v>0</v>
      </c>
      <c r="AH677" s="43">
        <v>0</v>
      </c>
      <c r="AI677" s="43">
        <v>0</v>
      </c>
      <c r="AJ677" s="43">
        <v>0</v>
      </c>
      <c r="AK677" s="43">
        <v>0</v>
      </c>
      <c r="AL677" s="43">
        <v>0</v>
      </c>
      <c r="AM677" s="26">
        <f>SUM(J677:M677,S677:AJ677)</f>
        <v>570</v>
      </c>
      <c r="AN677" s="7" t="str">
        <f>VLOOKUP(G677,'[4]2.第一轮公示反馈'!$G:$AM,33,0)</f>
        <v>神经外科</v>
      </c>
      <c r="AO677" s="52">
        <f>SUMPRODUCT(($AN$4:$AN$1113=AN677)*($AM$4:$AM$1113&gt;AM677))+1</f>
        <v>16</v>
      </c>
      <c r="AP677" s="53">
        <f>COUNTIF(AN:AN,AN677)</f>
        <v>25</v>
      </c>
      <c r="AQ677" s="54">
        <f>AO677/AP677</f>
        <v>0.64</v>
      </c>
      <c r="AR677" s="53">
        <f>IF(AQ677&lt;=10%,1.5,(IF(AQ677&lt;=40%,1.25,IF(AQ677&lt;=60%,1,IF(AQ677&lt;90%,0.75,0.5)))))</f>
        <v>0.75</v>
      </c>
      <c r="AS677" s="55">
        <v>1200</v>
      </c>
      <c r="AT677" s="6">
        <f>VLOOKUP(E677,[6]教育处数据!B:Q,16,0)</f>
        <v>20</v>
      </c>
      <c r="AU677" s="56">
        <f>AS677*AR677*(AT677/AW677)</f>
        <v>900</v>
      </c>
      <c r="AV677" s="57">
        <f>ROUND(AU677,0)</f>
        <v>900</v>
      </c>
      <c r="AW677" s="6">
        <v>20</v>
      </c>
    </row>
    <row r="678" spans="1:49">
      <c r="A678" s="6"/>
      <c r="B678" s="7" t="s">
        <v>187</v>
      </c>
      <c r="C678" s="8">
        <v>673</v>
      </c>
      <c r="D678" s="13" t="s">
        <v>835</v>
      </c>
      <c r="E678" s="8" t="str">
        <f>VLOOKUP(D678,'[1]9月学员绩效名单'!$A:$C,3,0)</f>
        <v>7AO029</v>
      </c>
      <c r="F678" s="8" t="str">
        <f>VLOOKUP(E678,'[2]住培学员 在培学员排班表（所有人）请假等数据已更新到23.6'!$F$1:$X$65536,19,0)</f>
        <v>规培研究生</v>
      </c>
      <c r="G678" s="8" t="str">
        <f>VLOOKUP(E678,'[2]住培学员 在培学员排班表（所有人）请假等数据已更新到23.6'!$F$1:$P$65536,11,0)</f>
        <v>外科（神经外科方向）</v>
      </c>
      <c r="H678" s="8" t="str">
        <f>VLOOKUP(E678,'[2]住培学员 在培学员排班表（所有人）请假等数据已更新到23.6'!$F$1:$S$65536,14,0)</f>
        <v>2022年</v>
      </c>
      <c r="I678" s="8" t="s">
        <v>99</v>
      </c>
      <c r="J678" s="24">
        <v>0</v>
      </c>
      <c r="K678" s="24">
        <v>0</v>
      </c>
      <c r="L678" s="24">
        <v>0</v>
      </c>
      <c r="M678" s="24">
        <v>120</v>
      </c>
      <c r="N678" s="25">
        <v>0</v>
      </c>
      <c r="O678" s="25">
        <v>4</v>
      </c>
      <c r="P678" s="25">
        <v>1</v>
      </c>
      <c r="Q678" s="25">
        <v>1</v>
      </c>
      <c r="R678" s="25">
        <v>1</v>
      </c>
      <c r="S678" s="36">
        <v>150</v>
      </c>
      <c r="T678" s="24">
        <v>100</v>
      </c>
      <c r="U678" s="24">
        <v>10</v>
      </c>
      <c r="V678" s="24">
        <v>40</v>
      </c>
      <c r="W678" s="24">
        <v>60</v>
      </c>
      <c r="X678" s="24">
        <v>60</v>
      </c>
      <c r="Y678" s="48">
        <v>20</v>
      </c>
      <c r="Z678" s="48">
        <v>0</v>
      </c>
      <c r="AA678" s="48">
        <f>VLOOKUP(E678,[6]教育处数据!B:G,6,0)</f>
        <v>0</v>
      </c>
      <c r="AB678" s="43">
        <f>VLOOKUP(E678,[6]教育处数据!B:H,7,0)</f>
        <v>0</v>
      </c>
      <c r="AC678" s="43">
        <f>VLOOKUP(E678,[6]教育处数据!B:J,9,0)</f>
        <v>0</v>
      </c>
      <c r="AD678" s="43">
        <f>VLOOKUP(E678,[6]教育处数据!B:L,11,0)</f>
        <v>0</v>
      </c>
      <c r="AE678" s="43">
        <v>0</v>
      </c>
      <c r="AF678" s="43">
        <v>0</v>
      </c>
      <c r="AG678" s="43">
        <f>VLOOKUP(E678,[6]教育处数据!B:N,13,0)</f>
        <v>0</v>
      </c>
      <c r="AH678" s="43">
        <v>0</v>
      </c>
      <c r="AI678" s="43">
        <v>0</v>
      </c>
      <c r="AJ678" s="43">
        <v>0</v>
      </c>
      <c r="AK678" s="43">
        <v>0</v>
      </c>
      <c r="AL678" s="43">
        <v>0</v>
      </c>
      <c r="AM678" s="26">
        <f>SUM(J678:M678,S678:AJ678)</f>
        <v>560</v>
      </c>
      <c r="AN678" s="7" t="str">
        <f>VLOOKUP(G678,'[4]2.第一轮公示反馈'!$G:$AM,33,0)</f>
        <v>神经外科</v>
      </c>
      <c r="AO678" s="52">
        <f>SUMPRODUCT(($AN$4:$AN$1113=AN678)*($AM$4:$AM$1113&gt;AM678))+1</f>
        <v>17</v>
      </c>
      <c r="AP678" s="53">
        <f>COUNTIF(AN:AN,AN678)</f>
        <v>25</v>
      </c>
      <c r="AQ678" s="54">
        <f>AO678/AP678</f>
        <v>0.68</v>
      </c>
      <c r="AR678" s="53">
        <f>IF(AQ678&lt;=10%,1.5,(IF(AQ678&lt;=40%,1.25,IF(AQ678&lt;=60%,1,IF(AQ678&lt;90%,0.75,0.5)))))</f>
        <v>0.75</v>
      </c>
      <c r="AS678" s="55">
        <v>1200</v>
      </c>
      <c r="AT678" s="6">
        <f>VLOOKUP(E678,[6]教育处数据!B:Q,16,0)</f>
        <v>20</v>
      </c>
      <c r="AU678" s="56">
        <f>AS678*AR678*(AT678/AW678)</f>
        <v>900</v>
      </c>
      <c r="AV678" s="57">
        <f>ROUND(AU678,0)</f>
        <v>900</v>
      </c>
      <c r="AW678" s="6">
        <v>20</v>
      </c>
    </row>
    <row r="679" spans="1:49">
      <c r="A679" s="6"/>
      <c r="B679" s="7" t="s">
        <v>187</v>
      </c>
      <c r="C679" s="8">
        <v>674</v>
      </c>
      <c r="D679" s="13" t="s">
        <v>836</v>
      </c>
      <c r="E679" s="8" t="str">
        <f>VLOOKUP(D679,'[1]9月学员绩效名单'!$A:$C,3,0)</f>
        <v>7AO310</v>
      </c>
      <c r="F679" s="8" t="str">
        <f>VLOOKUP(E679,'[2]住培学员 在培学员排班表（所有人）请假等数据已更新到23.6'!$F$1:$X$65536,19,0)</f>
        <v>规培研究生</v>
      </c>
      <c r="G679" s="8" t="str">
        <f>VLOOKUP(E679,'[2]住培学员 在培学员排班表（所有人）请假等数据已更新到23.6'!$F$1:$P$65536,11,0)</f>
        <v>外科（神经外科方向）</v>
      </c>
      <c r="H679" s="8" t="str">
        <f>VLOOKUP(E679,'[2]住培学员 在培学员排班表（所有人）请假等数据已更新到23.6'!$F$1:$S$65536,14,0)</f>
        <v>2022年</v>
      </c>
      <c r="I679" s="8" t="s">
        <v>99</v>
      </c>
      <c r="J679" s="24">
        <v>0</v>
      </c>
      <c r="K679" s="24">
        <v>0</v>
      </c>
      <c r="L679" s="24">
        <v>0</v>
      </c>
      <c r="M679" s="24">
        <v>120</v>
      </c>
      <c r="N679" s="25">
        <v>0</v>
      </c>
      <c r="O679" s="25">
        <v>4</v>
      </c>
      <c r="P679" s="25">
        <v>1</v>
      </c>
      <c r="Q679" s="25">
        <v>1</v>
      </c>
      <c r="R679" s="25">
        <v>1</v>
      </c>
      <c r="S679" s="36">
        <v>150</v>
      </c>
      <c r="T679" s="24">
        <v>100</v>
      </c>
      <c r="U679" s="24">
        <v>10</v>
      </c>
      <c r="V679" s="24">
        <v>40</v>
      </c>
      <c r="W679" s="24">
        <v>60</v>
      </c>
      <c r="X679" s="24">
        <v>60</v>
      </c>
      <c r="Y679" s="48">
        <v>20</v>
      </c>
      <c r="Z679" s="48">
        <v>0</v>
      </c>
      <c r="AA679" s="48">
        <f>VLOOKUP(E679,[6]教育处数据!B:G,6,0)</f>
        <v>0</v>
      </c>
      <c r="AB679" s="43">
        <f>VLOOKUP(E679,[6]教育处数据!B:H,7,0)</f>
        <v>0</v>
      </c>
      <c r="AC679" s="43">
        <f>VLOOKUP(E679,[6]教育处数据!B:J,9,0)</f>
        <v>0</v>
      </c>
      <c r="AD679" s="43">
        <f>VLOOKUP(E679,[6]教育处数据!B:L,11,0)</f>
        <v>0</v>
      </c>
      <c r="AE679" s="43">
        <v>0</v>
      </c>
      <c r="AF679" s="43">
        <v>0</v>
      </c>
      <c r="AG679" s="43">
        <f>VLOOKUP(E679,[6]教育处数据!B:N,13,0)</f>
        <v>0</v>
      </c>
      <c r="AH679" s="43">
        <v>0</v>
      </c>
      <c r="AI679" s="43">
        <v>0</v>
      </c>
      <c r="AJ679" s="43">
        <v>0</v>
      </c>
      <c r="AK679" s="43">
        <v>0</v>
      </c>
      <c r="AL679" s="43">
        <v>0</v>
      </c>
      <c r="AM679" s="26">
        <f>SUM(J679:M679,S679:AJ679)</f>
        <v>560</v>
      </c>
      <c r="AN679" s="7" t="str">
        <f>VLOOKUP(G679,'[4]2.第一轮公示反馈'!$G:$AM,33,0)</f>
        <v>神经外科</v>
      </c>
      <c r="AO679" s="52">
        <f>SUMPRODUCT(($AN$4:$AN$1113=AN679)*($AM$4:$AM$1113&gt;AM679))+1</f>
        <v>17</v>
      </c>
      <c r="AP679" s="53">
        <f>COUNTIF(AN:AN,AN679)</f>
        <v>25</v>
      </c>
      <c r="AQ679" s="54">
        <f>AO679/AP679</f>
        <v>0.68</v>
      </c>
      <c r="AR679" s="53">
        <f>IF(AQ679&lt;=10%,1.5,(IF(AQ679&lt;=40%,1.25,IF(AQ679&lt;=60%,1,IF(AQ679&lt;90%,0.75,0.5)))))</f>
        <v>0.75</v>
      </c>
      <c r="AS679" s="55">
        <v>1200</v>
      </c>
      <c r="AT679" s="6">
        <f>VLOOKUP(E679,[6]教育处数据!B:Q,16,0)</f>
        <v>20</v>
      </c>
      <c r="AU679" s="56">
        <f>AS679*AR679*(AT679/AW679)</f>
        <v>900</v>
      </c>
      <c r="AV679" s="57">
        <f>ROUND(AU679,0)</f>
        <v>900</v>
      </c>
      <c r="AW679" s="6">
        <v>20</v>
      </c>
    </row>
    <row r="680" spans="1:49">
      <c r="A680" s="6"/>
      <c r="B680" s="7" t="s">
        <v>187</v>
      </c>
      <c r="C680" s="8">
        <v>675</v>
      </c>
      <c r="D680" s="13" t="s">
        <v>837</v>
      </c>
      <c r="E680" s="8" t="str">
        <f>VLOOKUP(D680,'[1]9月学员绩效名单'!$A:$C,3,0)</f>
        <v>7AO313</v>
      </c>
      <c r="F680" s="8" t="str">
        <f>VLOOKUP(E680,'[2]住培学员 在培学员排班表（所有人）请假等数据已更新到23.6'!$F$1:$X$65536,19,0)</f>
        <v>规培研究生</v>
      </c>
      <c r="G680" s="8" t="str">
        <f>VLOOKUP(E680,'[2]住培学员 在培学员排班表（所有人）请假等数据已更新到23.6'!$F$1:$P$65536,11,0)</f>
        <v>外科（神经外科方向）</v>
      </c>
      <c r="H680" s="8" t="str">
        <f>VLOOKUP(E680,'[2]住培学员 在培学员排班表（所有人）请假等数据已更新到23.6'!$F$1:$S$65536,14,0)</f>
        <v>2022年</v>
      </c>
      <c r="I680" s="8" t="s">
        <v>99</v>
      </c>
      <c r="J680" s="24">
        <v>0</v>
      </c>
      <c r="K680" s="24">
        <v>0</v>
      </c>
      <c r="L680" s="24">
        <v>0</v>
      </c>
      <c r="M680" s="24">
        <v>120</v>
      </c>
      <c r="N680" s="25">
        <v>0</v>
      </c>
      <c r="O680" s="25">
        <v>4</v>
      </c>
      <c r="P680" s="25">
        <v>1</v>
      </c>
      <c r="Q680" s="25">
        <v>1</v>
      </c>
      <c r="R680" s="25">
        <v>1</v>
      </c>
      <c r="S680" s="36">
        <v>150</v>
      </c>
      <c r="T680" s="24">
        <v>100</v>
      </c>
      <c r="U680" s="24">
        <v>10</v>
      </c>
      <c r="V680" s="24">
        <v>40</v>
      </c>
      <c r="W680" s="24">
        <v>60</v>
      </c>
      <c r="X680" s="24">
        <v>60</v>
      </c>
      <c r="Y680" s="48">
        <v>20</v>
      </c>
      <c r="Z680" s="48">
        <v>0</v>
      </c>
      <c r="AA680" s="48">
        <f>VLOOKUP(E680,[6]教育处数据!B:G,6,0)</f>
        <v>0</v>
      </c>
      <c r="AB680" s="43">
        <f>VLOOKUP(E680,[6]教育处数据!B:H,7,0)</f>
        <v>0</v>
      </c>
      <c r="AC680" s="43">
        <f>VLOOKUP(E680,[6]教育处数据!B:J,9,0)</f>
        <v>0</v>
      </c>
      <c r="AD680" s="43">
        <f>VLOOKUP(E680,[6]教育处数据!B:L,11,0)</f>
        <v>0</v>
      </c>
      <c r="AE680" s="43">
        <v>0</v>
      </c>
      <c r="AF680" s="43">
        <v>0</v>
      </c>
      <c r="AG680" s="43">
        <f>VLOOKUP(E680,[6]教育处数据!B:N,13,0)</f>
        <v>0</v>
      </c>
      <c r="AH680" s="43">
        <v>0</v>
      </c>
      <c r="AI680" s="43">
        <v>0</v>
      </c>
      <c r="AJ680" s="43">
        <v>0</v>
      </c>
      <c r="AK680" s="43">
        <v>0</v>
      </c>
      <c r="AL680" s="43">
        <v>0</v>
      </c>
      <c r="AM680" s="26">
        <f>SUM(J680:M680,S680:AJ680)</f>
        <v>560</v>
      </c>
      <c r="AN680" s="7" t="str">
        <f>VLOOKUP(G680,'[4]2.第一轮公示反馈'!$G:$AM,33,0)</f>
        <v>神经外科</v>
      </c>
      <c r="AO680" s="52">
        <f>SUMPRODUCT(($AN$4:$AN$1113=AN680)*($AM$4:$AM$1113&gt;AM680))+1</f>
        <v>17</v>
      </c>
      <c r="AP680" s="53">
        <f>COUNTIF(AN:AN,AN680)</f>
        <v>25</v>
      </c>
      <c r="AQ680" s="54">
        <f>AO680/AP680</f>
        <v>0.68</v>
      </c>
      <c r="AR680" s="53">
        <f>IF(AQ680&lt;=10%,1.5,(IF(AQ680&lt;=40%,1.25,IF(AQ680&lt;=60%,1,IF(AQ680&lt;90%,0.75,0.5)))))</f>
        <v>0.75</v>
      </c>
      <c r="AS680" s="55">
        <v>1200</v>
      </c>
      <c r="AT680" s="6">
        <f>VLOOKUP(E680,[6]教育处数据!B:Q,16,0)</f>
        <v>20</v>
      </c>
      <c r="AU680" s="56">
        <f>AS680*AR680*(AT680/AW680)</f>
        <v>900</v>
      </c>
      <c r="AV680" s="57">
        <f>ROUND(AU680,0)</f>
        <v>900</v>
      </c>
      <c r="AW680" s="6">
        <v>20</v>
      </c>
    </row>
    <row r="681" spans="1:49">
      <c r="A681" s="6"/>
      <c r="B681" s="7" t="s">
        <v>187</v>
      </c>
      <c r="C681" s="8">
        <v>676</v>
      </c>
      <c r="D681" s="13" t="s">
        <v>838</v>
      </c>
      <c r="E681" s="8" t="str">
        <f>VLOOKUP(D681,'[1]9月学员绩效名单'!$A:$C,3,0)</f>
        <v>7AO022</v>
      </c>
      <c r="F681" s="8" t="str">
        <f>VLOOKUP(E681,'[2]住培学员 在培学员排班表（所有人）请假等数据已更新到23.6'!$F$1:$X$65536,19,0)</f>
        <v>规培研究生</v>
      </c>
      <c r="G681" s="8" t="str">
        <f>VLOOKUP(E681,'[2]住培学员 在培学员排班表（所有人）请假等数据已更新到23.6'!$F$1:$P$65536,11,0)</f>
        <v>外科（神经外科方向）</v>
      </c>
      <c r="H681" s="8" t="str">
        <f>VLOOKUP(E681,'[2]住培学员 在培学员排班表（所有人）请假等数据已更新到23.6'!$F$1:$S$65536,14,0)</f>
        <v>2022年</v>
      </c>
      <c r="I681" s="8" t="s">
        <v>99</v>
      </c>
      <c r="J681" s="24">
        <v>0</v>
      </c>
      <c r="K681" s="24">
        <v>0</v>
      </c>
      <c r="L681" s="24">
        <v>0</v>
      </c>
      <c r="M681" s="24">
        <v>120</v>
      </c>
      <c r="N681" s="25">
        <v>0</v>
      </c>
      <c r="O681" s="25">
        <v>5</v>
      </c>
      <c r="P681" s="25">
        <v>1</v>
      </c>
      <c r="Q681" s="25">
        <v>0</v>
      </c>
      <c r="R681" s="25">
        <v>0</v>
      </c>
      <c r="S681" s="36">
        <v>120</v>
      </c>
      <c r="T681" s="24">
        <v>100</v>
      </c>
      <c r="U681" s="24">
        <v>10</v>
      </c>
      <c r="V681" s="24">
        <v>40</v>
      </c>
      <c r="W681" s="24">
        <v>60</v>
      </c>
      <c r="X681" s="24">
        <v>60</v>
      </c>
      <c r="Y681" s="48">
        <v>20</v>
      </c>
      <c r="Z681" s="48">
        <v>0</v>
      </c>
      <c r="AA681" s="48">
        <f>VLOOKUP(E681,[6]教育处数据!B:G,6,0)</f>
        <v>0</v>
      </c>
      <c r="AB681" s="43">
        <f>VLOOKUP(E681,[6]教育处数据!B:H,7,0)</f>
        <v>0</v>
      </c>
      <c r="AC681" s="43">
        <f>VLOOKUP(E681,[6]教育处数据!B:J,9,0)</f>
        <v>0</v>
      </c>
      <c r="AD681" s="43">
        <f>VLOOKUP(E681,[6]教育处数据!B:L,11,0)</f>
        <v>0</v>
      </c>
      <c r="AE681" s="43">
        <v>0</v>
      </c>
      <c r="AF681" s="43">
        <v>0</v>
      </c>
      <c r="AG681" s="43">
        <f>VLOOKUP(E681,[6]教育处数据!B:N,13,0)</f>
        <v>0</v>
      </c>
      <c r="AH681" s="43">
        <v>0</v>
      </c>
      <c r="AI681" s="43">
        <v>0</v>
      </c>
      <c r="AJ681" s="43">
        <v>0</v>
      </c>
      <c r="AK681" s="43">
        <v>0</v>
      </c>
      <c r="AL681" s="43">
        <v>0</v>
      </c>
      <c r="AM681" s="26">
        <f>SUM(J681:M681,S681:AJ681)</f>
        <v>530</v>
      </c>
      <c r="AN681" s="7" t="str">
        <f>VLOOKUP(G681,'[4]2.第一轮公示反馈'!$G:$AM,33,0)</f>
        <v>神经外科</v>
      </c>
      <c r="AO681" s="52">
        <f>SUMPRODUCT(($AN$4:$AN$1113=AN681)*($AM$4:$AM$1113&gt;AM681))+1</f>
        <v>20</v>
      </c>
      <c r="AP681" s="53">
        <f>COUNTIF(AN:AN,AN681)</f>
        <v>25</v>
      </c>
      <c r="AQ681" s="54">
        <f>AO681/AP681</f>
        <v>0.8</v>
      </c>
      <c r="AR681" s="53">
        <f>IF(AQ681&lt;=10%,1.5,(IF(AQ681&lt;=40%,1.25,IF(AQ681&lt;=60%,1,IF(AQ681&lt;90%,0.75,0.5)))))</f>
        <v>0.75</v>
      </c>
      <c r="AS681" s="55">
        <v>1200</v>
      </c>
      <c r="AT681" s="6">
        <f>VLOOKUP(E681,[6]教育处数据!B:Q,16,0)</f>
        <v>20</v>
      </c>
      <c r="AU681" s="56">
        <f>AS681*AR681*(AT681/AW681)</f>
        <v>900</v>
      </c>
      <c r="AV681" s="57">
        <f>ROUND(AU681,0)</f>
        <v>900</v>
      </c>
      <c r="AW681" s="6">
        <v>20</v>
      </c>
    </row>
    <row r="682" spans="1:49">
      <c r="A682" s="6"/>
      <c r="B682" s="7" t="s">
        <v>839</v>
      </c>
      <c r="C682" s="8">
        <v>677</v>
      </c>
      <c r="D682" s="8" t="s">
        <v>840</v>
      </c>
      <c r="E682" s="8" t="str">
        <f>VLOOKUP(D682,'[1]9月学员绩效名单'!$A:$C,3,0)</f>
        <v>7AO316</v>
      </c>
      <c r="F682" s="8" t="str">
        <f>VLOOKUP(E682,'[2]住培学员 在培学员排班表（所有人）请假等数据已更新到23.6'!$F$1:$X$65536,19,0)</f>
        <v>规培研究生</v>
      </c>
      <c r="G682" s="8" t="str">
        <f>VLOOKUP(E682,'[2]住培学员 在培学员排班表（所有人）请假等数据已更新到23.6'!$F$1:$P$65536,11,0)</f>
        <v>外科（神经外科方向）</v>
      </c>
      <c r="H682" s="8" t="str">
        <f>VLOOKUP(E682,'[2]住培学员 在培学员排班表（所有人）请假等数据已更新到23.6'!$F$1:$S$65536,14,0)</f>
        <v>2022年</v>
      </c>
      <c r="I682" s="8" t="s">
        <v>99</v>
      </c>
      <c r="J682" s="24">
        <v>0</v>
      </c>
      <c r="K682" s="24">
        <v>0</v>
      </c>
      <c r="L682" s="24">
        <v>0</v>
      </c>
      <c r="M682" s="24">
        <v>160</v>
      </c>
      <c r="N682" s="25">
        <v>0</v>
      </c>
      <c r="O682" s="25">
        <v>4</v>
      </c>
      <c r="P682" s="25">
        <v>0</v>
      </c>
      <c r="Q682" s="25">
        <v>0</v>
      </c>
      <c r="R682" s="25">
        <v>0</v>
      </c>
      <c r="S682" s="36">
        <v>80</v>
      </c>
      <c r="T682" s="24">
        <v>100</v>
      </c>
      <c r="U682" s="24">
        <v>10</v>
      </c>
      <c r="V682" s="24">
        <v>40</v>
      </c>
      <c r="W682" s="24">
        <v>60</v>
      </c>
      <c r="X682" s="24">
        <v>60</v>
      </c>
      <c r="Y682" s="48">
        <v>0</v>
      </c>
      <c r="Z682" s="48">
        <v>0</v>
      </c>
      <c r="AA682" s="48">
        <f>VLOOKUP(E682,[6]教育处数据!B:G,6,0)</f>
        <v>0</v>
      </c>
      <c r="AB682" s="43">
        <f>VLOOKUP(E682,[6]教育处数据!B:H,7,0)</f>
        <v>0</v>
      </c>
      <c r="AC682" s="43">
        <f>VLOOKUP(E682,[6]教育处数据!B:J,9,0)</f>
        <v>0</v>
      </c>
      <c r="AD682" s="43">
        <f>VLOOKUP(E682,[6]教育处数据!B:L,11,0)</f>
        <v>0</v>
      </c>
      <c r="AE682" s="43">
        <v>0</v>
      </c>
      <c r="AF682" s="43">
        <v>0</v>
      </c>
      <c r="AG682" s="43">
        <f>VLOOKUP(E682,[6]教育处数据!B:N,13,0)</f>
        <v>0</v>
      </c>
      <c r="AH682" s="43">
        <v>0</v>
      </c>
      <c r="AI682" s="43">
        <v>0</v>
      </c>
      <c r="AJ682" s="43">
        <v>0</v>
      </c>
      <c r="AK682" s="43">
        <v>0</v>
      </c>
      <c r="AL682" s="43">
        <v>0</v>
      </c>
      <c r="AM682" s="26">
        <f>SUM(J682:M682,S682:AJ682)</f>
        <v>510</v>
      </c>
      <c r="AN682" s="7" t="str">
        <f>VLOOKUP(G682,'[4]2.第一轮公示反馈'!$G:$AM,33,0)</f>
        <v>神经外科</v>
      </c>
      <c r="AO682" s="52">
        <f>SUMPRODUCT(($AN$4:$AN$1113=AN682)*($AM$4:$AM$1113&gt;AM682))+1</f>
        <v>21</v>
      </c>
      <c r="AP682" s="53">
        <f>COUNTIF(AN:AN,AN682)</f>
        <v>25</v>
      </c>
      <c r="AQ682" s="54">
        <f>AO682/AP682</f>
        <v>0.84</v>
      </c>
      <c r="AR682" s="53">
        <f>IF(AQ682&lt;=10%,1.5,(IF(AQ682&lt;=40%,1.25,IF(AQ682&lt;=60%,1,IF(AQ682&lt;90%,0.75,0.5)))))</f>
        <v>0.75</v>
      </c>
      <c r="AS682" s="55">
        <v>1200</v>
      </c>
      <c r="AT682" s="6">
        <f>VLOOKUP(E682,[6]教育处数据!B:Q,16,0)</f>
        <v>20</v>
      </c>
      <c r="AU682" s="56">
        <f>AS682*AR682*(AT682/AW682)</f>
        <v>900</v>
      </c>
      <c r="AV682" s="57">
        <f>ROUND(AU682,0)</f>
        <v>900</v>
      </c>
      <c r="AW682" s="6">
        <v>20</v>
      </c>
    </row>
    <row r="683" spans="1:49">
      <c r="A683" s="6"/>
      <c r="B683" s="7" t="s">
        <v>291</v>
      </c>
      <c r="C683" s="8">
        <v>678</v>
      </c>
      <c r="D683" s="59" t="s">
        <v>841</v>
      </c>
      <c r="E683" s="8" t="str">
        <f>VLOOKUP(D683,'[1]9月学员绩效名单'!$A:$C,3,0)</f>
        <v>732L89</v>
      </c>
      <c r="F683" s="8" t="str">
        <f>VLOOKUP(E683,'[2]住培学员 在培学员排班表（所有人）请假等数据已更新到23.6'!$F$1:$X$65536,19,0)</f>
        <v>住院医师-外院</v>
      </c>
      <c r="G683" s="8" t="str">
        <f>VLOOKUP(E683,'[2]住培学员 在培学员排班表（所有人）请假等数据已更新到23.6'!$F$1:$P$65536,11,0)</f>
        <v>外科（神经外科方向）</v>
      </c>
      <c r="H683" s="8" t="str">
        <f>VLOOKUP(E683,'[2]住培学员 在培学员排班表（所有人）请假等数据已更新到23.6'!$F$1:$S$65536,14,0)</f>
        <v>2023年</v>
      </c>
      <c r="I683" s="8" t="s">
        <v>99</v>
      </c>
      <c r="J683" s="43">
        <v>0</v>
      </c>
      <c r="K683" s="43">
        <v>0</v>
      </c>
      <c r="L683" s="24">
        <v>-50</v>
      </c>
      <c r="M683" s="24">
        <v>160</v>
      </c>
      <c r="N683" s="25">
        <v>0</v>
      </c>
      <c r="O683" s="25">
        <v>3</v>
      </c>
      <c r="P683" s="25">
        <v>1</v>
      </c>
      <c r="Q683" s="25">
        <v>1</v>
      </c>
      <c r="R683" s="25">
        <v>1</v>
      </c>
      <c r="S683" s="36">
        <v>130</v>
      </c>
      <c r="T683" s="24">
        <v>100</v>
      </c>
      <c r="U683" s="24">
        <v>10</v>
      </c>
      <c r="V683" s="24">
        <v>80</v>
      </c>
      <c r="W683" s="24">
        <v>30</v>
      </c>
      <c r="X683" s="24">
        <v>0</v>
      </c>
      <c r="Y683" s="48">
        <v>40</v>
      </c>
      <c r="Z683" s="48">
        <v>0</v>
      </c>
      <c r="AA683" s="48">
        <f>VLOOKUP(E683,[6]教育处数据!B:G,6,0)</f>
        <v>0</v>
      </c>
      <c r="AB683" s="43">
        <f>VLOOKUP(E683,[6]教育处数据!B:H,7,0)</f>
        <v>0</v>
      </c>
      <c r="AC683" s="43">
        <f>VLOOKUP(E683,[6]教育处数据!B:J,9,0)</f>
        <v>0</v>
      </c>
      <c r="AD683" s="43">
        <f>VLOOKUP(E683,[6]教育处数据!B:L,11,0)</f>
        <v>0</v>
      </c>
      <c r="AE683" s="43">
        <v>0</v>
      </c>
      <c r="AF683" s="43">
        <v>0</v>
      </c>
      <c r="AG683" s="43">
        <f>VLOOKUP(E683,[6]教育处数据!B:N,13,0)</f>
        <v>0</v>
      </c>
      <c r="AH683" s="43">
        <v>0</v>
      </c>
      <c r="AI683" s="43">
        <v>0</v>
      </c>
      <c r="AJ683" s="43">
        <v>0</v>
      </c>
      <c r="AK683" s="43">
        <v>0</v>
      </c>
      <c r="AL683" s="43">
        <v>0</v>
      </c>
      <c r="AM683" s="26">
        <f>SUM(J683:M683,S683:AJ683)</f>
        <v>500</v>
      </c>
      <c r="AN683" s="7" t="str">
        <f>VLOOKUP(G683,'[4]2.第一轮公示反馈'!$G:$AM,33,0)</f>
        <v>神经外科</v>
      </c>
      <c r="AO683" s="52">
        <f>SUMPRODUCT(($AN$4:$AN$1113=AN683)*($AM$4:$AM$1113&gt;AM683))+1</f>
        <v>22</v>
      </c>
      <c r="AP683" s="53">
        <f>COUNTIF(AN:AN,AN683)</f>
        <v>25</v>
      </c>
      <c r="AQ683" s="54">
        <f>AO683/AP683</f>
        <v>0.88</v>
      </c>
      <c r="AR683" s="53">
        <f>IF(AQ683&lt;=10%,1.5,(IF(AQ683&lt;=40%,1.25,IF(AQ683&lt;=60%,1,IF(AQ683&lt;90%,0.75,0.5)))))</f>
        <v>0.75</v>
      </c>
      <c r="AS683" s="55">
        <v>1200</v>
      </c>
      <c r="AT683" s="6">
        <f>VLOOKUP(E683,[6]教育处数据!B:Q,16,0)</f>
        <v>20</v>
      </c>
      <c r="AU683" s="56">
        <f>AS683*AR683*(AT683/AW683)</f>
        <v>900</v>
      </c>
      <c r="AV683" s="57">
        <f>ROUND(AU683,0)</f>
        <v>900</v>
      </c>
      <c r="AW683" s="6">
        <v>20</v>
      </c>
    </row>
    <row r="684" spans="1:49">
      <c r="A684" s="6"/>
      <c r="B684" s="7" t="s">
        <v>259</v>
      </c>
      <c r="C684" s="8">
        <v>679</v>
      </c>
      <c r="D684" s="8" t="s">
        <v>842</v>
      </c>
      <c r="E684" s="8" t="str">
        <f>VLOOKUP(D684,'[1]9月学员绩效名单'!$A:$C,3,0)</f>
        <v>7AO314</v>
      </c>
      <c r="F684" s="8" t="str">
        <f>VLOOKUP(E684,'[2]住培学员 在培学员排班表（所有人）请假等数据已更新到23.6'!$F$1:$X$65536,19,0)</f>
        <v>规培研究生</v>
      </c>
      <c r="G684" s="8" t="str">
        <f>VLOOKUP(E684,'[2]住培学员 在培学员排班表（所有人）请假等数据已更新到23.6'!$F$1:$P$65536,11,0)</f>
        <v>外科（神经外科方向）</v>
      </c>
      <c r="H684" s="8" t="str">
        <f>VLOOKUP(E684,'[2]住培学员 在培学员排班表（所有人）请假等数据已更新到23.6'!$F$1:$S$65536,14,0)</f>
        <v>2022年</v>
      </c>
      <c r="I684" s="8" t="s">
        <v>99</v>
      </c>
      <c r="J684" s="24">
        <v>0</v>
      </c>
      <c r="K684" s="43">
        <v>0</v>
      </c>
      <c r="L684" s="43">
        <v>0</v>
      </c>
      <c r="M684" s="24">
        <v>160</v>
      </c>
      <c r="N684" s="25">
        <v>0</v>
      </c>
      <c r="O684" s="25">
        <v>3</v>
      </c>
      <c r="P684" s="25">
        <v>0</v>
      </c>
      <c r="Q684" s="25">
        <v>1</v>
      </c>
      <c r="R684" s="25">
        <v>1</v>
      </c>
      <c r="S684" s="36">
        <v>110</v>
      </c>
      <c r="T684" s="24">
        <v>100</v>
      </c>
      <c r="U684" s="24">
        <v>10</v>
      </c>
      <c r="V684" s="24">
        <v>40</v>
      </c>
      <c r="W684" s="24">
        <v>60</v>
      </c>
      <c r="X684" s="24">
        <v>0</v>
      </c>
      <c r="Y684" s="48">
        <v>0</v>
      </c>
      <c r="Z684" s="48">
        <v>0</v>
      </c>
      <c r="AA684" s="48">
        <f>VLOOKUP(E684,[6]教育处数据!B:G,6,0)</f>
        <v>0</v>
      </c>
      <c r="AB684" s="43">
        <f>VLOOKUP(E684,[6]教育处数据!B:H,7,0)</f>
        <v>0</v>
      </c>
      <c r="AC684" s="43">
        <f>VLOOKUP(E684,[6]教育处数据!B:J,9,0)</f>
        <v>0</v>
      </c>
      <c r="AD684" s="43">
        <f>VLOOKUP(E684,[6]教育处数据!B:L,11,0)</f>
        <v>0</v>
      </c>
      <c r="AE684" s="43">
        <v>0</v>
      </c>
      <c r="AF684" s="43">
        <v>0</v>
      </c>
      <c r="AG684" s="43">
        <f>VLOOKUP(E684,[6]教育处数据!B:N,13,0)</f>
        <v>0</v>
      </c>
      <c r="AH684" s="43">
        <v>0</v>
      </c>
      <c r="AI684" s="43">
        <v>0</v>
      </c>
      <c r="AJ684" s="43">
        <v>0</v>
      </c>
      <c r="AK684" s="43">
        <v>0</v>
      </c>
      <c r="AL684" s="43">
        <v>0</v>
      </c>
      <c r="AM684" s="26">
        <f>SUM(J684:M684,S684:AJ684)</f>
        <v>480</v>
      </c>
      <c r="AN684" s="7" t="str">
        <f>VLOOKUP(G684,'[4]2.第一轮公示反馈'!$G:$AM,33,0)</f>
        <v>神经外科</v>
      </c>
      <c r="AO684" s="52">
        <f>SUMPRODUCT(($AN$4:$AN$1113=AN684)*($AM$4:$AM$1113&gt;AM684))+1</f>
        <v>23</v>
      </c>
      <c r="AP684" s="53">
        <f>COUNTIF(AN:AN,AN684)</f>
        <v>25</v>
      </c>
      <c r="AQ684" s="54">
        <f>AO684/AP684</f>
        <v>0.92</v>
      </c>
      <c r="AR684" s="53">
        <f>IF(AQ684&lt;=10%,1.5,(IF(AQ684&lt;=40%,1.25,IF(AQ684&lt;=60%,1,IF(AQ684&lt;90%,0.75,0.5)))))</f>
        <v>0.5</v>
      </c>
      <c r="AS684" s="55">
        <v>1200</v>
      </c>
      <c r="AT684" s="6">
        <f>VLOOKUP(E684,[6]教育处数据!B:Q,16,0)</f>
        <v>20</v>
      </c>
      <c r="AU684" s="56">
        <f>AS684*AR684*(AT684/AW684)</f>
        <v>600</v>
      </c>
      <c r="AV684" s="57">
        <f>ROUND(AU684,0)</f>
        <v>600</v>
      </c>
      <c r="AW684" s="6">
        <v>20</v>
      </c>
    </row>
    <row r="685" spans="1:49">
      <c r="A685" s="6"/>
      <c r="B685" s="7" t="s">
        <v>416</v>
      </c>
      <c r="C685" s="8">
        <v>680</v>
      </c>
      <c r="D685" s="70" t="s">
        <v>843</v>
      </c>
      <c r="E685" s="8" t="str">
        <f>VLOOKUP(D685,'[1]9月学员绩效名单'!$A:$C,3,0)</f>
        <v>7AO299</v>
      </c>
      <c r="F685" s="8" t="str">
        <f>VLOOKUP(E685,'[2]住培学员 在培学员排班表（所有人）请假等数据已更新到23.6'!$F$1:$X$65536,19,0)</f>
        <v>规培研究生</v>
      </c>
      <c r="G685" s="8" t="str">
        <f>VLOOKUP(E685,'[2]住培学员 在培学员排班表（所有人）请假等数据已更新到23.6'!$F$1:$P$65536,11,0)</f>
        <v>外科（神经外科方向）</v>
      </c>
      <c r="H685" s="8" t="str">
        <f>VLOOKUP(E685,'[2]住培学员 在培学员排班表（所有人）请假等数据已更新到23.6'!$F$1:$S$65536,14,0)</f>
        <v>2022年</v>
      </c>
      <c r="I685" s="72" t="s">
        <v>99</v>
      </c>
      <c r="J685" s="62">
        <v>0</v>
      </c>
      <c r="K685" s="62">
        <v>0</v>
      </c>
      <c r="L685" s="62">
        <v>0</v>
      </c>
      <c r="M685" s="62">
        <v>160</v>
      </c>
      <c r="N685" s="25">
        <v>0</v>
      </c>
      <c r="O685" s="25">
        <v>1</v>
      </c>
      <c r="P685" s="61">
        <v>2</v>
      </c>
      <c r="Q685" s="61">
        <v>1</v>
      </c>
      <c r="R685" s="61">
        <v>1</v>
      </c>
      <c r="S685" s="36">
        <f>N685*50+O685*20+P685*20+Q685*25+R685*25</f>
        <v>110</v>
      </c>
      <c r="T685" s="62">
        <v>100</v>
      </c>
      <c r="U685" s="62">
        <v>10</v>
      </c>
      <c r="V685" s="62">
        <v>40</v>
      </c>
      <c r="W685" s="62">
        <v>30</v>
      </c>
      <c r="X685" s="62">
        <v>30</v>
      </c>
      <c r="Y685" s="62">
        <v>0</v>
      </c>
      <c r="Z685" s="48">
        <v>0</v>
      </c>
      <c r="AA685" s="48">
        <f>VLOOKUP(E685,[6]教育处数据!B:G,6,0)</f>
        <v>0</v>
      </c>
      <c r="AB685" s="43">
        <f>VLOOKUP(E685,[6]教育处数据!B:H,7,0)</f>
        <v>0</v>
      </c>
      <c r="AC685" s="43">
        <f>VLOOKUP(E685,[6]教育处数据!B:J,9,0)</f>
        <v>0</v>
      </c>
      <c r="AD685" s="43">
        <f>VLOOKUP(E685,[6]教育处数据!B:L,11,0)</f>
        <v>0</v>
      </c>
      <c r="AE685" s="43">
        <v>0</v>
      </c>
      <c r="AF685" s="43">
        <v>0</v>
      </c>
      <c r="AG685" s="43">
        <f>VLOOKUP(E685,[6]教育处数据!B:N,13,0)</f>
        <v>0</v>
      </c>
      <c r="AH685" s="43">
        <v>0</v>
      </c>
      <c r="AI685" s="43">
        <v>0</v>
      </c>
      <c r="AJ685" s="43">
        <v>0</v>
      </c>
      <c r="AK685" s="43">
        <v>0</v>
      </c>
      <c r="AL685" s="43">
        <v>0</v>
      </c>
      <c r="AM685" s="26">
        <f>SUM(J685:M685,S685:AJ685)</f>
        <v>480</v>
      </c>
      <c r="AN685" s="7" t="str">
        <f>VLOOKUP(G685,'[4]2.第一轮公示反馈'!$G:$AM,33,0)</f>
        <v>神经外科</v>
      </c>
      <c r="AO685" s="52">
        <f>SUMPRODUCT(($AN$4:$AN$1113=AN685)*($AM$4:$AM$1113&gt;AM685))+1</f>
        <v>23</v>
      </c>
      <c r="AP685" s="53">
        <f>COUNTIF(AN:AN,AN685)</f>
        <v>25</v>
      </c>
      <c r="AQ685" s="54">
        <f>AO685/AP685</f>
        <v>0.92</v>
      </c>
      <c r="AR685" s="53">
        <f>IF(AQ685&lt;=10%,1.5,(IF(AQ685&lt;=40%,1.25,IF(AQ685&lt;=60%,1,IF(AQ685&lt;90%,0.75,0.5)))))</f>
        <v>0.5</v>
      </c>
      <c r="AS685" s="55">
        <v>1200</v>
      </c>
      <c r="AT685" s="6">
        <f>VLOOKUP(E685,[6]教育处数据!B:Q,16,0)</f>
        <v>20</v>
      </c>
      <c r="AU685" s="56">
        <f>AS685*AR685*(AT685/AW685)</f>
        <v>600</v>
      </c>
      <c r="AV685" s="57">
        <f>ROUND(AU685,0)</f>
        <v>600</v>
      </c>
      <c r="AW685" s="6">
        <v>20</v>
      </c>
    </row>
    <row r="686" spans="1:49">
      <c r="A686" s="6"/>
      <c r="B686" s="7" t="s">
        <v>416</v>
      </c>
      <c r="C686" s="8">
        <v>681</v>
      </c>
      <c r="D686" s="14" t="s">
        <v>844</v>
      </c>
      <c r="E686" s="8" t="str">
        <f>VLOOKUP(D686,'[1]9月学员绩效名单'!$A:$C,3,0)</f>
        <v>7AO038</v>
      </c>
      <c r="F686" s="8" t="str">
        <f>VLOOKUP(E686,'[2]住培学员 在培学员排班表（所有人）请假等数据已更新到23.6'!$F$1:$X$65536,19,0)</f>
        <v>规培研究生</v>
      </c>
      <c r="G686" s="8" t="str">
        <f>VLOOKUP(E686,'[2]住培学员 在培学员排班表（所有人）请假等数据已更新到23.6'!$F$1:$P$65536,11,0)</f>
        <v>外科（神经外科方向）</v>
      </c>
      <c r="H686" s="8" t="str">
        <f>VLOOKUP(E686,'[2]住培学员 在培学员排班表（所有人）请假等数据已更新到23.6'!$F$1:$S$65536,14,0)</f>
        <v>2022年</v>
      </c>
      <c r="I686" s="72" t="s">
        <v>99</v>
      </c>
      <c r="J686" s="62">
        <v>0</v>
      </c>
      <c r="K686" s="62">
        <v>0</v>
      </c>
      <c r="L686" s="62">
        <v>0</v>
      </c>
      <c r="M686" s="62">
        <v>160</v>
      </c>
      <c r="N686" s="25">
        <v>0</v>
      </c>
      <c r="O686" s="25">
        <v>4</v>
      </c>
      <c r="P686" s="61">
        <v>0</v>
      </c>
      <c r="Q686" s="61">
        <v>0</v>
      </c>
      <c r="R686" s="61">
        <v>0</v>
      </c>
      <c r="S686" s="64">
        <v>80</v>
      </c>
      <c r="T686" s="62">
        <v>100</v>
      </c>
      <c r="U686" s="62">
        <v>10</v>
      </c>
      <c r="V686" s="62">
        <v>20</v>
      </c>
      <c r="W686" s="62">
        <v>30</v>
      </c>
      <c r="X686" s="62">
        <v>30</v>
      </c>
      <c r="Y686" s="62">
        <v>0</v>
      </c>
      <c r="Z686" s="48">
        <v>0</v>
      </c>
      <c r="AA686" s="48">
        <f>VLOOKUP(E686,[6]教育处数据!B:G,6,0)</f>
        <v>0</v>
      </c>
      <c r="AB686" s="43">
        <f>VLOOKUP(E686,[6]教育处数据!B:H,7,0)</f>
        <v>0</v>
      </c>
      <c r="AC686" s="43">
        <f>VLOOKUP(E686,[6]教育处数据!B:J,9,0)</f>
        <v>0</v>
      </c>
      <c r="AD686" s="43">
        <f>VLOOKUP(E686,[6]教育处数据!B:L,11,0)</f>
        <v>0</v>
      </c>
      <c r="AE686" s="43">
        <v>0</v>
      </c>
      <c r="AF686" s="43">
        <v>0</v>
      </c>
      <c r="AG686" s="43">
        <f>VLOOKUP(E686,[6]教育处数据!B:N,13,0)</f>
        <v>0</v>
      </c>
      <c r="AH686" s="43">
        <v>0</v>
      </c>
      <c r="AI686" s="43">
        <v>0</v>
      </c>
      <c r="AJ686" s="43">
        <v>0</v>
      </c>
      <c r="AK686" s="43">
        <v>0</v>
      </c>
      <c r="AL686" s="43">
        <v>0</v>
      </c>
      <c r="AM686" s="26">
        <f>SUM(J686:M686,S686:AJ686)</f>
        <v>430</v>
      </c>
      <c r="AN686" s="7" t="str">
        <f>VLOOKUP(G686,'[4]2.第一轮公示反馈'!$G:$AM,33,0)</f>
        <v>神经外科</v>
      </c>
      <c r="AO686" s="52">
        <f>SUMPRODUCT(($AN$4:$AN$1113=AN686)*($AM$4:$AM$1113&gt;AM686))+1</f>
        <v>25</v>
      </c>
      <c r="AP686" s="53">
        <f>COUNTIF(AN:AN,AN686)</f>
        <v>25</v>
      </c>
      <c r="AQ686" s="54">
        <f>AO686/AP686</f>
        <v>1</v>
      </c>
      <c r="AR686" s="53">
        <f>IF(AQ686&lt;=10%,1.5,(IF(AQ686&lt;=40%,1.25,IF(AQ686&lt;=60%,1,IF(AQ686&lt;90%,0.75,0.5)))))</f>
        <v>0.5</v>
      </c>
      <c r="AS686" s="55">
        <v>1200</v>
      </c>
      <c r="AT686" s="6">
        <f>VLOOKUP(E686,[6]教育处数据!B:Q,16,0)</f>
        <v>20</v>
      </c>
      <c r="AU686" s="56">
        <f>AS686*AR686*(AT686/AW686)</f>
        <v>600</v>
      </c>
      <c r="AV686" s="57">
        <f>ROUND(AU686,0)</f>
        <v>600</v>
      </c>
      <c r="AW686" s="6">
        <v>20</v>
      </c>
    </row>
    <row r="687" spans="1:49">
      <c r="A687" s="6"/>
      <c r="B687" s="7" t="s">
        <v>845</v>
      </c>
      <c r="C687" s="8">
        <v>682</v>
      </c>
      <c r="D687" s="70" t="s">
        <v>846</v>
      </c>
      <c r="E687" s="8" t="str">
        <f>VLOOKUP(D687,'[1]9月学员绩效名单'!$A:$C,3,0)</f>
        <v>7AM263</v>
      </c>
      <c r="F687" s="8" t="str">
        <f>VLOOKUP(E687,'[2]住培学员 在培学员排班表（所有人）请假等数据已更新到23.6'!$F$1:$X$65536,19,0)</f>
        <v>规培研究生</v>
      </c>
      <c r="G687" s="8" t="str">
        <f>VLOOKUP(E687,'[2]住培学员 在培学员排班表（所有人）请假等数据已更新到23.6'!$F$1:$P$65536,11,0)</f>
        <v>外科</v>
      </c>
      <c r="H687" s="8" t="str">
        <f>VLOOKUP(E687,'[2]住培学员 在培学员排班表（所有人）请假等数据已更新到23.6'!$F$1:$S$65536,14,0)</f>
        <v>2021年</v>
      </c>
      <c r="I687" s="8" t="s">
        <v>99</v>
      </c>
      <c r="J687" s="24">
        <v>0</v>
      </c>
      <c r="K687" s="24">
        <v>0</v>
      </c>
      <c r="L687" s="24">
        <v>0</v>
      </c>
      <c r="M687" s="24">
        <v>160</v>
      </c>
      <c r="N687" s="25">
        <v>0</v>
      </c>
      <c r="O687" s="25">
        <v>5</v>
      </c>
      <c r="P687" s="25">
        <v>5</v>
      </c>
      <c r="Q687" s="25">
        <v>3</v>
      </c>
      <c r="R687" s="25">
        <v>1</v>
      </c>
      <c r="S687" s="36">
        <v>300</v>
      </c>
      <c r="T687" s="24">
        <v>100</v>
      </c>
      <c r="U687" s="24">
        <v>10</v>
      </c>
      <c r="V687" s="24">
        <v>40</v>
      </c>
      <c r="W687" s="24">
        <v>60</v>
      </c>
      <c r="X687" s="24">
        <v>60</v>
      </c>
      <c r="Y687" s="48">
        <v>0</v>
      </c>
      <c r="Z687" s="48">
        <v>0</v>
      </c>
      <c r="AA687" s="48">
        <f>VLOOKUP(E687,[6]教育处数据!B:G,6,0)</f>
        <v>0</v>
      </c>
      <c r="AB687" s="43">
        <f>VLOOKUP(E687,[6]教育处数据!B:H,7,0)</f>
        <v>100</v>
      </c>
      <c r="AC687" s="43">
        <f>VLOOKUP(E687,[6]教育处数据!B:J,9,0)</f>
        <v>150</v>
      </c>
      <c r="AD687" s="43">
        <f>VLOOKUP(E687,[6]教育处数据!B:L,11,0)</f>
        <v>100</v>
      </c>
      <c r="AE687" s="43">
        <v>0</v>
      </c>
      <c r="AF687" s="43">
        <v>0</v>
      </c>
      <c r="AG687" s="43">
        <f>VLOOKUP(E687,[6]教育处数据!B:N,13,0)</f>
        <v>0</v>
      </c>
      <c r="AH687" s="43">
        <v>0</v>
      </c>
      <c r="AI687" s="43">
        <v>0</v>
      </c>
      <c r="AJ687" s="43">
        <v>0</v>
      </c>
      <c r="AK687" s="43">
        <v>0</v>
      </c>
      <c r="AL687" s="43">
        <v>0</v>
      </c>
      <c r="AM687" s="26">
        <f>SUM(J687:M687,S687:AJ687)</f>
        <v>1080</v>
      </c>
      <c r="AN687" s="7" t="str">
        <f>VLOOKUP(G687,'[4]2.第一轮公示反馈'!$G:$AM,33,0)</f>
        <v>外科</v>
      </c>
      <c r="AO687" s="52">
        <f>SUMPRODUCT(($AN$4:$AN$1113=AN687)*($AM$4:$AM$1113&gt;AM687))+1</f>
        <v>1</v>
      </c>
      <c r="AP687" s="53">
        <f>COUNTIF(AN:AN,AN687)</f>
        <v>140</v>
      </c>
      <c r="AQ687" s="54">
        <f>AO687/AP687</f>
        <v>0.00714285714285714</v>
      </c>
      <c r="AR687" s="53">
        <f>IF(AQ687&lt;=10%,1.5,(IF(AQ687&lt;=40%,1.25,IF(AQ687&lt;=60%,1,IF(AQ687&lt;90%,0.75,0.5)))))</f>
        <v>1.5</v>
      </c>
      <c r="AS687" s="55">
        <v>1200</v>
      </c>
      <c r="AT687" s="6">
        <f>VLOOKUP(E687,[6]教育处数据!B:Q,16,0)</f>
        <v>20</v>
      </c>
      <c r="AU687" s="56">
        <f>AS687*AR687*(AT687/AW687)</f>
        <v>1800</v>
      </c>
      <c r="AV687" s="57">
        <f>ROUND(AU687,0)</f>
        <v>1800</v>
      </c>
      <c r="AW687" s="6">
        <v>20</v>
      </c>
    </row>
    <row r="688" spans="1:49">
      <c r="A688" s="6"/>
      <c r="B688" s="7" t="s">
        <v>845</v>
      </c>
      <c r="C688" s="8">
        <v>683</v>
      </c>
      <c r="D688" s="70" t="s">
        <v>847</v>
      </c>
      <c r="E688" s="8" t="str">
        <f>VLOOKUP(D688,'[1]9月学员绩效名单'!$A:$C,3,0)</f>
        <v>7AM254</v>
      </c>
      <c r="F688" s="8" t="str">
        <f>VLOOKUP(E688,'[2]住培学员 在培学员排班表（所有人）请假等数据已更新到23.6'!$F$1:$X$65536,19,0)</f>
        <v>规培研究生</v>
      </c>
      <c r="G688" s="8" t="str">
        <f>VLOOKUP(E688,'[2]住培学员 在培学员排班表（所有人）请假等数据已更新到23.6'!$F$1:$P$65536,11,0)</f>
        <v>外科</v>
      </c>
      <c r="H688" s="8" t="str">
        <f>VLOOKUP(E688,'[2]住培学员 在培学员排班表（所有人）请假等数据已更新到23.6'!$F$1:$S$65536,14,0)</f>
        <v>2021年</v>
      </c>
      <c r="I688" s="8" t="s">
        <v>99</v>
      </c>
      <c r="J688" s="24">
        <v>0</v>
      </c>
      <c r="K688" s="24">
        <v>0</v>
      </c>
      <c r="L688" s="24">
        <v>0</v>
      </c>
      <c r="M688" s="24">
        <v>160</v>
      </c>
      <c r="N688" s="25">
        <v>0</v>
      </c>
      <c r="O688" s="25">
        <v>3</v>
      </c>
      <c r="P688" s="25">
        <v>5</v>
      </c>
      <c r="Q688" s="25">
        <v>3</v>
      </c>
      <c r="R688" s="25">
        <v>1</v>
      </c>
      <c r="S688" s="36">
        <v>260</v>
      </c>
      <c r="T688" s="24">
        <v>100</v>
      </c>
      <c r="U688" s="24">
        <v>10</v>
      </c>
      <c r="V688" s="24">
        <v>40</v>
      </c>
      <c r="W688" s="24">
        <v>60</v>
      </c>
      <c r="X688" s="24">
        <v>60</v>
      </c>
      <c r="Y688" s="48">
        <v>0</v>
      </c>
      <c r="Z688" s="48">
        <v>0</v>
      </c>
      <c r="AA688" s="48">
        <f>VLOOKUP(E688,[6]教育处数据!B:G,6,0)</f>
        <v>0</v>
      </c>
      <c r="AB688" s="43">
        <f>VLOOKUP(E688,[6]教育处数据!B:H,7,0)</f>
        <v>100</v>
      </c>
      <c r="AC688" s="43">
        <f>VLOOKUP(E688,[6]教育处数据!B:J,9,0)</f>
        <v>150</v>
      </c>
      <c r="AD688" s="43">
        <f>VLOOKUP(E688,[6]教育处数据!B:L,11,0)</f>
        <v>100</v>
      </c>
      <c r="AE688" s="43">
        <v>0</v>
      </c>
      <c r="AF688" s="43">
        <v>0</v>
      </c>
      <c r="AG688" s="43">
        <f>VLOOKUP(E688,[6]教育处数据!B:N,13,0)</f>
        <v>0</v>
      </c>
      <c r="AH688" s="43">
        <v>0</v>
      </c>
      <c r="AI688" s="43">
        <v>0</v>
      </c>
      <c r="AJ688" s="43">
        <v>0</v>
      </c>
      <c r="AK688" s="43">
        <v>0</v>
      </c>
      <c r="AL688" s="43">
        <v>0</v>
      </c>
      <c r="AM688" s="26">
        <f>SUM(J688:M688,S688:AJ688)</f>
        <v>1040</v>
      </c>
      <c r="AN688" s="7" t="str">
        <f>VLOOKUP(G688,'[4]2.第一轮公示反馈'!$G:$AM,33,0)</f>
        <v>外科</v>
      </c>
      <c r="AO688" s="52">
        <f>SUMPRODUCT(($AN$4:$AN$1113=AN688)*($AM$4:$AM$1113&gt;AM688))+1</f>
        <v>2</v>
      </c>
      <c r="AP688" s="53">
        <f>COUNTIF(AN:AN,AN688)</f>
        <v>140</v>
      </c>
      <c r="AQ688" s="54">
        <f>AO688/AP688</f>
        <v>0.0142857142857143</v>
      </c>
      <c r="AR688" s="53">
        <f>IF(AQ688&lt;=10%,1.5,(IF(AQ688&lt;=40%,1.25,IF(AQ688&lt;=60%,1,IF(AQ688&lt;90%,0.75,0.5)))))</f>
        <v>1.5</v>
      </c>
      <c r="AS688" s="55">
        <v>1200</v>
      </c>
      <c r="AT688" s="6">
        <f>VLOOKUP(E688,[6]教育处数据!B:Q,16,0)</f>
        <v>20</v>
      </c>
      <c r="AU688" s="56">
        <f>AS688*AR688*(AT688/AW688)</f>
        <v>1800</v>
      </c>
      <c r="AV688" s="57">
        <f>ROUND(AU688,0)</f>
        <v>1800</v>
      </c>
      <c r="AW688" s="6">
        <v>20</v>
      </c>
    </row>
    <row r="689" spans="1:49">
      <c r="A689" s="6"/>
      <c r="B689" s="7" t="s">
        <v>848</v>
      </c>
      <c r="C689" s="8">
        <v>684</v>
      </c>
      <c r="D689" s="71" t="s">
        <v>849</v>
      </c>
      <c r="E689" s="8" t="str">
        <f>VLOOKUP(D689,'[1]9月学员绩效名单'!$A:$C,3,0)</f>
        <v>7AM324</v>
      </c>
      <c r="F689" s="8" t="str">
        <f>VLOOKUP(E689,'[2]住培学员 在培学员排班表（所有人）请假等数据已更新到23.6'!$F$1:$X$65536,19,0)</f>
        <v>规培研究生</v>
      </c>
      <c r="G689" s="8" t="str">
        <f>VLOOKUP(E689,'[2]住培学员 在培学员排班表（所有人）请假等数据已更新到23.6'!$F$1:$P$65536,11,0)</f>
        <v>外科</v>
      </c>
      <c r="H689" s="8" t="str">
        <f>VLOOKUP(E689,'[2]住培学员 在培学员排班表（所有人）请假等数据已更新到23.6'!$F$1:$S$65536,14,0)</f>
        <v>2021年</v>
      </c>
      <c r="I689" s="8" t="s">
        <v>99</v>
      </c>
      <c r="J689" s="24">
        <v>0</v>
      </c>
      <c r="K689" s="24">
        <v>0</v>
      </c>
      <c r="L689" s="24">
        <v>0</v>
      </c>
      <c r="M689" s="24">
        <v>160</v>
      </c>
      <c r="N689" s="25">
        <v>0</v>
      </c>
      <c r="O689" s="25">
        <v>4</v>
      </c>
      <c r="P689" s="25">
        <v>2</v>
      </c>
      <c r="Q689" s="25">
        <v>2</v>
      </c>
      <c r="R689" s="25">
        <v>2</v>
      </c>
      <c r="S689" s="36">
        <f>N689*50+O689*20+P689*20+Q689*25+R689*25</f>
        <v>220</v>
      </c>
      <c r="T689" s="24">
        <v>100</v>
      </c>
      <c r="U689" s="24">
        <v>10</v>
      </c>
      <c r="V689" s="24">
        <v>40</v>
      </c>
      <c r="W689" s="24">
        <v>60</v>
      </c>
      <c r="X689" s="24">
        <v>60</v>
      </c>
      <c r="Y689" s="48">
        <v>0</v>
      </c>
      <c r="Z689" s="48">
        <v>0</v>
      </c>
      <c r="AA689" s="48">
        <f>VLOOKUP(E689,[6]教育处数据!B:G,6,0)</f>
        <v>0</v>
      </c>
      <c r="AB689" s="43">
        <f>VLOOKUP(E689,[6]教育处数据!B:H,7,0)</f>
        <v>100</v>
      </c>
      <c r="AC689" s="43">
        <f>VLOOKUP(E689,[6]教育处数据!B:J,9,0)</f>
        <v>150</v>
      </c>
      <c r="AD689" s="43">
        <f>VLOOKUP(E689,[6]教育处数据!B:L,11,0)</f>
        <v>100</v>
      </c>
      <c r="AE689" s="43">
        <v>0</v>
      </c>
      <c r="AF689" s="43">
        <v>0</v>
      </c>
      <c r="AG689" s="43">
        <f>VLOOKUP(E689,[6]教育处数据!B:N,13,0)</f>
        <v>0</v>
      </c>
      <c r="AH689" s="43">
        <v>0</v>
      </c>
      <c r="AI689" s="43">
        <v>0</v>
      </c>
      <c r="AJ689" s="43">
        <v>0</v>
      </c>
      <c r="AK689" s="43">
        <v>0</v>
      </c>
      <c r="AL689" s="43">
        <v>0</v>
      </c>
      <c r="AM689" s="26">
        <f>SUM(J689:M689,S689:AJ689)</f>
        <v>1000</v>
      </c>
      <c r="AN689" s="7" t="str">
        <f>VLOOKUP(G689,'[4]2.第一轮公示反馈'!$G:$AM,33,0)</f>
        <v>外科</v>
      </c>
      <c r="AO689" s="52">
        <f>SUMPRODUCT(($AN$4:$AN$1113=AN689)*($AM$4:$AM$1113&gt;AM689))+1</f>
        <v>3</v>
      </c>
      <c r="AP689" s="53">
        <f>COUNTIF(AN:AN,AN689)</f>
        <v>140</v>
      </c>
      <c r="AQ689" s="54">
        <f>AO689/AP689</f>
        <v>0.0214285714285714</v>
      </c>
      <c r="AR689" s="53">
        <f>IF(AQ689&lt;=10%,1.5,(IF(AQ689&lt;=40%,1.25,IF(AQ689&lt;=60%,1,IF(AQ689&lt;90%,0.75,0.5)))))</f>
        <v>1.5</v>
      </c>
      <c r="AS689" s="55">
        <v>1200</v>
      </c>
      <c r="AT689" s="6">
        <f>VLOOKUP(E689,[6]教育处数据!B:Q,16,0)</f>
        <v>20</v>
      </c>
      <c r="AU689" s="56">
        <f>AS689*AR689*(AT689/AW689)</f>
        <v>1800</v>
      </c>
      <c r="AV689" s="57">
        <f>ROUND(AU689,0)</f>
        <v>1800</v>
      </c>
      <c r="AW689" s="6">
        <v>20</v>
      </c>
    </row>
    <row r="690" spans="1:49">
      <c r="A690" s="6"/>
      <c r="B690" s="7" t="s">
        <v>239</v>
      </c>
      <c r="C690" s="8">
        <v>685</v>
      </c>
      <c r="D690" s="8" t="s">
        <v>850</v>
      </c>
      <c r="E690" s="8">
        <f>VLOOKUP(D690,'[1]9月学员绩效名单'!$A:$C,3,0)</f>
        <v>622009</v>
      </c>
      <c r="F690" s="8" t="str">
        <f>VLOOKUP(E690,'[2]住培学员 在培学员排班表（所有人）请假等数据已更新到23.6'!$F$1:$X$65536,19,0)</f>
        <v>住院医师-本院</v>
      </c>
      <c r="G690" s="8" t="str">
        <f>VLOOKUP(E690,'[2]住培学员 在培学员排班表（所有人）请假等数据已更新到23.6'!$F$1:$P$65536,11,0)</f>
        <v>外科</v>
      </c>
      <c r="H690" s="8" t="str">
        <f>VLOOKUP(E690,'[2]住培学员 在培学员排班表（所有人）请假等数据已更新到23.6'!$F$1:$S$65536,14,0)</f>
        <v>2022年</v>
      </c>
      <c r="I690" s="8" t="s">
        <v>99</v>
      </c>
      <c r="J690" s="24">
        <v>0</v>
      </c>
      <c r="K690" s="24">
        <v>0</v>
      </c>
      <c r="L690" s="24">
        <v>0</v>
      </c>
      <c r="M690" s="24">
        <v>120</v>
      </c>
      <c r="N690" s="25">
        <v>0</v>
      </c>
      <c r="O690" s="25">
        <v>3</v>
      </c>
      <c r="P690" s="25">
        <v>5</v>
      </c>
      <c r="Q690" s="25">
        <v>3</v>
      </c>
      <c r="R690" s="25">
        <v>0</v>
      </c>
      <c r="S690" s="36">
        <v>235</v>
      </c>
      <c r="T690" s="24">
        <v>100</v>
      </c>
      <c r="U690" s="24">
        <v>10</v>
      </c>
      <c r="V690" s="24">
        <v>60</v>
      </c>
      <c r="W690" s="24">
        <v>30</v>
      </c>
      <c r="X690" s="24">
        <v>0</v>
      </c>
      <c r="Y690" s="48">
        <v>80</v>
      </c>
      <c r="Z690" s="48">
        <v>0</v>
      </c>
      <c r="AA690" s="48">
        <f>VLOOKUP(E690,[6]教育处数据!B:G,6,0)</f>
        <v>0</v>
      </c>
      <c r="AB690" s="43">
        <f>VLOOKUP(E690,[6]教育处数据!B:H,7,0)</f>
        <v>100</v>
      </c>
      <c r="AC690" s="43">
        <f>VLOOKUP(E690,[6]教育处数据!B:J,9,0)</f>
        <v>150</v>
      </c>
      <c r="AD690" s="43">
        <f>VLOOKUP(E690,[6]教育处数据!B:L,11,0)</f>
        <v>100</v>
      </c>
      <c r="AE690" s="43">
        <v>0</v>
      </c>
      <c r="AF690" s="43">
        <v>0</v>
      </c>
      <c r="AG690" s="43">
        <f>VLOOKUP(E690,[6]教育处数据!B:N,13,0)</f>
        <v>0</v>
      </c>
      <c r="AH690" s="43">
        <v>0</v>
      </c>
      <c r="AI690" s="43">
        <v>0</v>
      </c>
      <c r="AJ690" s="43">
        <v>0</v>
      </c>
      <c r="AK690" s="43">
        <v>0</v>
      </c>
      <c r="AL690" s="43">
        <v>0</v>
      </c>
      <c r="AM690" s="26">
        <f>SUM(J690:M690,S690:AJ690)</f>
        <v>985</v>
      </c>
      <c r="AN690" s="7" t="str">
        <f>VLOOKUP(G690,'[4]2.第一轮公示反馈'!$G:$AM,33,0)</f>
        <v>外科</v>
      </c>
      <c r="AO690" s="52">
        <f>SUMPRODUCT(($AN$4:$AN$1113=AN690)*($AM$4:$AM$1113&gt;AM690))+1</f>
        <v>4</v>
      </c>
      <c r="AP690" s="53">
        <f>COUNTIF(AN:AN,AN690)</f>
        <v>140</v>
      </c>
      <c r="AQ690" s="54">
        <f>AO690/AP690</f>
        <v>0.0285714285714286</v>
      </c>
      <c r="AR690" s="53">
        <f>IF(AQ690&lt;=10%,1.5,(IF(AQ690&lt;=40%,1.25,IF(AQ690&lt;=60%,1,IF(AQ690&lt;90%,0.75,0.5)))))</f>
        <v>1.5</v>
      </c>
      <c r="AS690" s="55">
        <v>1200</v>
      </c>
      <c r="AT690" s="6">
        <f>VLOOKUP(E690,[6]教育处数据!B:Q,16,0)</f>
        <v>20</v>
      </c>
      <c r="AU690" s="56">
        <f>AS690*AR690*(AT690/AW690)</f>
        <v>1800</v>
      </c>
      <c r="AV690" s="57">
        <f>ROUND(AU690,0)</f>
        <v>1800</v>
      </c>
      <c r="AW690" s="6">
        <v>20</v>
      </c>
    </row>
    <row r="691" spans="1:49">
      <c r="A691" s="6"/>
      <c r="B691" s="7" t="s">
        <v>187</v>
      </c>
      <c r="C691" s="8">
        <v>686</v>
      </c>
      <c r="D691" s="13" t="s">
        <v>851</v>
      </c>
      <c r="E691" s="8" t="str">
        <f>VLOOKUP(D691,'[1]9月学员绩效名单'!$A:$C,3,0)</f>
        <v>7AM267</v>
      </c>
      <c r="F691" s="8" t="str">
        <f>VLOOKUP(E691,'[2]住培学员 在培学员排班表（所有人）请假等数据已更新到23.6'!$F$1:$X$65536,19,0)</f>
        <v>规培研究生</v>
      </c>
      <c r="G691" s="8" t="str">
        <f>VLOOKUP(E691,'[2]住培学员 在培学员排班表（所有人）请假等数据已更新到23.6'!$F$1:$P$65536,11,0)</f>
        <v>外科</v>
      </c>
      <c r="H691" s="8" t="str">
        <f>VLOOKUP(E691,'[2]住培学员 在培学员排班表（所有人）请假等数据已更新到23.6'!$F$1:$S$65536,14,0)</f>
        <v>2021年</v>
      </c>
      <c r="I691" s="8" t="s">
        <v>99</v>
      </c>
      <c r="J691" s="24">
        <v>0</v>
      </c>
      <c r="K691" s="24">
        <v>0</v>
      </c>
      <c r="L691" s="24">
        <v>0</v>
      </c>
      <c r="M691" s="24">
        <v>160</v>
      </c>
      <c r="N691" s="25">
        <v>0</v>
      </c>
      <c r="O691" s="25">
        <v>6</v>
      </c>
      <c r="P691" s="25">
        <v>2</v>
      </c>
      <c r="Q691" s="25">
        <v>0</v>
      </c>
      <c r="R691" s="25">
        <v>0</v>
      </c>
      <c r="S691" s="36">
        <v>160</v>
      </c>
      <c r="T691" s="24">
        <v>100</v>
      </c>
      <c r="U691" s="24">
        <v>10</v>
      </c>
      <c r="V691" s="24">
        <v>40</v>
      </c>
      <c r="W691" s="24">
        <v>60</v>
      </c>
      <c r="X691" s="24">
        <v>60</v>
      </c>
      <c r="Y691" s="48">
        <v>20</v>
      </c>
      <c r="Z691" s="48">
        <v>0</v>
      </c>
      <c r="AA691" s="48">
        <f>VLOOKUP(E691,[6]教育处数据!B:G,6,0)</f>
        <v>0</v>
      </c>
      <c r="AB691" s="43">
        <f>VLOOKUP(E691,[6]教育处数据!B:H,7,0)</f>
        <v>100</v>
      </c>
      <c r="AC691" s="43">
        <f>VLOOKUP(E691,[6]教育处数据!B:J,9,0)</f>
        <v>150</v>
      </c>
      <c r="AD691" s="43">
        <f>VLOOKUP(E691,[6]教育处数据!B:L,11,0)</f>
        <v>100</v>
      </c>
      <c r="AE691" s="43">
        <v>0</v>
      </c>
      <c r="AF691" s="43">
        <v>0</v>
      </c>
      <c r="AG691" s="43">
        <f>VLOOKUP(E691,[6]教育处数据!B:N,13,0)</f>
        <v>0</v>
      </c>
      <c r="AH691" s="43">
        <v>0</v>
      </c>
      <c r="AI691" s="43">
        <v>0</v>
      </c>
      <c r="AJ691" s="43">
        <v>0</v>
      </c>
      <c r="AK691" s="43">
        <v>0</v>
      </c>
      <c r="AL691" s="43">
        <v>0</v>
      </c>
      <c r="AM691" s="26">
        <f>SUM(J691:M691,S691:AJ691)</f>
        <v>960</v>
      </c>
      <c r="AN691" s="7" t="str">
        <f>VLOOKUP(G691,'[4]2.第一轮公示反馈'!$G:$AM,33,0)</f>
        <v>外科</v>
      </c>
      <c r="AO691" s="52">
        <f>SUMPRODUCT(($AN$4:$AN$1113=AN691)*($AM$4:$AM$1113&gt;AM691))+1</f>
        <v>5</v>
      </c>
      <c r="AP691" s="53">
        <f>COUNTIF(AN:AN,AN691)</f>
        <v>140</v>
      </c>
      <c r="AQ691" s="54">
        <f>AO691/AP691</f>
        <v>0.0357142857142857</v>
      </c>
      <c r="AR691" s="53">
        <f>IF(AQ691&lt;=10%,1.5,(IF(AQ691&lt;=40%,1.25,IF(AQ691&lt;=60%,1,IF(AQ691&lt;90%,0.75,0.5)))))</f>
        <v>1.5</v>
      </c>
      <c r="AS691" s="55">
        <v>1200</v>
      </c>
      <c r="AT691" s="6">
        <f>VLOOKUP(E691,[6]教育处数据!B:Q,16,0)</f>
        <v>20</v>
      </c>
      <c r="AU691" s="56">
        <f>AS691*AR691*(AT691/AW691)</f>
        <v>1800</v>
      </c>
      <c r="AV691" s="57">
        <f>ROUND(AU691,0)</f>
        <v>1800</v>
      </c>
      <c r="AW691" s="6">
        <v>20</v>
      </c>
    </row>
    <row r="692" spans="1:49">
      <c r="A692" s="6"/>
      <c r="B692" s="7" t="s">
        <v>845</v>
      </c>
      <c r="C692" s="8">
        <v>687</v>
      </c>
      <c r="D692" s="14" t="s">
        <v>852</v>
      </c>
      <c r="E692" s="8" t="str">
        <f>VLOOKUP(D692,'[1]9月学员绩效名单'!$A:$C,3,0)</f>
        <v>7AM362</v>
      </c>
      <c r="F692" s="8" t="str">
        <f>VLOOKUP(E692,'[2]住培学员 在培学员排班表（所有人）请假等数据已更新到23.6'!$F$1:$X$65536,19,0)</f>
        <v>规培研究生</v>
      </c>
      <c r="G692" s="8" t="str">
        <f>VLOOKUP(E692,'[2]住培学员 在培学员排班表（所有人）请假等数据已更新到23.6'!$F$1:$P$65536,11,0)</f>
        <v>外科</v>
      </c>
      <c r="H692" s="8" t="str">
        <f>VLOOKUP(E692,'[2]住培学员 在培学员排班表（所有人）请假等数据已更新到23.6'!$F$1:$S$65536,14,0)</f>
        <v>2021年</v>
      </c>
      <c r="I692" s="8" t="s">
        <v>99</v>
      </c>
      <c r="J692" s="24">
        <v>0</v>
      </c>
      <c r="K692" s="24">
        <v>0</v>
      </c>
      <c r="L692" s="24">
        <v>0</v>
      </c>
      <c r="M692" s="24">
        <v>160</v>
      </c>
      <c r="N692" s="25">
        <v>0</v>
      </c>
      <c r="O692" s="25">
        <v>6</v>
      </c>
      <c r="P692" s="25">
        <v>1</v>
      </c>
      <c r="Q692" s="25">
        <v>1</v>
      </c>
      <c r="R692" s="25">
        <v>1</v>
      </c>
      <c r="S692" s="36">
        <v>190</v>
      </c>
      <c r="T692" s="24">
        <v>100</v>
      </c>
      <c r="U692" s="24">
        <v>10</v>
      </c>
      <c r="V692" s="24">
        <v>20</v>
      </c>
      <c r="W692" s="24">
        <v>60</v>
      </c>
      <c r="X692" s="24">
        <v>60</v>
      </c>
      <c r="Y692" s="48">
        <v>0</v>
      </c>
      <c r="Z692" s="48">
        <v>0</v>
      </c>
      <c r="AA692" s="48">
        <f>VLOOKUP(E692,[6]教育处数据!B:G,6,0)</f>
        <v>0</v>
      </c>
      <c r="AB692" s="43">
        <f>VLOOKUP(E692,[6]教育处数据!B:H,7,0)</f>
        <v>100</v>
      </c>
      <c r="AC692" s="43">
        <f>VLOOKUP(E692,[6]教育处数据!B:J,9,0)</f>
        <v>150</v>
      </c>
      <c r="AD692" s="43">
        <f>VLOOKUP(E692,[6]教育处数据!B:L,11,0)</f>
        <v>100</v>
      </c>
      <c r="AE692" s="43">
        <v>0</v>
      </c>
      <c r="AF692" s="43">
        <v>0</v>
      </c>
      <c r="AG692" s="43">
        <f>VLOOKUP(E692,[6]教育处数据!B:N,13,0)</f>
        <v>0</v>
      </c>
      <c r="AH692" s="43">
        <v>0</v>
      </c>
      <c r="AI692" s="43">
        <v>0</v>
      </c>
      <c r="AJ692" s="43">
        <v>0</v>
      </c>
      <c r="AK692" s="43">
        <v>0</v>
      </c>
      <c r="AL692" s="43">
        <v>0</v>
      </c>
      <c r="AM692" s="26">
        <f>SUM(J692:M692,S692:AJ692)</f>
        <v>950</v>
      </c>
      <c r="AN692" s="7" t="str">
        <f>VLOOKUP(G692,'[4]2.第一轮公示反馈'!$G:$AM,33,0)</f>
        <v>外科</v>
      </c>
      <c r="AO692" s="52">
        <f>SUMPRODUCT(($AN$4:$AN$1113=AN692)*($AM$4:$AM$1113&gt;AM692))+1</f>
        <v>6</v>
      </c>
      <c r="AP692" s="53">
        <f>COUNTIF(AN:AN,AN692)</f>
        <v>140</v>
      </c>
      <c r="AQ692" s="54">
        <f>AO692/AP692</f>
        <v>0.0428571428571429</v>
      </c>
      <c r="AR692" s="53">
        <f>IF(AQ692&lt;=10%,1.5,(IF(AQ692&lt;=40%,1.25,IF(AQ692&lt;=60%,1,IF(AQ692&lt;90%,0.75,0.5)))))</f>
        <v>1.5</v>
      </c>
      <c r="AS692" s="55">
        <v>1200</v>
      </c>
      <c r="AT692" s="6">
        <f>VLOOKUP(E692,[6]教育处数据!B:Q,16,0)</f>
        <v>20</v>
      </c>
      <c r="AU692" s="56">
        <f>AS692*AR692*(AT692/AW692)</f>
        <v>1800</v>
      </c>
      <c r="AV692" s="57">
        <f>ROUND(AU692,0)</f>
        <v>1800</v>
      </c>
      <c r="AW692" s="6">
        <v>20</v>
      </c>
    </row>
    <row r="693" spans="1:49">
      <c r="A693" s="6"/>
      <c r="B693" s="7" t="s">
        <v>845</v>
      </c>
      <c r="C693" s="8">
        <v>688</v>
      </c>
      <c r="D693" s="70" t="s">
        <v>853</v>
      </c>
      <c r="E693" s="8" t="str">
        <f>VLOOKUP(D693,'[1]9月学员绩效名单'!$A:$C,3,0)</f>
        <v>7AM271</v>
      </c>
      <c r="F693" s="8" t="str">
        <f>VLOOKUP(E693,'[2]住培学员 在培学员排班表（所有人）请假等数据已更新到23.6'!$F$1:$X$65536,19,0)</f>
        <v>规培研究生</v>
      </c>
      <c r="G693" s="8" t="str">
        <f>VLOOKUP(E693,'[2]住培学员 在培学员排班表（所有人）请假等数据已更新到23.6'!$F$1:$P$65536,11,0)</f>
        <v>外科</v>
      </c>
      <c r="H693" s="8" t="str">
        <f>VLOOKUP(E693,'[2]住培学员 在培学员排班表（所有人）请假等数据已更新到23.6'!$F$1:$S$65536,14,0)</f>
        <v>2021年</v>
      </c>
      <c r="I693" s="8" t="s">
        <v>99</v>
      </c>
      <c r="J693" s="24">
        <v>0</v>
      </c>
      <c r="K693" s="24">
        <v>0</v>
      </c>
      <c r="L693" s="24">
        <v>0</v>
      </c>
      <c r="M693" s="24">
        <v>160</v>
      </c>
      <c r="N693" s="25">
        <v>0</v>
      </c>
      <c r="O693" s="25">
        <v>5</v>
      </c>
      <c r="P693" s="25">
        <v>1</v>
      </c>
      <c r="Q693" s="25">
        <v>1</v>
      </c>
      <c r="R693" s="25">
        <v>1</v>
      </c>
      <c r="S693" s="36">
        <v>170</v>
      </c>
      <c r="T693" s="24">
        <v>100</v>
      </c>
      <c r="U693" s="24">
        <v>10</v>
      </c>
      <c r="V693" s="24">
        <v>40</v>
      </c>
      <c r="W693" s="24">
        <v>60</v>
      </c>
      <c r="X693" s="24">
        <v>60</v>
      </c>
      <c r="Y693" s="48">
        <v>0</v>
      </c>
      <c r="Z693" s="48">
        <v>0</v>
      </c>
      <c r="AA693" s="48">
        <f>VLOOKUP(E693,[6]教育处数据!B:G,6,0)</f>
        <v>0</v>
      </c>
      <c r="AB693" s="43">
        <f>VLOOKUP(E693,[6]教育处数据!B:H,7,0)</f>
        <v>100</v>
      </c>
      <c r="AC693" s="43">
        <f>VLOOKUP(E693,[6]教育处数据!B:J,9,0)</f>
        <v>150</v>
      </c>
      <c r="AD693" s="43">
        <f>VLOOKUP(E693,[6]教育处数据!B:L,11,0)</f>
        <v>100</v>
      </c>
      <c r="AE693" s="43">
        <v>0</v>
      </c>
      <c r="AF693" s="43">
        <v>0</v>
      </c>
      <c r="AG693" s="43">
        <f>VLOOKUP(E693,[6]教育处数据!B:N,13,0)</f>
        <v>0</v>
      </c>
      <c r="AH693" s="43">
        <v>0</v>
      </c>
      <c r="AI693" s="43">
        <v>0</v>
      </c>
      <c r="AJ693" s="43">
        <v>0</v>
      </c>
      <c r="AK693" s="43">
        <v>0</v>
      </c>
      <c r="AL693" s="43">
        <v>0</v>
      </c>
      <c r="AM693" s="26">
        <f>SUM(J693:M693,S693:AJ693)</f>
        <v>950</v>
      </c>
      <c r="AN693" s="7" t="str">
        <f>VLOOKUP(G693,'[4]2.第一轮公示反馈'!$G:$AM,33,0)</f>
        <v>外科</v>
      </c>
      <c r="AO693" s="52">
        <f>SUMPRODUCT(($AN$4:$AN$1113=AN693)*($AM$4:$AM$1113&gt;AM693))+1</f>
        <v>6</v>
      </c>
      <c r="AP693" s="53">
        <f>COUNTIF(AN:AN,AN693)</f>
        <v>140</v>
      </c>
      <c r="AQ693" s="54">
        <f>AO693/AP693</f>
        <v>0.0428571428571429</v>
      </c>
      <c r="AR693" s="53">
        <f>IF(AQ693&lt;=10%,1.5,(IF(AQ693&lt;=40%,1.25,IF(AQ693&lt;=60%,1,IF(AQ693&lt;90%,0.75,0.5)))))</f>
        <v>1.5</v>
      </c>
      <c r="AS693" s="55">
        <v>1200</v>
      </c>
      <c r="AT693" s="6">
        <f>VLOOKUP(E693,[6]教育处数据!B:Q,16,0)</f>
        <v>20</v>
      </c>
      <c r="AU693" s="56">
        <f>AS693*AR693*(AT693/AW693)</f>
        <v>1800</v>
      </c>
      <c r="AV693" s="57">
        <f>ROUND(AU693,0)</f>
        <v>1800</v>
      </c>
      <c r="AW693" s="6">
        <v>20</v>
      </c>
    </row>
    <row r="694" spans="1:49">
      <c r="A694" s="6"/>
      <c r="B694" s="7" t="s">
        <v>187</v>
      </c>
      <c r="C694" s="8">
        <v>689</v>
      </c>
      <c r="D694" s="10" t="s">
        <v>854</v>
      </c>
      <c r="E694" s="8">
        <f>VLOOKUP(D694,'[1]9月学员绩效名单'!$A:$C,3,0)</f>
        <v>121034</v>
      </c>
      <c r="F694" s="8" t="str">
        <f>VLOOKUP(E694,'[2]住培学员 在培学员排班表（所有人）请假等数据已更新到23.6'!$F$1:$X$65536,19,0)</f>
        <v>住院医师-本院</v>
      </c>
      <c r="G694" s="8" t="str">
        <f>VLOOKUP(E694,'[2]住培学员 在培学员排班表（所有人）请假等数据已更新到23.6'!$F$1:$P$65536,11,0)</f>
        <v>外科</v>
      </c>
      <c r="H694" s="8" t="str">
        <f>VLOOKUP(E694,'[2]住培学员 在培学员排班表（所有人）请假等数据已更新到23.6'!$F$1:$S$65536,14,0)</f>
        <v>2021年</v>
      </c>
      <c r="I694" s="8" t="s">
        <v>99</v>
      </c>
      <c r="J694" s="24">
        <v>0</v>
      </c>
      <c r="K694" s="24">
        <v>0</v>
      </c>
      <c r="L694" s="24">
        <v>0</v>
      </c>
      <c r="M694" s="24">
        <v>160</v>
      </c>
      <c r="N694" s="25">
        <v>0</v>
      </c>
      <c r="O694" s="25">
        <v>4</v>
      </c>
      <c r="P694" s="25">
        <v>1</v>
      </c>
      <c r="Q694" s="25">
        <v>1</v>
      </c>
      <c r="R694" s="25">
        <v>1</v>
      </c>
      <c r="S694" s="36">
        <v>150</v>
      </c>
      <c r="T694" s="24">
        <v>100</v>
      </c>
      <c r="U694" s="24">
        <v>10</v>
      </c>
      <c r="V694" s="24">
        <v>40</v>
      </c>
      <c r="W694" s="24">
        <v>60</v>
      </c>
      <c r="X694" s="24">
        <v>60</v>
      </c>
      <c r="Y694" s="48">
        <v>20</v>
      </c>
      <c r="Z694" s="48">
        <v>0</v>
      </c>
      <c r="AA694" s="48">
        <f>VLOOKUP(E694,[6]教育处数据!B:G,6,0)</f>
        <v>0</v>
      </c>
      <c r="AB694" s="43">
        <f>VLOOKUP(E694,[6]教育处数据!B:H,7,0)</f>
        <v>100</v>
      </c>
      <c r="AC694" s="43">
        <f>VLOOKUP(E694,[6]教育处数据!B:J,9,0)</f>
        <v>150</v>
      </c>
      <c r="AD694" s="43">
        <f>VLOOKUP(E694,[6]教育处数据!B:L,11,0)</f>
        <v>100</v>
      </c>
      <c r="AE694" s="43">
        <v>0</v>
      </c>
      <c r="AF694" s="43">
        <v>0</v>
      </c>
      <c r="AG694" s="43">
        <f>VLOOKUP(E694,[6]教育处数据!B:N,13,0)</f>
        <v>0</v>
      </c>
      <c r="AH694" s="43">
        <v>0</v>
      </c>
      <c r="AI694" s="43">
        <v>0</v>
      </c>
      <c r="AJ694" s="43">
        <v>0</v>
      </c>
      <c r="AK694" s="43">
        <v>0</v>
      </c>
      <c r="AL694" s="43">
        <v>0</v>
      </c>
      <c r="AM694" s="26">
        <f>SUM(J694:M694,S694:AJ694)</f>
        <v>950</v>
      </c>
      <c r="AN694" s="7" t="str">
        <f>VLOOKUP(G694,'[4]2.第一轮公示反馈'!$G:$AM,33,0)</f>
        <v>外科</v>
      </c>
      <c r="AO694" s="52">
        <f>SUMPRODUCT(($AN$4:$AN$1113=AN694)*($AM$4:$AM$1113&gt;AM694))+1</f>
        <v>6</v>
      </c>
      <c r="AP694" s="53">
        <f>COUNTIF(AN:AN,AN694)</f>
        <v>140</v>
      </c>
      <c r="AQ694" s="54">
        <f>AO694/AP694</f>
        <v>0.0428571428571429</v>
      </c>
      <c r="AR694" s="53">
        <f>IF(AQ694&lt;=10%,1.5,(IF(AQ694&lt;=40%,1.25,IF(AQ694&lt;=60%,1,IF(AQ694&lt;90%,0.75,0.5)))))</f>
        <v>1.5</v>
      </c>
      <c r="AS694" s="55">
        <v>1200</v>
      </c>
      <c r="AT694" s="6">
        <f>VLOOKUP(E694,[6]教育处数据!B:Q,16,0)</f>
        <v>20</v>
      </c>
      <c r="AU694" s="56">
        <f>AS694*AR694*(AT694/AW694)</f>
        <v>1800</v>
      </c>
      <c r="AV694" s="57">
        <f>ROUND(AU694,0)</f>
        <v>1800</v>
      </c>
      <c r="AW694" s="6">
        <v>20</v>
      </c>
    </row>
    <row r="695" spans="1:49">
      <c r="A695" s="6"/>
      <c r="B695" s="7" t="s">
        <v>822</v>
      </c>
      <c r="C695" s="8">
        <v>690</v>
      </c>
      <c r="D695" s="13" t="s">
        <v>855</v>
      </c>
      <c r="E695" s="8" t="str">
        <f>VLOOKUP(D695,'[1]9月学员绩效名单'!$A:$C,3,0)</f>
        <v>7AM260</v>
      </c>
      <c r="F695" s="8" t="str">
        <f>VLOOKUP(E695,'[2]住培学员 在培学员排班表（所有人）请假等数据已更新到23.6'!$F$1:$X$65536,19,0)</f>
        <v>规培研究生</v>
      </c>
      <c r="G695" s="8" t="str">
        <f>VLOOKUP(E695,'[2]住培学员 在培学员排班表（所有人）请假等数据已更新到23.6'!$F$1:$P$65536,11,0)</f>
        <v>外科</v>
      </c>
      <c r="H695" s="8" t="str">
        <f>VLOOKUP(E695,'[2]住培学员 在培学员排班表（所有人）请假等数据已更新到23.6'!$F$1:$S$65536,14,0)</f>
        <v>2021年</v>
      </c>
      <c r="I695" s="8" t="s">
        <v>99</v>
      </c>
      <c r="J695" s="24">
        <v>0</v>
      </c>
      <c r="K695" s="24">
        <v>0</v>
      </c>
      <c r="L695" s="24">
        <v>0</v>
      </c>
      <c r="M695" s="24">
        <v>160</v>
      </c>
      <c r="N695" s="25">
        <v>0</v>
      </c>
      <c r="O695" s="25">
        <v>1</v>
      </c>
      <c r="P695" s="25">
        <v>3</v>
      </c>
      <c r="Q695" s="25">
        <v>1</v>
      </c>
      <c r="R695" s="25">
        <v>1</v>
      </c>
      <c r="S695" s="36">
        <v>130</v>
      </c>
      <c r="T695" s="24">
        <v>100</v>
      </c>
      <c r="U695" s="24">
        <v>10</v>
      </c>
      <c r="V695" s="24">
        <v>40</v>
      </c>
      <c r="W695" s="24">
        <v>60</v>
      </c>
      <c r="X695" s="24">
        <v>60</v>
      </c>
      <c r="Y695" s="48">
        <v>0</v>
      </c>
      <c r="Z695" s="48">
        <v>0</v>
      </c>
      <c r="AA695" s="48">
        <f>VLOOKUP(E695,[6]教育处数据!B:G,6,0)</f>
        <v>0</v>
      </c>
      <c r="AB695" s="43">
        <f>VLOOKUP(E695,[6]教育处数据!B:H,7,0)</f>
        <v>100</v>
      </c>
      <c r="AC695" s="43">
        <f>VLOOKUP(E695,[6]教育处数据!B:J,9,0)</f>
        <v>150</v>
      </c>
      <c r="AD695" s="43">
        <f>VLOOKUP(E695,[6]教育处数据!B:L,11,0)</f>
        <v>100</v>
      </c>
      <c r="AE695" s="43">
        <v>0</v>
      </c>
      <c r="AF695" s="43">
        <v>0</v>
      </c>
      <c r="AG695" s="43">
        <f>VLOOKUP(E695,[6]教育处数据!B:N,13,0)</f>
        <v>0</v>
      </c>
      <c r="AH695" s="43">
        <v>0</v>
      </c>
      <c r="AI695" s="43">
        <v>0</v>
      </c>
      <c r="AJ695" s="43">
        <v>0</v>
      </c>
      <c r="AK695" s="43">
        <v>0</v>
      </c>
      <c r="AL695" s="43">
        <v>0</v>
      </c>
      <c r="AM695" s="26">
        <f>SUM(J695:M695,S695:AJ695)</f>
        <v>910</v>
      </c>
      <c r="AN695" s="7" t="str">
        <f>VLOOKUP(G695,'[4]2.第一轮公示反馈'!$G:$AM,33,0)</f>
        <v>外科</v>
      </c>
      <c r="AO695" s="52">
        <f>SUMPRODUCT(($AN$4:$AN$1113=AN695)*($AM$4:$AM$1113&gt;AM695))+1</f>
        <v>9</v>
      </c>
      <c r="AP695" s="53">
        <f>COUNTIF(AN:AN,AN695)</f>
        <v>140</v>
      </c>
      <c r="AQ695" s="54">
        <f>AO695/AP695</f>
        <v>0.0642857142857143</v>
      </c>
      <c r="AR695" s="53">
        <f>IF(AQ695&lt;=10%,1.5,(IF(AQ695&lt;=40%,1.25,IF(AQ695&lt;=60%,1,IF(AQ695&lt;90%,0.75,0.5)))))</f>
        <v>1.5</v>
      </c>
      <c r="AS695" s="55">
        <v>1200</v>
      </c>
      <c r="AT695" s="6">
        <f>VLOOKUP(E695,[6]教育处数据!B:Q,16,0)</f>
        <v>20</v>
      </c>
      <c r="AU695" s="56">
        <f>AS695*AR695*(AT695/AW695)</f>
        <v>1800</v>
      </c>
      <c r="AV695" s="57">
        <f>ROUND(AU695,0)</f>
        <v>1800</v>
      </c>
      <c r="AW695" s="6">
        <v>20</v>
      </c>
    </row>
    <row r="696" spans="1:49">
      <c r="A696" s="6"/>
      <c r="B696" s="7" t="s">
        <v>856</v>
      </c>
      <c r="C696" s="8">
        <v>691</v>
      </c>
      <c r="D696" s="9" t="s">
        <v>857</v>
      </c>
      <c r="E696" s="8">
        <f>VLOOKUP(D696,'[1]9月学员绩效名单'!$A:$C,3,0)</f>
        <v>121027</v>
      </c>
      <c r="F696" s="8" t="str">
        <f>VLOOKUP(E696,'[2]住培学员 在培学员排班表（所有人）请假等数据已更新到23.6'!$F$1:$X$65536,19,0)</f>
        <v>住院医师-本院</v>
      </c>
      <c r="G696" s="8" t="str">
        <f>VLOOKUP(E696,'[2]住培学员 在培学员排班表（所有人）请假等数据已更新到23.6'!$F$1:$P$65536,11,0)</f>
        <v>外科</v>
      </c>
      <c r="H696" s="8" t="str">
        <f>VLOOKUP(E696,'[2]住培学员 在培学员排班表（所有人）请假等数据已更新到23.6'!$F$1:$S$65536,14,0)</f>
        <v>2021年</v>
      </c>
      <c r="I696" s="8" t="s">
        <v>99</v>
      </c>
      <c r="J696" s="24">
        <v>0</v>
      </c>
      <c r="K696" s="24">
        <v>0</v>
      </c>
      <c r="L696" s="24">
        <v>0</v>
      </c>
      <c r="M696" s="24">
        <v>120</v>
      </c>
      <c r="N696" s="25">
        <v>0</v>
      </c>
      <c r="O696" s="25">
        <v>6</v>
      </c>
      <c r="P696" s="25">
        <v>2</v>
      </c>
      <c r="Q696" s="25">
        <v>0</v>
      </c>
      <c r="R696" s="25">
        <v>0</v>
      </c>
      <c r="S696" s="36">
        <v>160</v>
      </c>
      <c r="T696" s="24">
        <v>100</v>
      </c>
      <c r="U696" s="24">
        <v>10</v>
      </c>
      <c r="V696" s="24">
        <v>40</v>
      </c>
      <c r="W696" s="24">
        <v>60</v>
      </c>
      <c r="X696" s="24">
        <v>60</v>
      </c>
      <c r="Y696" s="48">
        <v>0</v>
      </c>
      <c r="Z696" s="48">
        <v>0</v>
      </c>
      <c r="AA696" s="48">
        <f>VLOOKUP(E696,[6]教育处数据!B:G,6,0)</f>
        <v>0</v>
      </c>
      <c r="AB696" s="43">
        <f>VLOOKUP(E696,[6]教育处数据!B:H,7,0)</f>
        <v>100</v>
      </c>
      <c r="AC696" s="43">
        <f>VLOOKUP(E696,[6]教育处数据!B:J,9,0)</f>
        <v>150</v>
      </c>
      <c r="AD696" s="43">
        <f>VLOOKUP(E696,[6]教育处数据!B:L,11,0)</f>
        <v>100</v>
      </c>
      <c r="AE696" s="43">
        <v>0</v>
      </c>
      <c r="AF696" s="43">
        <v>0</v>
      </c>
      <c r="AG696" s="43">
        <f>VLOOKUP(E696,[6]教育处数据!B:N,13,0)</f>
        <v>0</v>
      </c>
      <c r="AH696" s="43">
        <v>0</v>
      </c>
      <c r="AI696" s="43">
        <v>0</v>
      </c>
      <c r="AJ696" s="43">
        <v>0</v>
      </c>
      <c r="AK696" s="43">
        <v>0</v>
      </c>
      <c r="AL696" s="43">
        <v>0</v>
      </c>
      <c r="AM696" s="26">
        <f>SUM(J696:M696,S696:AJ696)</f>
        <v>900</v>
      </c>
      <c r="AN696" s="7" t="str">
        <f>VLOOKUP(G696,'[4]2.第一轮公示反馈'!$G:$AM,33,0)</f>
        <v>外科</v>
      </c>
      <c r="AO696" s="52">
        <f>SUMPRODUCT(($AN$4:$AN$1113=AN696)*($AM$4:$AM$1113&gt;AM696))+1</f>
        <v>10</v>
      </c>
      <c r="AP696" s="53">
        <f>COUNTIF(AN:AN,AN696)</f>
        <v>140</v>
      </c>
      <c r="AQ696" s="54">
        <f>AO696/AP696</f>
        <v>0.0714285714285714</v>
      </c>
      <c r="AR696" s="53">
        <f>IF(AQ696&lt;=10%,1.5,(IF(AQ696&lt;=40%,1.25,IF(AQ696&lt;=60%,1,IF(AQ696&lt;90%,0.75,0.5)))))</f>
        <v>1.5</v>
      </c>
      <c r="AS696" s="55">
        <v>1200</v>
      </c>
      <c r="AT696" s="6">
        <f>VLOOKUP(E696,[6]教育处数据!B:Q,16,0)</f>
        <v>20</v>
      </c>
      <c r="AU696" s="56">
        <f>AS696*AR696*(AT696/AW696)</f>
        <v>1800</v>
      </c>
      <c r="AV696" s="57">
        <f>ROUND(AU696,0)</f>
        <v>1800</v>
      </c>
      <c r="AW696" s="6">
        <v>20</v>
      </c>
    </row>
    <row r="697" spans="1:49">
      <c r="A697" s="6"/>
      <c r="B697" s="7" t="s">
        <v>856</v>
      </c>
      <c r="C697" s="8">
        <v>692</v>
      </c>
      <c r="D697" s="53" t="s">
        <v>858</v>
      </c>
      <c r="E697" s="8" t="str">
        <f>VLOOKUP(D697,'[1]9月学员绩效名单'!$A:$C,3,0)</f>
        <v>7AM366</v>
      </c>
      <c r="F697" s="8" t="str">
        <f>VLOOKUP(E697,'[2]住培学员 在培学员排班表（所有人）请假等数据已更新到23.6'!$F$1:$X$65536,19,0)</f>
        <v>规培研究生</v>
      </c>
      <c r="G697" s="8" t="str">
        <f>VLOOKUP(E697,'[2]住培学员 在培学员排班表（所有人）请假等数据已更新到23.6'!$F$1:$P$65536,11,0)</f>
        <v>外科</v>
      </c>
      <c r="H697" s="8" t="str">
        <f>VLOOKUP(E697,'[2]住培学员 在培学员排班表（所有人）请假等数据已更新到23.6'!$F$1:$S$65536,14,0)</f>
        <v>2021年</v>
      </c>
      <c r="I697" s="8" t="s">
        <v>99</v>
      </c>
      <c r="J697" s="24">
        <v>0</v>
      </c>
      <c r="K697" s="24">
        <v>0</v>
      </c>
      <c r="L697" s="24">
        <v>0</v>
      </c>
      <c r="M697" s="24">
        <v>120</v>
      </c>
      <c r="N697" s="25">
        <v>0</v>
      </c>
      <c r="O697" s="25">
        <v>6</v>
      </c>
      <c r="P697" s="25">
        <v>2</v>
      </c>
      <c r="Q697" s="25">
        <v>0</v>
      </c>
      <c r="R697" s="25">
        <v>0</v>
      </c>
      <c r="S697" s="36">
        <v>160</v>
      </c>
      <c r="T697" s="24">
        <v>100</v>
      </c>
      <c r="U697" s="24">
        <v>10</v>
      </c>
      <c r="V697" s="24">
        <v>40</v>
      </c>
      <c r="W697" s="24">
        <v>60</v>
      </c>
      <c r="X697" s="24">
        <v>60</v>
      </c>
      <c r="Y697" s="48">
        <v>0</v>
      </c>
      <c r="Z697" s="48">
        <v>0</v>
      </c>
      <c r="AA697" s="48">
        <f>VLOOKUP(E697,[6]教育处数据!B:G,6,0)</f>
        <v>0</v>
      </c>
      <c r="AB697" s="43">
        <f>VLOOKUP(E697,[6]教育处数据!B:H,7,0)</f>
        <v>100</v>
      </c>
      <c r="AC697" s="43">
        <f>VLOOKUP(E697,[6]教育处数据!B:J,9,0)</f>
        <v>150</v>
      </c>
      <c r="AD697" s="43">
        <f>VLOOKUP(E697,[6]教育处数据!B:L,11,0)</f>
        <v>100</v>
      </c>
      <c r="AE697" s="43">
        <v>0</v>
      </c>
      <c r="AF697" s="43">
        <v>0</v>
      </c>
      <c r="AG697" s="43">
        <f>VLOOKUP(E697,[6]教育处数据!B:N,13,0)</f>
        <v>0</v>
      </c>
      <c r="AH697" s="43">
        <v>0</v>
      </c>
      <c r="AI697" s="43">
        <v>0</v>
      </c>
      <c r="AJ697" s="43">
        <v>0</v>
      </c>
      <c r="AK697" s="43">
        <v>0</v>
      </c>
      <c r="AL697" s="43">
        <v>0</v>
      </c>
      <c r="AM697" s="26">
        <f>SUM(J697:M697,S697:AJ697)</f>
        <v>900</v>
      </c>
      <c r="AN697" s="7" t="str">
        <f>VLOOKUP(G697,'[4]2.第一轮公示反馈'!$G:$AM,33,0)</f>
        <v>外科</v>
      </c>
      <c r="AO697" s="52">
        <f>SUMPRODUCT(($AN$4:$AN$1113=AN697)*($AM$4:$AM$1113&gt;AM697))+1</f>
        <v>10</v>
      </c>
      <c r="AP697" s="53">
        <f>COUNTIF(AN:AN,AN697)</f>
        <v>140</v>
      </c>
      <c r="AQ697" s="54">
        <f>AO697/AP697</f>
        <v>0.0714285714285714</v>
      </c>
      <c r="AR697" s="53">
        <f>IF(AQ697&lt;=10%,1.5,(IF(AQ697&lt;=40%,1.25,IF(AQ697&lt;=60%,1,IF(AQ697&lt;90%,0.75,0.5)))))</f>
        <v>1.5</v>
      </c>
      <c r="AS697" s="55">
        <v>1200</v>
      </c>
      <c r="AT697" s="6">
        <f>VLOOKUP(E697,[6]教育处数据!B:Q,16,0)</f>
        <v>20</v>
      </c>
      <c r="AU697" s="56">
        <f>AS697*AR697*(AT697/AW697)</f>
        <v>1800</v>
      </c>
      <c r="AV697" s="57">
        <f>ROUND(AU697,0)</f>
        <v>1800</v>
      </c>
      <c r="AW697" s="6">
        <v>20</v>
      </c>
    </row>
    <row r="698" spans="1:49">
      <c r="A698" s="6"/>
      <c r="B698" s="7" t="s">
        <v>856</v>
      </c>
      <c r="C698" s="8">
        <v>693</v>
      </c>
      <c r="D698" s="53" t="s">
        <v>859</v>
      </c>
      <c r="E698" s="8" t="str">
        <f>VLOOKUP(D698,'[1]9月学员绩效名单'!$A:$C,3,0)</f>
        <v>7AM371</v>
      </c>
      <c r="F698" s="8" t="str">
        <f>VLOOKUP(E698,'[2]住培学员 在培学员排班表（所有人）请假等数据已更新到23.6'!$F$1:$X$65536,19,0)</f>
        <v>规培研究生</v>
      </c>
      <c r="G698" s="8" t="str">
        <f>VLOOKUP(E698,'[2]住培学员 在培学员排班表（所有人）请假等数据已更新到23.6'!$F$1:$P$65536,11,0)</f>
        <v>外科</v>
      </c>
      <c r="H698" s="8" t="str">
        <f>VLOOKUP(E698,'[2]住培学员 在培学员排班表（所有人）请假等数据已更新到23.6'!$F$1:$S$65536,14,0)</f>
        <v>2021年</v>
      </c>
      <c r="I698" s="8" t="s">
        <v>99</v>
      </c>
      <c r="J698" s="24">
        <v>0</v>
      </c>
      <c r="K698" s="24">
        <v>0</v>
      </c>
      <c r="L698" s="24">
        <v>0</v>
      </c>
      <c r="M698" s="24">
        <v>120</v>
      </c>
      <c r="N698" s="25">
        <v>0</v>
      </c>
      <c r="O698" s="25">
        <v>4</v>
      </c>
      <c r="P698" s="25">
        <v>4</v>
      </c>
      <c r="Q698" s="25">
        <v>0</v>
      </c>
      <c r="R698" s="25">
        <v>0</v>
      </c>
      <c r="S698" s="36">
        <v>160</v>
      </c>
      <c r="T698" s="24">
        <v>100</v>
      </c>
      <c r="U698" s="24">
        <v>10</v>
      </c>
      <c r="V698" s="24">
        <v>40</v>
      </c>
      <c r="W698" s="24">
        <v>60</v>
      </c>
      <c r="X698" s="24">
        <v>60</v>
      </c>
      <c r="Y698" s="48">
        <v>0</v>
      </c>
      <c r="Z698" s="48">
        <v>0</v>
      </c>
      <c r="AA698" s="48">
        <f>VLOOKUP(E698,[6]教育处数据!B:G,6,0)</f>
        <v>0</v>
      </c>
      <c r="AB698" s="43">
        <f>VLOOKUP(E698,[6]教育处数据!B:H,7,0)</f>
        <v>100</v>
      </c>
      <c r="AC698" s="43">
        <f>VLOOKUP(E698,[6]教育处数据!B:J,9,0)</f>
        <v>150</v>
      </c>
      <c r="AD698" s="43">
        <f>VLOOKUP(E698,[6]教育处数据!B:L,11,0)</f>
        <v>100</v>
      </c>
      <c r="AE698" s="43">
        <v>0</v>
      </c>
      <c r="AF698" s="43">
        <v>0</v>
      </c>
      <c r="AG698" s="43">
        <f>VLOOKUP(E698,[6]教育处数据!B:N,13,0)</f>
        <v>0</v>
      </c>
      <c r="AH698" s="43">
        <v>0</v>
      </c>
      <c r="AI698" s="43">
        <v>0</v>
      </c>
      <c r="AJ698" s="43">
        <v>0</v>
      </c>
      <c r="AK698" s="43">
        <v>0</v>
      </c>
      <c r="AL698" s="43">
        <v>0</v>
      </c>
      <c r="AM698" s="26">
        <f>SUM(J698:M698,S698:AJ698)</f>
        <v>900</v>
      </c>
      <c r="AN698" s="7" t="str">
        <f>VLOOKUP(G698,'[4]2.第一轮公示反馈'!$G:$AM,33,0)</f>
        <v>外科</v>
      </c>
      <c r="AO698" s="52">
        <f>SUMPRODUCT(($AN$4:$AN$1113=AN698)*($AM$4:$AM$1113&gt;AM698))+1</f>
        <v>10</v>
      </c>
      <c r="AP698" s="53">
        <f>COUNTIF(AN:AN,AN698)</f>
        <v>140</v>
      </c>
      <c r="AQ698" s="54">
        <f>AO698/AP698</f>
        <v>0.0714285714285714</v>
      </c>
      <c r="AR698" s="53">
        <f>IF(AQ698&lt;=10%,1.5,(IF(AQ698&lt;=40%,1.25,IF(AQ698&lt;=60%,1,IF(AQ698&lt;90%,0.75,0.5)))))</f>
        <v>1.5</v>
      </c>
      <c r="AS698" s="55">
        <v>1200</v>
      </c>
      <c r="AT698" s="6">
        <f>VLOOKUP(E698,[6]教育处数据!B:Q,16,0)</f>
        <v>20</v>
      </c>
      <c r="AU698" s="56">
        <f>AS698*AR698*(AT698/AW698)</f>
        <v>1800</v>
      </c>
      <c r="AV698" s="57">
        <f>ROUND(AU698,0)</f>
        <v>1800</v>
      </c>
      <c r="AW698" s="6">
        <v>20</v>
      </c>
    </row>
    <row r="699" spans="1:49">
      <c r="A699" s="6"/>
      <c r="B699" s="7" t="s">
        <v>856</v>
      </c>
      <c r="C699" s="8">
        <v>694</v>
      </c>
      <c r="D699" s="53" t="s">
        <v>860</v>
      </c>
      <c r="E699" s="8" t="str">
        <f>VLOOKUP(D699,'[1]9月学员绩效名单'!$A:$C,3,0)</f>
        <v>7AM405</v>
      </c>
      <c r="F699" s="8" t="str">
        <f>VLOOKUP(E699,'[2]住培学员 在培学员排班表（所有人）请假等数据已更新到23.6'!$F$1:$X$65536,19,0)</f>
        <v>规培研究生</v>
      </c>
      <c r="G699" s="8" t="str">
        <f>VLOOKUP(E699,'[2]住培学员 在培学员排班表（所有人）请假等数据已更新到23.6'!$F$1:$P$65536,11,0)</f>
        <v>外科</v>
      </c>
      <c r="H699" s="8" t="str">
        <f>VLOOKUP(E699,'[2]住培学员 在培学员排班表（所有人）请假等数据已更新到23.6'!$F$1:$S$65536,14,0)</f>
        <v>2021年</v>
      </c>
      <c r="I699" s="8" t="s">
        <v>99</v>
      </c>
      <c r="J699" s="24">
        <v>0</v>
      </c>
      <c r="K699" s="24">
        <v>0</v>
      </c>
      <c r="L699" s="24">
        <v>0</v>
      </c>
      <c r="M699" s="24">
        <v>120</v>
      </c>
      <c r="N699" s="25">
        <v>0</v>
      </c>
      <c r="O699" s="25">
        <v>7</v>
      </c>
      <c r="P699" s="25">
        <v>1</v>
      </c>
      <c r="Q699" s="25">
        <v>0</v>
      </c>
      <c r="R699" s="25">
        <v>0</v>
      </c>
      <c r="S699" s="36">
        <v>160</v>
      </c>
      <c r="T699" s="24">
        <v>100</v>
      </c>
      <c r="U699" s="24">
        <v>10</v>
      </c>
      <c r="V699" s="24">
        <v>40</v>
      </c>
      <c r="W699" s="24">
        <v>60</v>
      </c>
      <c r="X699" s="24">
        <v>60</v>
      </c>
      <c r="Y699" s="48">
        <v>0</v>
      </c>
      <c r="Z699" s="48">
        <v>0</v>
      </c>
      <c r="AA699" s="48">
        <f>VLOOKUP(E699,[6]教育处数据!B:G,6,0)</f>
        <v>0</v>
      </c>
      <c r="AB699" s="43">
        <f>VLOOKUP(E699,[6]教育处数据!B:H,7,0)</f>
        <v>100</v>
      </c>
      <c r="AC699" s="43">
        <f>VLOOKUP(E699,[6]教育处数据!B:J,9,0)</f>
        <v>150</v>
      </c>
      <c r="AD699" s="43">
        <f>VLOOKUP(E699,[6]教育处数据!B:L,11,0)</f>
        <v>100</v>
      </c>
      <c r="AE699" s="43">
        <v>0</v>
      </c>
      <c r="AF699" s="43">
        <v>0</v>
      </c>
      <c r="AG699" s="43">
        <f>VLOOKUP(E699,[6]教育处数据!B:N,13,0)</f>
        <v>0</v>
      </c>
      <c r="AH699" s="43">
        <v>0</v>
      </c>
      <c r="AI699" s="43">
        <v>0</v>
      </c>
      <c r="AJ699" s="43">
        <v>0</v>
      </c>
      <c r="AK699" s="43">
        <v>0</v>
      </c>
      <c r="AL699" s="43">
        <v>0</v>
      </c>
      <c r="AM699" s="26">
        <f>SUM(J699:M699,S699:AJ699)</f>
        <v>900</v>
      </c>
      <c r="AN699" s="7" t="str">
        <f>VLOOKUP(G699,'[4]2.第一轮公示反馈'!$G:$AM,33,0)</f>
        <v>外科</v>
      </c>
      <c r="AO699" s="52">
        <f>SUMPRODUCT(($AN$4:$AN$1113=AN699)*($AM$4:$AM$1113&gt;AM699))+1</f>
        <v>10</v>
      </c>
      <c r="AP699" s="53">
        <f>COUNTIF(AN:AN,AN699)</f>
        <v>140</v>
      </c>
      <c r="AQ699" s="54">
        <f>AO699/AP699</f>
        <v>0.0714285714285714</v>
      </c>
      <c r="AR699" s="53">
        <f>IF(AQ699&lt;=10%,1.5,(IF(AQ699&lt;=40%,1.25,IF(AQ699&lt;=60%,1,IF(AQ699&lt;90%,0.75,0.5)))))</f>
        <v>1.5</v>
      </c>
      <c r="AS699" s="55">
        <v>1200</v>
      </c>
      <c r="AT699" s="6">
        <f>VLOOKUP(E699,[6]教育处数据!B:Q,16,0)</f>
        <v>20</v>
      </c>
      <c r="AU699" s="56">
        <f>AS699*AR699*(AT699/AW699)</f>
        <v>1800</v>
      </c>
      <c r="AV699" s="57">
        <f>ROUND(AU699,0)</f>
        <v>1800</v>
      </c>
      <c r="AW699" s="6">
        <v>20</v>
      </c>
    </row>
    <row r="700" spans="1:49">
      <c r="A700" s="6"/>
      <c r="B700" s="7" t="s">
        <v>416</v>
      </c>
      <c r="C700" s="8">
        <v>695</v>
      </c>
      <c r="D700" s="70" t="s">
        <v>861</v>
      </c>
      <c r="E700" s="8" t="str">
        <f>VLOOKUP(D700,'[1]9月学员绩效名单'!$A:$C,3,0)</f>
        <v>728L09</v>
      </c>
      <c r="F700" s="8" t="str">
        <f>VLOOKUP(E700,'[2]住培学员 在培学员排班表（所有人）请假等数据已更新到23.6'!$F$1:$X$65536,19,0)</f>
        <v>住院医师-外院</v>
      </c>
      <c r="G700" s="8" t="str">
        <f>VLOOKUP(E700,'[2]住培学员 在培学员排班表（所有人）请假等数据已更新到23.6'!$F$1:$P$65536,11,0)</f>
        <v>外科</v>
      </c>
      <c r="H700" s="8" t="str">
        <f>VLOOKUP(E700,'[2]住培学员 在培学员排班表（所有人）请假等数据已更新到23.6'!$F$1:$S$65536,14,0)</f>
        <v>2021年</v>
      </c>
      <c r="I700" s="72" t="s">
        <v>99</v>
      </c>
      <c r="J700" s="62">
        <v>0</v>
      </c>
      <c r="K700" s="62">
        <v>0</v>
      </c>
      <c r="L700" s="62">
        <v>0</v>
      </c>
      <c r="M700" s="62">
        <v>160</v>
      </c>
      <c r="N700" s="25">
        <v>0</v>
      </c>
      <c r="O700" s="25">
        <v>2</v>
      </c>
      <c r="P700" s="61">
        <v>2</v>
      </c>
      <c r="Q700" s="61">
        <v>2</v>
      </c>
      <c r="R700" s="61">
        <v>0</v>
      </c>
      <c r="S700" s="39">
        <v>130</v>
      </c>
      <c r="T700" s="62">
        <v>100</v>
      </c>
      <c r="U700" s="62">
        <v>10</v>
      </c>
      <c r="V700" s="62">
        <v>40</v>
      </c>
      <c r="W700" s="62">
        <v>30</v>
      </c>
      <c r="X700" s="62">
        <v>60</v>
      </c>
      <c r="Y700" s="62">
        <v>0</v>
      </c>
      <c r="Z700" s="48">
        <v>0</v>
      </c>
      <c r="AA700" s="48">
        <f>VLOOKUP(E700,[6]教育处数据!B:G,6,0)</f>
        <v>0</v>
      </c>
      <c r="AB700" s="43">
        <f>VLOOKUP(E700,[6]教育处数据!B:H,7,0)</f>
        <v>100</v>
      </c>
      <c r="AC700" s="43">
        <f>VLOOKUP(E700,[6]教育处数据!B:J,9,0)</f>
        <v>150</v>
      </c>
      <c r="AD700" s="43">
        <f>VLOOKUP(E700,[6]教育处数据!B:L,11,0)</f>
        <v>100</v>
      </c>
      <c r="AE700" s="43">
        <v>0</v>
      </c>
      <c r="AF700" s="43">
        <v>0</v>
      </c>
      <c r="AG700" s="43">
        <f>VLOOKUP(E700,[6]教育处数据!B:N,13,0)</f>
        <v>0</v>
      </c>
      <c r="AH700" s="43">
        <v>0</v>
      </c>
      <c r="AI700" s="43">
        <v>0</v>
      </c>
      <c r="AJ700" s="43">
        <v>0</v>
      </c>
      <c r="AK700" s="43">
        <v>0</v>
      </c>
      <c r="AL700" s="43">
        <v>0</v>
      </c>
      <c r="AM700" s="26">
        <f>SUM(J700:M700,S700:AJ700)</f>
        <v>880</v>
      </c>
      <c r="AN700" s="7" t="str">
        <f>VLOOKUP(G700,'[4]2.第一轮公示反馈'!$G:$AM,33,0)</f>
        <v>外科</v>
      </c>
      <c r="AO700" s="52">
        <f>SUMPRODUCT(($AN$4:$AN$1113=AN700)*($AM$4:$AM$1113&gt;AM700))+1</f>
        <v>14</v>
      </c>
      <c r="AP700" s="53">
        <f>COUNTIF(AN:AN,AN700)</f>
        <v>140</v>
      </c>
      <c r="AQ700" s="54">
        <f>AO700/AP700</f>
        <v>0.1</v>
      </c>
      <c r="AR700" s="53">
        <f>IF(AQ700&lt;=10%,1.5,(IF(AQ700&lt;=40%,1.25,IF(AQ700&lt;=60%,1,IF(AQ700&lt;90%,0.75,0.5)))))</f>
        <v>1.5</v>
      </c>
      <c r="AS700" s="55">
        <v>1200</v>
      </c>
      <c r="AT700" s="6">
        <f>VLOOKUP(E700,[6]教育处数据!B:Q,16,0)</f>
        <v>20</v>
      </c>
      <c r="AU700" s="56">
        <f>AS700*AR700*(AT700/AW700)</f>
        <v>1800</v>
      </c>
      <c r="AV700" s="57">
        <f>ROUND(AU700,0)</f>
        <v>1800</v>
      </c>
      <c r="AW700" s="6">
        <v>20</v>
      </c>
    </row>
    <row r="701" spans="1:49">
      <c r="A701" s="6"/>
      <c r="B701" s="7" t="s">
        <v>239</v>
      </c>
      <c r="C701" s="8">
        <v>696</v>
      </c>
      <c r="D701" s="8" t="s">
        <v>862</v>
      </c>
      <c r="E701" s="8" t="str">
        <f>VLOOKUP(D701,'[1]9月学员绩效名单'!$A:$C,3,0)</f>
        <v>7AO382</v>
      </c>
      <c r="F701" s="8" t="str">
        <f>VLOOKUP(E701,'[2]住培学员 在培学员排班表（所有人）请假等数据已更新到23.6'!$F$1:$X$65536,19,0)</f>
        <v>规培研究生</v>
      </c>
      <c r="G701" s="8" t="str">
        <f>VLOOKUP(E701,'[2]住培学员 在培学员排班表（所有人）请假等数据已更新到23.6'!$F$1:$P$65536,11,0)</f>
        <v>外科</v>
      </c>
      <c r="H701" s="8" t="str">
        <f>VLOOKUP(E701,'[2]住培学员 在培学员排班表（所有人）请假等数据已更新到23.6'!$F$1:$S$65536,14,0)</f>
        <v>2022年</v>
      </c>
      <c r="I701" s="8" t="s">
        <v>99</v>
      </c>
      <c r="J701" s="24">
        <v>0</v>
      </c>
      <c r="K701" s="24">
        <v>0</v>
      </c>
      <c r="L701" s="24">
        <v>0</v>
      </c>
      <c r="M701" s="24">
        <v>160</v>
      </c>
      <c r="N701" s="25">
        <v>0</v>
      </c>
      <c r="O701" s="25">
        <v>2</v>
      </c>
      <c r="P701" s="25">
        <v>4</v>
      </c>
      <c r="Q701" s="25">
        <v>4</v>
      </c>
      <c r="R701" s="25">
        <v>0</v>
      </c>
      <c r="S701" s="36">
        <v>220</v>
      </c>
      <c r="T701" s="24">
        <v>100</v>
      </c>
      <c r="U701" s="24">
        <v>10</v>
      </c>
      <c r="V701" s="24">
        <v>40</v>
      </c>
      <c r="W701" s="24">
        <v>0</v>
      </c>
      <c r="X701" s="24">
        <v>30</v>
      </c>
      <c r="Y701" s="48">
        <v>60</v>
      </c>
      <c r="Z701" s="48">
        <v>0</v>
      </c>
      <c r="AA701" s="48">
        <f>VLOOKUP(E701,[6]教育处数据!B:G,6,0)</f>
        <v>0</v>
      </c>
      <c r="AB701" s="43">
        <f>VLOOKUP(E701,[6]教育处数据!B:H,7,0)</f>
        <v>100</v>
      </c>
      <c r="AC701" s="43">
        <f>VLOOKUP(E701,[6]教育处数据!B:J,9,0)</f>
        <v>150</v>
      </c>
      <c r="AD701" s="43">
        <f>VLOOKUP(E701,[6]教育处数据!B:L,11,0)</f>
        <v>0</v>
      </c>
      <c r="AE701" s="43">
        <v>0</v>
      </c>
      <c r="AF701" s="43">
        <v>0</v>
      </c>
      <c r="AG701" s="43">
        <f>VLOOKUP(E701,[6]教育处数据!B:N,13,0)</f>
        <v>0</v>
      </c>
      <c r="AH701" s="43">
        <v>0</v>
      </c>
      <c r="AI701" s="43">
        <v>0</v>
      </c>
      <c r="AJ701" s="43">
        <v>0</v>
      </c>
      <c r="AK701" s="43">
        <v>0</v>
      </c>
      <c r="AL701" s="43">
        <v>0</v>
      </c>
      <c r="AM701" s="26">
        <f>SUM(J701:M701,S701:AJ701)</f>
        <v>870</v>
      </c>
      <c r="AN701" s="7" t="str">
        <f>VLOOKUP(G701,'[4]2.第一轮公示反馈'!$G:$AM,33,0)</f>
        <v>外科</v>
      </c>
      <c r="AO701" s="52">
        <f>SUMPRODUCT(($AN$4:$AN$1113=AN701)*($AM$4:$AM$1113&gt;AM701))+1</f>
        <v>15</v>
      </c>
      <c r="AP701" s="53">
        <f>COUNTIF(AN:AN,AN701)</f>
        <v>140</v>
      </c>
      <c r="AQ701" s="54">
        <f>AO701/AP701</f>
        <v>0.107142857142857</v>
      </c>
      <c r="AR701" s="53">
        <f>IF(AQ701&lt;=10%,1.5,(IF(AQ701&lt;=40%,1.25,IF(AQ701&lt;=60%,1,IF(AQ701&lt;90%,0.75,0.5)))))</f>
        <v>1.25</v>
      </c>
      <c r="AS701" s="55">
        <v>1200</v>
      </c>
      <c r="AT701" s="6">
        <f>VLOOKUP(E701,[6]教育处数据!B:Q,16,0)</f>
        <v>20</v>
      </c>
      <c r="AU701" s="56">
        <f>AS701*AR701*(AT701/AW701)</f>
        <v>1500</v>
      </c>
      <c r="AV701" s="57">
        <f>ROUND(AU701,0)</f>
        <v>1500</v>
      </c>
      <c r="AW701" s="6">
        <v>20</v>
      </c>
    </row>
    <row r="702" spans="1:49">
      <c r="A702" s="6"/>
      <c r="B702" s="7" t="s">
        <v>845</v>
      </c>
      <c r="C702" s="8">
        <v>697</v>
      </c>
      <c r="D702" s="14" t="s">
        <v>863</v>
      </c>
      <c r="E702" s="8" t="str">
        <f>VLOOKUP(D702,'[1]9月学员绩效名单'!$A:$C,3,0)</f>
        <v>7AM386</v>
      </c>
      <c r="F702" s="8" t="str">
        <f>VLOOKUP(E702,'[2]住培学员 在培学员排班表（所有人）请假等数据已更新到23.6'!$F$1:$X$65536,19,0)</f>
        <v>规培研究生</v>
      </c>
      <c r="G702" s="8" t="str">
        <f>VLOOKUP(E702,'[2]住培学员 在培学员排班表（所有人）请假等数据已更新到23.6'!$F$1:$P$65536,11,0)</f>
        <v>外科</v>
      </c>
      <c r="H702" s="8" t="str">
        <f>VLOOKUP(E702,'[2]住培学员 在培学员排班表（所有人）请假等数据已更新到23.6'!$F$1:$S$65536,14,0)</f>
        <v>2021年</v>
      </c>
      <c r="I702" s="8" t="s">
        <v>99</v>
      </c>
      <c r="J702" s="24">
        <v>0</v>
      </c>
      <c r="K702" s="24">
        <v>0</v>
      </c>
      <c r="L702" s="24">
        <v>0</v>
      </c>
      <c r="M702" s="24">
        <v>160</v>
      </c>
      <c r="N702" s="25">
        <v>0</v>
      </c>
      <c r="O702" s="25">
        <v>5</v>
      </c>
      <c r="P702" s="25">
        <v>2</v>
      </c>
      <c r="Q702" s="25">
        <v>3</v>
      </c>
      <c r="R702" s="25">
        <v>1</v>
      </c>
      <c r="S702" s="36">
        <v>240</v>
      </c>
      <c r="T702" s="24">
        <v>100</v>
      </c>
      <c r="U702" s="24">
        <v>10</v>
      </c>
      <c r="V702" s="24">
        <v>0</v>
      </c>
      <c r="W702" s="24">
        <v>0</v>
      </c>
      <c r="X702" s="24">
        <v>0</v>
      </c>
      <c r="Y702" s="48">
        <v>0</v>
      </c>
      <c r="Z702" s="48">
        <v>0</v>
      </c>
      <c r="AA702" s="48">
        <f>VLOOKUP(E702,[6]教育处数据!B:G,6,0)</f>
        <v>0</v>
      </c>
      <c r="AB702" s="43">
        <f>VLOOKUP(E702,[6]教育处数据!B:H,7,0)</f>
        <v>100</v>
      </c>
      <c r="AC702" s="43">
        <f>VLOOKUP(E702,[6]教育处数据!B:J,9,0)</f>
        <v>150</v>
      </c>
      <c r="AD702" s="43">
        <f>VLOOKUP(E702,[6]教育处数据!B:L,11,0)</f>
        <v>100</v>
      </c>
      <c r="AE702" s="43">
        <v>0</v>
      </c>
      <c r="AF702" s="43">
        <v>0</v>
      </c>
      <c r="AG702" s="43">
        <f>VLOOKUP(E702,[6]教育处数据!B:N,13,0)</f>
        <v>0</v>
      </c>
      <c r="AH702" s="43">
        <v>0</v>
      </c>
      <c r="AI702" s="43">
        <v>0</v>
      </c>
      <c r="AJ702" s="43">
        <v>0</v>
      </c>
      <c r="AK702" s="43">
        <v>0</v>
      </c>
      <c r="AL702" s="43">
        <v>0</v>
      </c>
      <c r="AM702" s="26">
        <f>SUM(J702:M702,S702:AJ702)</f>
        <v>860</v>
      </c>
      <c r="AN702" s="7" t="str">
        <f>VLOOKUP(G702,'[4]2.第一轮公示反馈'!$G:$AM,33,0)</f>
        <v>外科</v>
      </c>
      <c r="AO702" s="52">
        <f>SUMPRODUCT(($AN$4:$AN$1113=AN702)*($AM$4:$AM$1113&gt;AM702))+1</f>
        <v>16</v>
      </c>
      <c r="AP702" s="53">
        <f>COUNTIF(AN:AN,AN702)</f>
        <v>140</v>
      </c>
      <c r="AQ702" s="54">
        <f>AO702/AP702</f>
        <v>0.114285714285714</v>
      </c>
      <c r="AR702" s="53">
        <f>IF(AQ702&lt;=10%,1.5,(IF(AQ702&lt;=40%,1.25,IF(AQ702&lt;=60%,1,IF(AQ702&lt;90%,0.75,0.5)))))</f>
        <v>1.25</v>
      </c>
      <c r="AS702" s="55">
        <v>1200</v>
      </c>
      <c r="AT702" s="6">
        <f>VLOOKUP(E702,[6]教育处数据!B:Q,16,0)</f>
        <v>20</v>
      </c>
      <c r="AU702" s="56">
        <f>AS702*AR702*(AT702/AW702)</f>
        <v>1500</v>
      </c>
      <c r="AV702" s="57">
        <f>ROUND(AU702,0)</f>
        <v>1500</v>
      </c>
      <c r="AW702" s="6">
        <v>20</v>
      </c>
    </row>
    <row r="703" spans="1:49">
      <c r="A703" s="6"/>
      <c r="B703" s="7" t="s">
        <v>416</v>
      </c>
      <c r="C703" s="8">
        <v>698</v>
      </c>
      <c r="D703" s="85" t="s">
        <v>864</v>
      </c>
      <c r="E703" s="8" t="str">
        <f>VLOOKUP(D703,'[1]9月学员绩效名单'!$A:$C,3,0)</f>
        <v>7AM253</v>
      </c>
      <c r="F703" s="8" t="str">
        <f>VLOOKUP(E703,'[2]住培学员 在培学员排班表（所有人）请假等数据已更新到23.6'!$F$1:$X$65536,19,0)</f>
        <v>规培研究生</v>
      </c>
      <c r="G703" s="8" t="str">
        <f>VLOOKUP(E703,'[2]住培学员 在培学员排班表（所有人）请假等数据已更新到23.6'!$F$1:$P$65536,11,0)</f>
        <v>外科</v>
      </c>
      <c r="H703" s="8" t="str">
        <f>VLOOKUP(E703,'[2]住培学员 在培学员排班表（所有人）请假等数据已更新到23.6'!$F$1:$S$65536,14,0)</f>
        <v>2021年</v>
      </c>
      <c r="I703" s="72" t="s">
        <v>99</v>
      </c>
      <c r="J703" s="62">
        <v>0</v>
      </c>
      <c r="K703" s="62">
        <v>0</v>
      </c>
      <c r="L703" s="62">
        <v>0</v>
      </c>
      <c r="M703" s="62">
        <v>160</v>
      </c>
      <c r="N703" s="25">
        <v>0</v>
      </c>
      <c r="O703" s="25">
        <v>3</v>
      </c>
      <c r="P703" s="61">
        <v>1</v>
      </c>
      <c r="Q703" s="61">
        <v>1</v>
      </c>
      <c r="R703" s="61">
        <v>1</v>
      </c>
      <c r="S703" s="64">
        <v>130</v>
      </c>
      <c r="T703" s="62">
        <v>100</v>
      </c>
      <c r="U703" s="62">
        <v>10</v>
      </c>
      <c r="V703" s="62">
        <v>40</v>
      </c>
      <c r="W703" s="62">
        <v>30</v>
      </c>
      <c r="X703" s="62">
        <v>30</v>
      </c>
      <c r="Y703" s="62">
        <v>0</v>
      </c>
      <c r="Z703" s="48">
        <v>0</v>
      </c>
      <c r="AA703" s="48">
        <f>VLOOKUP(E703,[6]教育处数据!B:G,6,0)</f>
        <v>0</v>
      </c>
      <c r="AB703" s="43">
        <f>VLOOKUP(E703,[6]教育处数据!B:H,7,0)</f>
        <v>100</v>
      </c>
      <c r="AC703" s="43">
        <f>VLOOKUP(E703,[6]教育处数据!B:J,9,0)</f>
        <v>150</v>
      </c>
      <c r="AD703" s="43">
        <f>VLOOKUP(E703,[6]教育处数据!B:L,11,0)</f>
        <v>100</v>
      </c>
      <c r="AE703" s="43">
        <v>0</v>
      </c>
      <c r="AF703" s="43">
        <v>0</v>
      </c>
      <c r="AG703" s="43">
        <f>VLOOKUP(E703,[6]教育处数据!B:N,13,0)</f>
        <v>0</v>
      </c>
      <c r="AH703" s="43">
        <v>0</v>
      </c>
      <c r="AI703" s="43">
        <v>0</v>
      </c>
      <c r="AJ703" s="43">
        <v>0</v>
      </c>
      <c r="AK703" s="43">
        <v>0</v>
      </c>
      <c r="AL703" s="43">
        <v>0</v>
      </c>
      <c r="AM703" s="26">
        <f>SUM(J703:M703,S703:AJ703)</f>
        <v>850</v>
      </c>
      <c r="AN703" s="7" t="str">
        <f>VLOOKUP(G703,'[4]2.第一轮公示反馈'!$G:$AM,33,0)</f>
        <v>外科</v>
      </c>
      <c r="AO703" s="52">
        <f>SUMPRODUCT(($AN$4:$AN$1113=AN703)*($AM$4:$AM$1113&gt;AM703))+1</f>
        <v>17</v>
      </c>
      <c r="AP703" s="53">
        <f>COUNTIF(AN:AN,AN703)</f>
        <v>140</v>
      </c>
      <c r="AQ703" s="54">
        <f>AO703/AP703</f>
        <v>0.121428571428571</v>
      </c>
      <c r="AR703" s="53">
        <f>IF(AQ703&lt;=10%,1.5,(IF(AQ703&lt;=40%,1.25,IF(AQ703&lt;=60%,1,IF(AQ703&lt;90%,0.75,0.5)))))</f>
        <v>1.25</v>
      </c>
      <c r="AS703" s="55">
        <v>1200</v>
      </c>
      <c r="AT703" s="6">
        <f>VLOOKUP(E703,[6]教育处数据!B:Q,16,0)</f>
        <v>20</v>
      </c>
      <c r="AU703" s="56">
        <f>AS703*AR703*(AT703/AW703)</f>
        <v>1500</v>
      </c>
      <c r="AV703" s="57">
        <f>ROUND(AU703,0)</f>
        <v>1500</v>
      </c>
      <c r="AW703" s="6">
        <v>20</v>
      </c>
    </row>
    <row r="704" spans="1:49">
      <c r="A704" s="6"/>
      <c r="B704" s="7" t="s">
        <v>287</v>
      </c>
      <c r="C704" s="8">
        <v>699</v>
      </c>
      <c r="D704" s="59" t="s">
        <v>865</v>
      </c>
      <c r="E704" s="8">
        <f>VLOOKUP(D704,'[1]9月学员绩效名单'!$A:$C,3,0)</f>
        <v>622031</v>
      </c>
      <c r="F704" s="8" t="str">
        <f>VLOOKUP(E704,'[2]住培学员 在培学员排班表（所有人）请假等数据已更新到23.6'!$F$1:$X$65536,19,0)</f>
        <v>住院医师-本院</v>
      </c>
      <c r="G704" s="8" t="str">
        <f>VLOOKUP(E704,'[2]住培学员 在培学员排班表（所有人）请假等数据已更新到23.6'!$F$1:$P$65536,11,0)</f>
        <v>外科</v>
      </c>
      <c r="H704" s="8" t="str">
        <f>VLOOKUP(E704,'[2]住培学员 在培学员排班表（所有人）请假等数据已更新到23.6'!$F$1:$S$65536,14,0)</f>
        <v>2023年</v>
      </c>
      <c r="I704" s="63" t="s">
        <v>99</v>
      </c>
      <c r="J704" s="43">
        <v>0</v>
      </c>
      <c r="K704" s="43">
        <v>0</v>
      </c>
      <c r="L704" s="43">
        <v>0</v>
      </c>
      <c r="M704" s="43">
        <v>120</v>
      </c>
      <c r="N704" s="25" t="s">
        <v>283</v>
      </c>
      <c r="O704" s="25" t="s">
        <v>283</v>
      </c>
      <c r="P704" s="25" t="s">
        <v>283</v>
      </c>
      <c r="Q704" s="25" t="s">
        <v>283</v>
      </c>
      <c r="R704" s="25" t="s">
        <v>283</v>
      </c>
      <c r="S704" s="42">
        <v>80</v>
      </c>
      <c r="T704" s="43">
        <v>100</v>
      </c>
      <c r="U704" s="40">
        <v>10</v>
      </c>
      <c r="V704" s="43">
        <v>40</v>
      </c>
      <c r="W704" s="43">
        <v>60</v>
      </c>
      <c r="X704" s="43">
        <v>60</v>
      </c>
      <c r="Y704" s="40">
        <v>20</v>
      </c>
      <c r="Z704" s="48">
        <v>0</v>
      </c>
      <c r="AA704" s="48">
        <f>VLOOKUP(E704,[6]教育处数据!B:G,6,0)</f>
        <v>0</v>
      </c>
      <c r="AB704" s="43">
        <f>VLOOKUP(E704,[6]教育处数据!B:H,7,0)</f>
        <v>100</v>
      </c>
      <c r="AC704" s="43">
        <f>VLOOKUP(E704,[6]教育处数据!B:J,9,0)</f>
        <v>150</v>
      </c>
      <c r="AD704" s="43">
        <f>VLOOKUP(E704,[6]教育处数据!B:L,11,0)</f>
        <v>100</v>
      </c>
      <c r="AE704" s="43">
        <v>0</v>
      </c>
      <c r="AF704" s="43">
        <v>0</v>
      </c>
      <c r="AG704" s="43">
        <f>VLOOKUP(E704,[6]教育处数据!B:N,13,0)</f>
        <v>0</v>
      </c>
      <c r="AH704" s="43">
        <v>0</v>
      </c>
      <c r="AI704" s="43">
        <v>0</v>
      </c>
      <c r="AJ704" s="43">
        <v>0</v>
      </c>
      <c r="AK704" s="43">
        <v>0</v>
      </c>
      <c r="AL704" s="43">
        <v>0</v>
      </c>
      <c r="AM704" s="26">
        <f>SUM(J704:M704,S704:AJ704)</f>
        <v>840</v>
      </c>
      <c r="AN704" s="7" t="str">
        <f>VLOOKUP(G704,'[4]2.第一轮公示反馈'!$G:$AM,33,0)</f>
        <v>外科</v>
      </c>
      <c r="AO704" s="52">
        <f>SUMPRODUCT(($AN$4:$AN$1113=AN704)*($AM$4:$AM$1113&gt;AM704))+1</f>
        <v>18</v>
      </c>
      <c r="AP704" s="53">
        <f>COUNTIF(AN:AN,AN704)</f>
        <v>140</v>
      </c>
      <c r="AQ704" s="54">
        <f>AO704/AP704</f>
        <v>0.128571428571429</v>
      </c>
      <c r="AR704" s="53">
        <f>IF(AQ704&lt;=10%,1.5,(IF(AQ704&lt;=40%,1.25,IF(AQ704&lt;=60%,1,IF(AQ704&lt;90%,0.75,0.5)))))</f>
        <v>1.25</v>
      </c>
      <c r="AS704" s="55">
        <v>1200</v>
      </c>
      <c r="AT704" s="6">
        <f>VLOOKUP(E704,[6]教育处数据!B:Q,16,0)</f>
        <v>20</v>
      </c>
      <c r="AU704" s="56">
        <f>AS704*AR704*(AT704/AW704)</f>
        <v>1500</v>
      </c>
      <c r="AV704" s="57">
        <f>ROUND(AU704,0)</f>
        <v>1500</v>
      </c>
      <c r="AW704" s="6">
        <v>20</v>
      </c>
    </row>
    <row r="705" spans="1:49">
      <c r="A705" s="6"/>
      <c r="B705" s="7" t="s">
        <v>291</v>
      </c>
      <c r="C705" s="8">
        <v>700</v>
      </c>
      <c r="D705" s="14" t="s">
        <v>866</v>
      </c>
      <c r="E705" s="8" t="str">
        <f>VLOOKUP(D705,'[1]9月学员绩效名单'!$A:$C,3,0)</f>
        <v>7AM413</v>
      </c>
      <c r="F705" s="8" t="str">
        <f>VLOOKUP(E705,'[2]住培学员 在培学员排班表（所有人）请假等数据已更新到23.6'!$F$1:$X$65536,19,0)</f>
        <v>规培研究生</v>
      </c>
      <c r="G705" s="8" t="str">
        <f>VLOOKUP(E705,'[2]住培学员 在培学员排班表（所有人）请假等数据已更新到23.6'!$F$1:$P$65536,11,0)</f>
        <v>外科</v>
      </c>
      <c r="H705" s="8" t="str">
        <f>VLOOKUP(E705,'[2]住培学员 在培学员排班表（所有人）请假等数据已更新到23.6'!$F$1:$S$65536,14,0)</f>
        <v>2021年</v>
      </c>
      <c r="I705" s="8" t="s">
        <v>99</v>
      </c>
      <c r="J705" s="43">
        <v>0</v>
      </c>
      <c r="K705" s="43">
        <v>0</v>
      </c>
      <c r="L705" s="24">
        <v>-50</v>
      </c>
      <c r="M705" s="24">
        <v>160</v>
      </c>
      <c r="N705" s="25">
        <v>0</v>
      </c>
      <c r="O705" s="25">
        <v>4</v>
      </c>
      <c r="P705" s="25">
        <v>1</v>
      </c>
      <c r="Q705" s="25">
        <v>1</v>
      </c>
      <c r="R705" s="25">
        <v>1</v>
      </c>
      <c r="S705" s="36">
        <v>150</v>
      </c>
      <c r="T705" s="24">
        <v>100</v>
      </c>
      <c r="U705" s="24">
        <v>10</v>
      </c>
      <c r="V705" s="24">
        <v>60</v>
      </c>
      <c r="W705" s="24">
        <v>30</v>
      </c>
      <c r="X705" s="24">
        <v>30</v>
      </c>
      <c r="Y705" s="48">
        <v>0</v>
      </c>
      <c r="Z705" s="48">
        <v>0</v>
      </c>
      <c r="AA705" s="48">
        <f>VLOOKUP(E705,[6]教育处数据!B:G,6,0)</f>
        <v>0</v>
      </c>
      <c r="AB705" s="43">
        <f>VLOOKUP(E705,[6]教育处数据!B:H,7,0)</f>
        <v>100</v>
      </c>
      <c r="AC705" s="43">
        <f>VLOOKUP(E705,[6]教育处数据!B:J,9,0)</f>
        <v>150</v>
      </c>
      <c r="AD705" s="43">
        <f>VLOOKUP(E705,[6]教育处数据!B:L,11,0)</f>
        <v>100</v>
      </c>
      <c r="AE705" s="43">
        <v>0</v>
      </c>
      <c r="AF705" s="43">
        <v>0</v>
      </c>
      <c r="AG705" s="43">
        <f>VLOOKUP(E705,[6]教育处数据!B:N,13,0)</f>
        <v>0</v>
      </c>
      <c r="AH705" s="43">
        <v>0</v>
      </c>
      <c r="AI705" s="43">
        <v>0</v>
      </c>
      <c r="AJ705" s="43">
        <v>0</v>
      </c>
      <c r="AK705" s="43">
        <v>0</v>
      </c>
      <c r="AL705" s="43">
        <v>0</v>
      </c>
      <c r="AM705" s="26">
        <f>SUM(J705:M705,S705:AJ705)</f>
        <v>840</v>
      </c>
      <c r="AN705" s="7" t="str">
        <f>VLOOKUP(G705,'[4]2.第一轮公示反馈'!$G:$AM,33,0)</f>
        <v>外科</v>
      </c>
      <c r="AO705" s="52">
        <f>SUMPRODUCT(($AN$4:$AN$1113=AN705)*($AM$4:$AM$1113&gt;AM705))+1</f>
        <v>18</v>
      </c>
      <c r="AP705" s="53">
        <f>COUNTIF(AN:AN,AN705)</f>
        <v>140</v>
      </c>
      <c r="AQ705" s="54">
        <f>AO705/AP705</f>
        <v>0.128571428571429</v>
      </c>
      <c r="AR705" s="53">
        <f>IF(AQ705&lt;=10%,1.5,(IF(AQ705&lt;=40%,1.25,IF(AQ705&lt;=60%,1,IF(AQ705&lt;90%,0.75,0.5)))))</f>
        <v>1.25</v>
      </c>
      <c r="AS705" s="55">
        <v>1200</v>
      </c>
      <c r="AT705" s="6">
        <f>VLOOKUP(E705,[6]教育处数据!B:Q,16,0)</f>
        <v>20</v>
      </c>
      <c r="AU705" s="56">
        <f>AS705*AR705*(AT705/AW705)</f>
        <v>1500</v>
      </c>
      <c r="AV705" s="57">
        <f>ROUND(AU705,0)</f>
        <v>1500</v>
      </c>
      <c r="AW705" s="6">
        <v>20</v>
      </c>
    </row>
    <row r="706" spans="1:49">
      <c r="A706" s="6"/>
      <c r="B706" s="7" t="s">
        <v>416</v>
      </c>
      <c r="C706" s="8">
        <v>701</v>
      </c>
      <c r="D706" s="85" t="s">
        <v>867</v>
      </c>
      <c r="E706" s="8" t="str">
        <f>VLOOKUP(D706,'[1]9月学员绩效名单'!$A:$C,3,0)</f>
        <v>7AM393</v>
      </c>
      <c r="F706" s="8" t="str">
        <f>VLOOKUP(E706,'[2]住培学员 在培学员排班表（所有人）请假等数据已更新到23.6'!$F$1:$X$65536,19,0)</f>
        <v>规培研究生</v>
      </c>
      <c r="G706" s="8" t="str">
        <f>VLOOKUP(E706,'[2]住培学员 在培学员排班表（所有人）请假等数据已更新到23.6'!$F$1:$P$65536,11,0)</f>
        <v>外科</v>
      </c>
      <c r="H706" s="8" t="str">
        <f>VLOOKUP(E706,'[2]住培学员 在培学员排班表（所有人）请假等数据已更新到23.6'!$F$1:$S$65536,14,0)</f>
        <v>2021年</v>
      </c>
      <c r="I706" s="72" t="s">
        <v>99</v>
      </c>
      <c r="J706" s="62">
        <v>0</v>
      </c>
      <c r="K706" s="62">
        <v>0</v>
      </c>
      <c r="L706" s="62">
        <v>0</v>
      </c>
      <c r="M706" s="62">
        <v>160</v>
      </c>
      <c r="N706" s="25">
        <v>0</v>
      </c>
      <c r="O706" s="25">
        <v>5</v>
      </c>
      <c r="P706" s="61">
        <v>1</v>
      </c>
      <c r="Q706" s="61">
        <v>0</v>
      </c>
      <c r="R706" s="61">
        <v>0</v>
      </c>
      <c r="S706" s="64">
        <v>120</v>
      </c>
      <c r="T706" s="62">
        <v>100</v>
      </c>
      <c r="U706" s="62">
        <v>10</v>
      </c>
      <c r="V706" s="62">
        <v>40</v>
      </c>
      <c r="W706" s="62">
        <v>30</v>
      </c>
      <c r="X706" s="62">
        <v>30</v>
      </c>
      <c r="Y706" s="62">
        <v>0</v>
      </c>
      <c r="Z706" s="48">
        <v>0</v>
      </c>
      <c r="AA706" s="48">
        <f>VLOOKUP(E706,[6]教育处数据!B:G,6,0)</f>
        <v>0</v>
      </c>
      <c r="AB706" s="43">
        <f>VLOOKUP(E706,[6]教育处数据!B:H,7,0)</f>
        <v>100</v>
      </c>
      <c r="AC706" s="43">
        <f>VLOOKUP(E706,[6]教育处数据!B:J,9,0)</f>
        <v>150</v>
      </c>
      <c r="AD706" s="43">
        <f>VLOOKUP(E706,[6]教育处数据!B:L,11,0)</f>
        <v>100</v>
      </c>
      <c r="AE706" s="43">
        <v>0</v>
      </c>
      <c r="AF706" s="43">
        <v>0</v>
      </c>
      <c r="AG706" s="43">
        <f>VLOOKUP(E706,[6]教育处数据!B:N,13,0)</f>
        <v>0</v>
      </c>
      <c r="AH706" s="43">
        <v>0</v>
      </c>
      <c r="AI706" s="43">
        <v>0</v>
      </c>
      <c r="AJ706" s="43">
        <v>0</v>
      </c>
      <c r="AK706" s="43">
        <v>0</v>
      </c>
      <c r="AL706" s="43">
        <v>0</v>
      </c>
      <c r="AM706" s="26">
        <f>SUM(J706:M706,S706:AJ706)</f>
        <v>840</v>
      </c>
      <c r="AN706" s="7" t="str">
        <f>VLOOKUP(G706,'[4]2.第一轮公示反馈'!$G:$AM,33,0)</f>
        <v>外科</v>
      </c>
      <c r="AO706" s="52">
        <f>SUMPRODUCT(($AN$4:$AN$1113=AN706)*($AM$4:$AM$1113&gt;AM706))+1</f>
        <v>18</v>
      </c>
      <c r="AP706" s="53">
        <f>COUNTIF(AN:AN,AN706)</f>
        <v>140</v>
      </c>
      <c r="AQ706" s="54">
        <f>AO706/AP706</f>
        <v>0.128571428571429</v>
      </c>
      <c r="AR706" s="53">
        <f>IF(AQ706&lt;=10%,1.5,(IF(AQ706&lt;=40%,1.25,IF(AQ706&lt;=60%,1,IF(AQ706&lt;90%,0.75,0.5)))))</f>
        <v>1.25</v>
      </c>
      <c r="AS706" s="55">
        <v>1200</v>
      </c>
      <c r="AT706" s="6">
        <f>VLOOKUP(E706,[6]教育处数据!B:Q,16,0)</f>
        <v>20</v>
      </c>
      <c r="AU706" s="56">
        <f>AS706*AR706*(AT706/AW706)</f>
        <v>1500</v>
      </c>
      <c r="AV706" s="57">
        <f>ROUND(AU706,0)</f>
        <v>1500</v>
      </c>
      <c r="AW706" s="6">
        <v>20</v>
      </c>
    </row>
    <row r="707" spans="1:49">
      <c r="A707" s="6"/>
      <c r="B707" s="7" t="s">
        <v>416</v>
      </c>
      <c r="C707" s="8">
        <v>702</v>
      </c>
      <c r="D707" s="85" t="s">
        <v>868</v>
      </c>
      <c r="E707" s="8">
        <f>VLOOKUP(D707,'[1]9月学员绩效名单'!$A:$C,3,0)</f>
        <v>622028</v>
      </c>
      <c r="F707" s="8" t="str">
        <f>VLOOKUP(E707,'[2]住培学员 在培学员排班表（所有人）请假等数据已更新到23.6'!$F$1:$X$65536,19,0)</f>
        <v>住院医师-本院</v>
      </c>
      <c r="G707" s="8" t="str">
        <f>VLOOKUP(E707,'[2]住培学员 在培学员排班表（所有人）请假等数据已更新到23.6'!$F$1:$P$65536,11,0)</f>
        <v>外科</v>
      </c>
      <c r="H707" s="8" t="str">
        <f>VLOOKUP(E707,'[2]住培学员 在培学员排班表（所有人）请假等数据已更新到23.6'!$F$1:$S$65536,14,0)</f>
        <v>2022年</v>
      </c>
      <c r="I707" s="72" t="s">
        <v>99</v>
      </c>
      <c r="J707" s="62">
        <v>0</v>
      </c>
      <c r="K707" s="62">
        <v>0</v>
      </c>
      <c r="L707" s="62">
        <v>0</v>
      </c>
      <c r="M707" s="62">
        <v>160</v>
      </c>
      <c r="N707" s="25">
        <v>0</v>
      </c>
      <c r="O707" s="25">
        <v>3</v>
      </c>
      <c r="P707" s="61">
        <v>1</v>
      </c>
      <c r="Q707" s="61">
        <v>1</v>
      </c>
      <c r="R707" s="61">
        <v>1</v>
      </c>
      <c r="S707" s="64">
        <v>130</v>
      </c>
      <c r="T707" s="62">
        <v>100</v>
      </c>
      <c r="U707" s="62">
        <v>0</v>
      </c>
      <c r="V707" s="62">
        <v>40</v>
      </c>
      <c r="W707" s="62">
        <v>30</v>
      </c>
      <c r="X707" s="62">
        <v>30</v>
      </c>
      <c r="Y707" s="62">
        <v>0</v>
      </c>
      <c r="Z707" s="48">
        <v>0</v>
      </c>
      <c r="AA707" s="48">
        <f>VLOOKUP(E707,[6]教育处数据!B:G,6,0)</f>
        <v>0</v>
      </c>
      <c r="AB707" s="43">
        <f>VLOOKUP(E707,[6]教育处数据!B:H,7,0)</f>
        <v>100</v>
      </c>
      <c r="AC707" s="43">
        <f>VLOOKUP(E707,[6]教育处数据!B:J,9,0)</f>
        <v>150</v>
      </c>
      <c r="AD707" s="43">
        <f>VLOOKUP(E707,[6]教育处数据!B:L,11,0)</f>
        <v>100</v>
      </c>
      <c r="AE707" s="43">
        <v>0</v>
      </c>
      <c r="AF707" s="43">
        <v>0</v>
      </c>
      <c r="AG707" s="43">
        <f>VLOOKUP(E707,[6]教育处数据!B:N,13,0)</f>
        <v>0</v>
      </c>
      <c r="AH707" s="43">
        <v>0</v>
      </c>
      <c r="AI707" s="43">
        <v>0</v>
      </c>
      <c r="AJ707" s="43">
        <v>0</v>
      </c>
      <c r="AK707" s="43">
        <v>0</v>
      </c>
      <c r="AL707" s="43">
        <v>0</v>
      </c>
      <c r="AM707" s="26">
        <f>SUM(J707:M707,S707:AJ707)</f>
        <v>840</v>
      </c>
      <c r="AN707" s="7" t="str">
        <f>VLOOKUP(G707,'[4]2.第一轮公示反馈'!$G:$AM,33,0)</f>
        <v>外科</v>
      </c>
      <c r="AO707" s="52">
        <f>SUMPRODUCT(($AN$4:$AN$1113=AN707)*($AM$4:$AM$1113&gt;AM707))+1</f>
        <v>18</v>
      </c>
      <c r="AP707" s="53">
        <f>COUNTIF(AN:AN,AN707)</f>
        <v>140</v>
      </c>
      <c r="AQ707" s="54">
        <f>AO707/AP707</f>
        <v>0.128571428571429</v>
      </c>
      <c r="AR707" s="53">
        <f>IF(AQ707&lt;=10%,1.5,(IF(AQ707&lt;=40%,1.25,IF(AQ707&lt;=60%,1,IF(AQ707&lt;90%,0.75,0.5)))))</f>
        <v>1.25</v>
      </c>
      <c r="AS707" s="55">
        <v>1200</v>
      </c>
      <c r="AT707" s="6">
        <f>VLOOKUP(E707,[6]教育处数据!B:Q,16,0)</f>
        <v>20</v>
      </c>
      <c r="AU707" s="56">
        <f>AS707*AR707*(AT707/AW707)</f>
        <v>1500</v>
      </c>
      <c r="AV707" s="57">
        <f>ROUND(AU707,0)</f>
        <v>1500</v>
      </c>
      <c r="AW707" s="6">
        <v>20</v>
      </c>
    </row>
    <row r="708" spans="1:49">
      <c r="A708" s="6"/>
      <c r="B708" s="7" t="s">
        <v>416</v>
      </c>
      <c r="C708" s="8">
        <v>703</v>
      </c>
      <c r="D708" s="70" t="s">
        <v>869</v>
      </c>
      <c r="E708" s="8" t="str">
        <f>VLOOKUP(D708,'[1]9月学员绩效名单'!$A:$C,3,0)</f>
        <v>730L57</v>
      </c>
      <c r="F708" s="8" t="str">
        <f>VLOOKUP(E708,'[2]住培学员 在培学员排班表（所有人）请假等数据已更新到23.6'!$F$1:$X$65536,19,0)</f>
        <v>住院医师-外院</v>
      </c>
      <c r="G708" s="8" t="str">
        <f>VLOOKUP(E708,'[2]住培学员 在培学员排班表（所有人）请假等数据已更新到23.6'!$F$1:$P$65536,11,0)</f>
        <v>外科</v>
      </c>
      <c r="H708" s="8" t="str">
        <f>VLOOKUP(E708,'[2]住培学员 在培学员排班表（所有人）请假等数据已更新到23.6'!$F$1:$S$65536,14,0)</f>
        <v>2022年</v>
      </c>
      <c r="I708" s="72" t="s">
        <v>99</v>
      </c>
      <c r="J708" s="62">
        <v>0</v>
      </c>
      <c r="K708" s="62">
        <v>0</v>
      </c>
      <c r="L708" s="62">
        <v>0</v>
      </c>
      <c r="M708" s="62">
        <v>160</v>
      </c>
      <c r="N708" s="25">
        <v>0</v>
      </c>
      <c r="O708" s="25">
        <v>2</v>
      </c>
      <c r="P708" s="61">
        <v>4</v>
      </c>
      <c r="Q708" s="61">
        <v>3</v>
      </c>
      <c r="R708" s="61">
        <v>1</v>
      </c>
      <c r="S708" s="64">
        <v>220</v>
      </c>
      <c r="T708" s="62">
        <v>100</v>
      </c>
      <c r="U708" s="62">
        <v>0</v>
      </c>
      <c r="V708" s="62">
        <v>0</v>
      </c>
      <c r="W708" s="62">
        <v>0</v>
      </c>
      <c r="X708" s="62">
        <v>0</v>
      </c>
      <c r="Y708" s="62">
        <v>0</v>
      </c>
      <c r="Z708" s="48">
        <v>0</v>
      </c>
      <c r="AA708" s="48">
        <f>VLOOKUP(E708,[6]教育处数据!B:G,6,0)</f>
        <v>0</v>
      </c>
      <c r="AB708" s="43">
        <f>VLOOKUP(E708,[6]教育处数据!B:H,7,0)</f>
        <v>100</v>
      </c>
      <c r="AC708" s="43">
        <f>VLOOKUP(E708,[6]教育处数据!B:J,9,0)</f>
        <v>150</v>
      </c>
      <c r="AD708" s="43">
        <f>VLOOKUP(E708,[6]教育处数据!B:L,11,0)</f>
        <v>100</v>
      </c>
      <c r="AE708" s="43">
        <v>0</v>
      </c>
      <c r="AF708" s="43">
        <v>0</v>
      </c>
      <c r="AG708" s="43">
        <f>VLOOKUP(E708,[6]教育处数据!B:N,13,0)</f>
        <v>0</v>
      </c>
      <c r="AH708" s="43">
        <v>0</v>
      </c>
      <c r="AI708" s="43">
        <v>0</v>
      </c>
      <c r="AJ708" s="43">
        <v>0</v>
      </c>
      <c r="AK708" s="43">
        <v>0</v>
      </c>
      <c r="AL708" s="43">
        <v>0</v>
      </c>
      <c r="AM708" s="26">
        <f>SUM(J708:M708,S708:AJ708)</f>
        <v>830</v>
      </c>
      <c r="AN708" s="7" t="str">
        <f>VLOOKUP(G708,'[4]2.第一轮公示反馈'!$G:$AM,33,0)</f>
        <v>外科</v>
      </c>
      <c r="AO708" s="52">
        <f>SUMPRODUCT(($AN$4:$AN$1113=AN708)*($AM$4:$AM$1113&gt;AM708))+1</f>
        <v>22</v>
      </c>
      <c r="AP708" s="53">
        <f>COUNTIF(AN:AN,AN708)</f>
        <v>140</v>
      </c>
      <c r="AQ708" s="54">
        <f>AO708/AP708</f>
        <v>0.157142857142857</v>
      </c>
      <c r="AR708" s="53">
        <f>IF(AQ708&lt;=10%,1.5,(IF(AQ708&lt;=40%,1.25,IF(AQ708&lt;=60%,1,IF(AQ708&lt;90%,0.75,0.5)))))</f>
        <v>1.25</v>
      </c>
      <c r="AS708" s="55">
        <v>1200</v>
      </c>
      <c r="AT708" s="6">
        <f>VLOOKUP(E708,[6]教育处数据!B:Q,16,0)</f>
        <v>20</v>
      </c>
      <c r="AU708" s="56">
        <f>AS708*AR708*(AT708/AW708)</f>
        <v>1500</v>
      </c>
      <c r="AV708" s="57">
        <f>ROUND(AU708,0)</f>
        <v>1500</v>
      </c>
      <c r="AW708" s="6">
        <v>20</v>
      </c>
    </row>
    <row r="709" spans="1:49">
      <c r="A709" s="6"/>
      <c r="B709" s="7" t="s">
        <v>259</v>
      </c>
      <c r="C709" s="8">
        <v>704</v>
      </c>
      <c r="D709" s="8" t="s">
        <v>870</v>
      </c>
      <c r="E709" s="8" t="str">
        <f>VLOOKUP(D709,'[1]9月学员绩效名单'!$A:$C,3,0)</f>
        <v>7AM385</v>
      </c>
      <c r="F709" s="8" t="str">
        <f>VLOOKUP(E709,'[2]住培学员 在培学员排班表（所有人）请假等数据已更新到23.6'!$F$1:$X$65536,19,0)</f>
        <v>规培研究生</v>
      </c>
      <c r="G709" s="8" t="str">
        <f>VLOOKUP(E709,'[2]住培学员 在培学员排班表（所有人）请假等数据已更新到23.6'!$F$1:$P$65536,11,0)</f>
        <v>外科</v>
      </c>
      <c r="H709" s="8" t="str">
        <f>VLOOKUP(E709,'[2]住培学员 在培学员排班表（所有人）请假等数据已更新到23.6'!$F$1:$S$65536,14,0)</f>
        <v>2021年</v>
      </c>
      <c r="I709" s="8" t="s">
        <v>99</v>
      </c>
      <c r="J709" s="24">
        <v>0</v>
      </c>
      <c r="K709" s="43">
        <v>0</v>
      </c>
      <c r="L709" s="43">
        <v>0</v>
      </c>
      <c r="M709" s="24">
        <v>160</v>
      </c>
      <c r="N709" s="25">
        <v>0</v>
      </c>
      <c r="O709" s="25">
        <v>3</v>
      </c>
      <c r="P709" s="25">
        <v>2</v>
      </c>
      <c r="Q709" s="25">
        <v>1</v>
      </c>
      <c r="R709" s="25">
        <v>1</v>
      </c>
      <c r="S709" s="36">
        <v>150</v>
      </c>
      <c r="T709" s="24">
        <v>100</v>
      </c>
      <c r="U709" s="24">
        <v>10</v>
      </c>
      <c r="V709" s="24">
        <v>20</v>
      </c>
      <c r="W709" s="24">
        <v>30</v>
      </c>
      <c r="X709" s="24">
        <v>0</v>
      </c>
      <c r="Y709" s="48">
        <v>0</v>
      </c>
      <c r="Z709" s="48">
        <v>0</v>
      </c>
      <c r="AA709" s="48">
        <f>VLOOKUP(E709,[6]教育处数据!B:G,6,0)</f>
        <v>0</v>
      </c>
      <c r="AB709" s="43">
        <f>VLOOKUP(E709,[6]教育处数据!B:H,7,0)</f>
        <v>100</v>
      </c>
      <c r="AC709" s="43">
        <f>VLOOKUP(E709,[6]教育处数据!B:J,9,0)</f>
        <v>150</v>
      </c>
      <c r="AD709" s="43">
        <f>VLOOKUP(E709,[6]教育处数据!B:L,11,0)</f>
        <v>100</v>
      </c>
      <c r="AE709" s="43">
        <v>0</v>
      </c>
      <c r="AF709" s="43">
        <v>0</v>
      </c>
      <c r="AG709" s="43">
        <f>VLOOKUP(E709,[6]教育处数据!B:N,13,0)</f>
        <v>0</v>
      </c>
      <c r="AH709" s="43">
        <v>0</v>
      </c>
      <c r="AI709" s="43">
        <v>0</v>
      </c>
      <c r="AJ709" s="43">
        <v>0</v>
      </c>
      <c r="AK709" s="43">
        <v>0</v>
      </c>
      <c r="AL709" s="43">
        <v>0</v>
      </c>
      <c r="AM709" s="26">
        <f>SUM(J709:M709,S709:AJ709)</f>
        <v>820</v>
      </c>
      <c r="AN709" s="7" t="str">
        <f>VLOOKUP(G709,'[4]2.第一轮公示反馈'!$G:$AM,33,0)</f>
        <v>外科</v>
      </c>
      <c r="AO709" s="52">
        <f>SUMPRODUCT(($AN$4:$AN$1113=AN709)*($AM$4:$AM$1113&gt;AM709))+1</f>
        <v>23</v>
      </c>
      <c r="AP709" s="53">
        <f>COUNTIF(AN:AN,AN709)</f>
        <v>140</v>
      </c>
      <c r="AQ709" s="54">
        <f>AO709/AP709</f>
        <v>0.164285714285714</v>
      </c>
      <c r="AR709" s="53">
        <f>IF(AQ709&lt;=10%,1.5,(IF(AQ709&lt;=40%,1.25,IF(AQ709&lt;=60%,1,IF(AQ709&lt;90%,0.75,0.5)))))</f>
        <v>1.25</v>
      </c>
      <c r="AS709" s="55">
        <v>1200</v>
      </c>
      <c r="AT709" s="6">
        <f>VLOOKUP(E709,[6]教育处数据!B:Q,16,0)</f>
        <v>20</v>
      </c>
      <c r="AU709" s="56">
        <f>AS709*AR709*(AT709/AW709)</f>
        <v>1500</v>
      </c>
      <c r="AV709" s="57">
        <f>ROUND(AU709,0)</f>
        <v>1500</v>
      </c>
      <c r="AW709" s="6">
        <v>20</v>
      </c>
    </row>
    <row r="710" spans="1:49">
      <c r="A710" s="6"/>
      <c r="B710" s="7" t="s">
        <v>239</v>
      </c>
      <c r="C710" s="8">
        <v>705</v>
      </c>
      <c r="D710" s="8" t="s">
        <v>871</v>
      </c>
      <c r="E710" s="8" t="str">
        <f>VLOOKUP(D710,'[1]9月学员绩效名单'!$A:$C,3,0)</f>
        <v>729L61</v>
      </c>
      <c r="F710" s="8" t="str">
        <f>VLOOKUP(E710,'[2]住培学员 在培学员排班表（所有人）请假等数据已更新到23.6'!$F$1:$X$65536,19,0)</f>
        <v>住院医师-外院</v>
      </c>
      <c r="G710" s="8" t="str">
        <f>VLOOKUP(E710,'[2]住培学员 在培学员排班表（所有人）请假等数据已更新到23.6'!$F$1:$P$65536,11,0)</f>
        <v>外科</v>
      </c>
      <c r="H710" s="8" t="str">
        <f>VLOOKUP(E710,'[2]住培学员 在培学员排班表（所有人）请假等数据已更新到23.6'!$F$1:$S$65536,14,0)</f>
        <v>2022年</v>
      </c>
      <c r="I710" s="8" t="s">
        <v>99</v>
      </c>
      <c r="J710" s="24">
        <v>0</v>
      </c>
      <c r="K710" s="24">
        <v>0</v>
      </c>
      <c r="L710" s="24">
        <v>0</v>
      </c>
      <c r="M710" s="24">
        <v>160</v>
      </c>
      <c r="N710" s="25">
        <v>0</v>
      </c>
      <c r="O710" s="25">
        <v>2</v>
      </c>
      <c r="P710" s="25">
        <v>6</v>
      </c>
      <c r="Q710" s="25">
        <v>3</v>
      </c>
      <c r="R710" s="25">
        <v>1</v>
      </c>
      <c r="S710" s="36">
        <v>260</v>
      </c>
      <c r="T710" s="24">
        <v>100</v>
      </c>
      <c r="U710" s="24">
        <v>10</v>
      </c>
      <c r="V710" s="24">
        <v>80</v>
      </c>
      <c r="W710" s="24">
        <v>60</v>
      </c>
      <c r="X710" s="24">
        <v>60</v>
      </c>
      <c r="Y710" s="48">
        <v>80</v>
      </c>
      <c r="Z710" s="48">
        <v>0</v>
      </c>
      <c r="AA710" s="48">
        <f>VLOOKUP(E710,[6]教育处数据!B:G,6,0)</f>
        <v>0</v>
      </c>
      <c r="AB710" s="43">
        <f>VLOOKUP(E710,[6]教育处数据!B:H,7,0)</f>
        <v>0</v>
      </c>
      <c r="AC710" s="43">
        <f>VLOOKUP(E710,[6]教育处数据!B:J,9,0)</f>
        <v>0</v>
      </c>
      <c r="AD710" s="43">
        <f>VLOOKUP(E710,[6]教育处数据!B:L,11,0)</f>
        <v>0</v>
      </c>
      <c r="AE710" s="43">
        <v>0</v>
      </c>
      <c r="AF710" s="43">
        <v>0</v>
      </c>
      <c r="AG710" s="43">
        <f>VLOOKUP(E710,[6]教育处数据!B:N,13,0)</f>
        <v>0</v>
      </c>
      <c r="AH710" s="43">
        <v>0</v>
      </c>
      <c r="AI710" s="43">
        <v>0</v>
      </c>
      <c r="AJ710" s="43">
        <v>0</v>
      </c>
      <c r="AK710" s="43">
        <v>0</v>
      </c>
      <c r="AL710" s="43">
        <v>0</v>
      </c>
      <c r="AM710" s="26">
        <f>SUM(J710:M710,S710:AJ710)</f>
        <v>810</v>
      </c>
      <c r="AN710" s="7" t="str">
        <f>VLOOKUP(G710,'[4]2.第一轮公示反馈'!$G:$AM,33,0)</f>
        <v>外科</v>
      </c>
      <c r="AO710" s="52">
        <f>SUMPRODUCT(($AN$4:$AN$1113=AN710)*($AM$4:$AM$1113&gt;AM710))+1</f>
        <v>24</v>
      </c>
      <c r="AP710" s="53">
        <f>COUNTIF(AN:AN,AN710)</f>
        <v>140</v>
      </c>
      <c r="AQ710" s="54">
        <f>AO710/AP710</f>
        <v>0.171428571428571</v>
      </c>
      <c r="AR710" s="53">
        <f>IF(AQ710&lt;=10%,1.5,(IF(AQ710&lt;=40%,1.25,IF(AQ710&lt;=60%,1,IF(AQ710&lt;90%,0.75,0.5)))))</f>
        <v>1.25</v>
      </c>
      <c r="AS710" s="55">
        <v>1200</v>
      </c>
      <c r="AT710" s="6">
        <f>VLOOKUP(E710,[6]教育处数据!B:Q,16,0)</f>
        <v>20</v>
      </c>
      <c r="AU710" s="56">
        <f>AS710*AR710*(AT710/AW710)</f>
        <v>1500</v>
      </c>
      <c r="AV710" s="57">
        <f>ROUND(AU710,0)</f>
        <v>1500</v>
      </c>
      <c r="AW710" s="6">
        <v>20</v>
      </c>
    </row>
    <row r="711" spans="1:49">
      <c r="A711" s="6"/>
      <c r="B711" s="7" t="s">
        <v>243</v>
      </c>
      <c r="C711" s="8">
        <v>706</v>
      </c>
      <c r="D711" s="8" t="s">
        <v>872</v>
      </c>
      <c r="E711" s="8" t="str">
        <f>VLOOKUP(D711,'[1]9月学员绩效名单'!$A:$C,3,0)</f>
        <v>7AM275</v>
      </c>
      <c r="F711" s="8" t="str">
        <f>VLOOKUP(E711,'[2]住培学员 在培学员排班表（所有人）请假等数据已更新到23.6'!$F$1:$X$65536,19,0)</f>
        <v>规培研究生</v>
      </c>
      <c r="G711" s="8" t="str">
        <f>VLOOKUP(E711,'[2]住培学员 在培学员排班表（所有人）请假等数据已更新到23.6'!$F$1:$P$65536,11,0)</f>
        <v>外科</v>
      </c>
      <c r="H711" s="8" t="str">
        <f>VLOOKUP(E711,'[2]住培学员 在培学员排班表（所有人）请假等数据已更新到23.6'!$F$1:$S$65536,14,0)</f>
        <v>2021年</v>
      </c>
      <c r="I711" s="8" t="s">
        <v>99</v>
      </c>
      <c r="J711" s="24">
        <v>0</v>
      </c>
      <c r="K711" s="24">
        <v>0</v>
      </c>
      <c r="L711" s="24">
        <v>0</v>
      </c>
      <c r="M711" s="24">
        <v>160</v>
      </c>
      <c r="N711" s="25">
        <v>0</v>
      </c>
      <c r="O711" s="25">
        <v>5</v>
      </c>
      <c r="P711" s="25">
        <v>0</v>
      </c>
      <c r="Q711" s="25">
        <v>0</v>
      </c>
      <c r="R711" s="25">
        <v>0</v>
      </c>
      <c r="S711" s="36">
        <v>100</v>
      </c>
      <c r="T711" s="24">
        <v>100</v>
      </c>
      <c r="U711" s="24">
        <v>0</v>
      </c>
      <c r="V711" s="24">
        <v>40</v>
      </c>
      <c r="W711" s="24">
        <v>30</v>
      </c>
      <c r="X711" s="24">
        <v>0</v>
      </c>
      <c r="Y711" s="48">
        <v>20</v>
      </c>
      <c r="Z711" s="48">
        <v>0</v>
      </c>
      <c r="AA711" s="48">
        <f>VLOOKUP(E711,[6]教育处数据!B:G,6,0)</f>
        <v>0</v>
      </c>
      <c r="AB711" s="43">
        <f>VLOOKUP(E711,[6]教育处数据!B:H,7,0)</f>
        <v>100</v>
      </c>
      <c r="AC711" s="43">
        <f>VLOOKUP(E711,[6]教育处数据!B:J,9,0)</f>
        <v>150</v>
      </c>
      <c r="AD711" s="43">
        <f>VLOOKUP(E711,[6]教育处数据!B:L,11,0)</f>
        <v>100</v>
      </c>
      <c r="AE711" s="43">
        <v>0</v>
      </c>
      <c r="AF711" s="43">
        <v>0</v>
      </c>
      <c r="AG711" s="43">
        <f>VLOOKUP(E711,[6]教育处数据!B:N,13,0)</f>
        <v>0</v>
      </c>
      <c r="AH711" s="43">
        <v>0</v>
      </c>
      <c r="AI711" s="43">
        <v>0</v>
      </c>
      <c r="AJ711" s="43">
        <v>0</v>
      </c>
      <c r="AK711" s="43">
        <v>0</v>
      </c>
      <c r="AL711" s="43">
        <v>0</v>
      </c>
      <c r="AM711" s="26">
        <f>SUM(J711:M711,S711:AJ711)</f>
        <v>800</v>
      </c>
      <c r="AN711" s="7" t="str">
        <f>VLOOKUP(G711,'[4]2.第一轮公示反馈'!$G:$AM,33,0)</f>
        <v>外科</v>
      </c>
      <c r="AO711" s="52">
        <f>SUMPRODUCT(($AN$4:$AN$1113=AN711)*($AM$4:$AM$1113&gt;AM711))+1</f>
        <v>25</v>
      </c>
      <c r="AP711" s="53">
        <f>COUNTIF(AN:AN,AN711)</f>
        <v>140</v>
      </c>
      <c r="AQ711" s="54">
        <f>AO711/AP711</f>
        <v>0.178571428571429</v>
      </c>
      <c r="AR711" s="53">
        <f>IF(AQ711&lt;=10%,1.5,(IF(AQ711&lt;=40%,1.25,IF(AQ711&lt;=60%,1,IF(AQ711&lt;90%,0.75,0.5)))))</f>
        <v>1.25</v>
      </c>
      <c r="AS711" s="55">
        <v>1200</v>
      </c>
      <c r="AT711" s="6">
        <f>VLOOKUP(E711,[6]教育处数据!B:Q,16,0)</f>
        <v>20</v>
      </c>
      <c r="AU711" s="56">
        <f>AS711*AR711*(AT711/AW711)</f>
        <v>1500</v>
      </c>
      <c r="AV711" s="57">
        <f>ROUND(AU711,0)</f>
        <v>1500</v>
      </c>
      <c r="AW711" s="6">
        <v>20</v>
      </c>
    </row>
    <row r="712" spans="1:49">
      <c r="A712" s="6"/>
      <c r="B712" s="7" t="s">
        <v>192</v>
      </c>
      <c r="C712" s="8">
        <v>707</v>
      </c>
      <c r="D712" s="9" t="s">
        <v>873</v>
      </c>
      <c r="E712" s="8">
        <f>VLOOKUP(D712,'[1]9月学员绩效名单'!$A:$C,3,0)</f>
        <v>622008</v>
      </c>
      <c r="F712" s="8" t="str">
        <f>VLOOKUP(E712,'[2]住培学员 在培学员排班表（所有人）请假等数据已更新到23.6'!$F$1:$X$65536,19,0)</f>
        <v>住院医师-本院</v>
      </c>
      <c r="G712" s="8" t="str">
        <f>VLOOKUP(E712,'[2]住培学员 在培学员排班表（所有人）请假等数据已更新到23.6'!$F$1:$P$65536,11,0)</f>
        <v>外科</v>
      </c>
      <c r="H712" s="8" t="str">
        <f>VLOOKUP(E712,'[2]住培学员 在培学员排班表（所有人）请假等数据已更新到23.6'!$F$1:$S$65536,14,0)</f>
        <v>2022年</v>
      </c>
      <c r="I712" s="8" t="s">
        <v>99</v>
      </c>
      <c r="J712" s="24">
        <v>0</v>
      </c>
      <c r="K712" s="24">
        <v>0</v>
      </c>
      <c r="L712" s="24">
        <v>0</v>
      </c>
      <c r="M712" s="24">
        <v>120</v>
      </c>
      <c r="N712" s="25">
        <v>0</v>
      </c>
      <c r="O712" s="25">
        <v>2</v>
      </c>
      <c r="P712" s="61">
        <v>0</v>
      </c>
      <c r="Q712" s="61">
        <v>1</v>
      </c>
      <c r="R712" s="61">
        <v>1</v>
      </c>
      <c r="S712" s="36">
        <v>90</v>
      </c>
      <c r="T712" s="24">
        <v>100</v>
      </c>
      <c r="U712" s="62">
        <v>0</v>
      </c>
      <c r="V712" s="62">
        <v>0</v>
      </c>
      <c r="W712" s="62">
        <v>60</v>
      </c>
      <c r="X712" s="62">
        <v>60</v>
      </c>
      <c r="Y712" s="62">
        <v>20</v>
      </c>
      <c r="Z712" s="48">
        <v>0</v>
      </c>
      <c r="AA712" s="48">
        <f>VLOOKUP(E712,[6]教育处数据!B:G,6,0)</f>
        <v>0</v>
      </c>
      <c r="AB712" s="43">
        <f>VLOOKUP(E712,[6]教育处数据!B:H,7,0)</f>
        <v>100</v>
      </c>
      <c r="AC712" s="43">
        <f>VLOOKUP(E712,[6]教育处数据!B:J,9,0)</f>
        <v>150</v>
      </c>
      <c r="AD712" s="43">
        <f>VLOOKUP(E712,[6]教育处数据!B:L,11,0)</f>
        <v>100</v>
      </c>
      <c r="AE712" s="43">
        <v>0</v>
      </c>
      <c r="AF712" s="43">
        <v>0</v>
      </c>
      <c r="AG712" s="43">
        <f>VLOOKUP(E712,[6]教育处数据!B:N,13,0)</f>
        <v>0</v>
      </c>
      <c r="AH712" s="43">
        <v>0</v>
      </c>
      <c r="AI712" s="43">
        <v>0</v>
      </c>
      <c r="AJ712" s="43">
        <v>0</v>
      </c>
      <c r="AK712" s="43">
        <v>0</v>
      </c>
      <c r="AL712" s="43">
        <v>0</v>
      </c>
      <c r="AM712" s="26">
        <f>SUM(J712:M712,S712:AJ712)</f>
        <v>800</v>
      </c>
      <c r="AN712" s="7" t="str">
        <f>VLOOKUP(G712,'[4]2.第一轮公示反馈'!$G:$AM,33,0)</f>
        <v>外科</v>
      </c>
      <c r="AO712" s="52">
        <f>SUMPRODUCT(($AN$4:$AN$1113=AN712)*($AM$4:$AM$1113&gt;AM712))+1</f>
        <v>25</v>
      </c>
      <c r="AP712" s="53">
        <f>COUNTIF(AN:AN,AN712)</f>
        <v>140</v>
      </c>
      <c r="AQ712" s="54">
        <f>AO712/AP712</f>
        <v>0.178571428571429</v>
      </c>
      <c r="AR712" s="53">
        <f>IF(AQ712&lt;=10%,1.5,(IF(AQ712&lt;=40%,1.25,IF(AQ712&lt;=60%,1,IF(AQ712&lt;90%,0.75,0.5)))))</f>
        <v>1.25</v>
      </c>
      <c r="AS712" s="55">
        <v>1200</v>
      </c>
      <c r="AT712" s="6">
        <f>VLOOKUP(E712,[6]教育处数据!B:Q,16,0)</f>
        <v>20</v>
      </c>
      <c r="AU712" s="56">
        <f>AS712*AR712*(AT712/AW712)</f>
        <v>1500</v>
      </c>
      <c r="AV712" s="57">
        <f>ROUND(AU712,0)</f>
        <v>1500</v>
      </c>
      <c r="AW712" s="6">
        <v>20</v>
      </c>
    </row>
    <row r="713" spans="1:49">
      <c r="A713" s="6"/>
      <c r="B713" s="7" t="s">
        <v>416</v>
      </c>
      <c r="C713" s="8">
        <v>708</v>
      </c>
      <c r="D713" s="70" t="s">
        <v>874</v>
      </c>
      <c r="E713" s="8" t="str">
        <f>VLOOKUP(D713,'[1]9月学员绩效名单'!$A:$C,3,0)</f>
        <v>7AM359</v>
      </c>
      <c r="F713" s="8" t="str">
        <f>VLOOKUP(E713,'[2]住培学员 在培学员排班表（所有人）请假等数据已更新到23.6'!$F$1:$X$65536,19,0)</f>
        <v>规培研究生</v>
      </c>
      <c r="G713" s="8" t="str">
        <f>VLOOKUP(E713,'[2]住培学员 在培学员排班表（所有人）请假等数据已更新到23.6'!$F$1:$P$65536,11,0)</f>
        <v>外科</v>
      </c>
      <c r="H713" s="8" t="str">
        <f>VLOOKUP(E713,'[2]住培学员 在培学员排班表（所有人）请假等数据已更新到23.6'!$F$1:$S$65536,14,0)</f>
        <v>2021年</v>
      </c>
      <c r="I713" s="72" t="s">
        <v>99</v>
      </c>
      <c r="J713" s="62">
        <v>0</v>
      </c>
      <c r="K713" s="62">
        <v>0</v>
      </c>
      <c r="L713" s="62">
        <v>0</v>
      </c>
      <c r="M713" s="62">
        <v>160</v>
      </c>
      <c r="N713" s="25">
        <v>0</v>
      </c>
      <c r="O713" s="25">
        <v>3</v>
      </c>
      <c r="P713" s="61">
        <v>1</v>
      </c>
      <c r="Q713" s="61">
        <v>0</v>
      </c>
      <c r="R713" s="61">
        <v>0</v>
      </c>
      <c r="S713" s="64">
        <v>80</v>
      </c>
      <c r="T713" s="62">
        <v>100</v>
      </c>
      <c r="U713" s="62">
        <v>10</v>
      </c>
      <c r="V713" s="62">
        <v>40</v>
      </c>
      <c r="W713" s="62">
        <v>30</v>
      </c>
      <c r="X713" s="62">
        <v>30</v>
      </c>
      <c r="Y713" s="62">
        <v>0</v>
      </c>
      <c r="Z713" s="48">
        <v>0</v>
      </c>
      <c r="AA713" s="48">
        <f>VLOOKUP(E713,[6]教育处数据!B:G,6,0)</f>
        <v>0</v>
      </c>
      <c r="AB713" s="43">
        <f>VLOOKUP(E713,[6]教育处数据!B:H,7,0)</f>
        <v>100</v>
      </c>
      <c r="AC713" s="43">
        <f>VLOOKUP(E713,[6]教育处数据!B:J,9,0)</f>
        <v>150</v>
      </c>
      <c r="AD713" s="43">
        <f>VLOOKUP(E713,[6]教育处数据!B:L,11,0)</f>
        <v>100</v>
      </c>
      <c r="AE713" s="43">
        <v>0</v>
      </c>
      <c r="AF713" s="43">
        <v>0</v>
      </c>
      <c r="AG713" s="43">
        <f>VLOOKUP(E713,[6]教育处数据!B:N,13,0)</f>
        <v>0</v>
      </c>
      <c r="AH713" s="43">
        <v>0</v>
      </c>
      <c r="AI713" s="43">
        <v>0</v>
      </c>
      <c r="AJ713" s="43">
        <v>0</v>
      </c>
      <c r="AK713" s="43">
        <v>0</v>
      </c>
      <c r="AL713" s="43">
        <v>0</v>
      </c>
      <c r="AM713" s="26">
        <f>SUM(J713:M713,S713:AJ713)</f>
        <v>800</v>
      </c>
      <c r="AN713" s="7" t="str">
        <f>VLOOKUP(G713,'[4]2.第一轮公示反馈'!$G:$AM,33,0)</f>
        <v>外科</v>
      </c>
      <c r="AO713" s="52">
        <f>SUMPRODUCT(($AN$4:$AN$1113=AN713)*($AM$4:$AM$1113&gt;AM713))+1</f>
        <v>25</v>
      </c>
      <c r="AP713" s="53">
        <f>COUNTIF(AN:AN,AN713)</f>
        <v>140</v>
      </c>
      <c r="AQ713" s="54">
        <f>AO713/AP713</f>
        <v>0.178571428571429</v>
      </c>
      <c r="AR713" s="53">
        <f>IF(AQ713&lt;=10%,1.5,(IF(AQ713&lt;=40%,1.25,IF(AQ713&lt;=60%,1,IF(AQ713&lt;90%,0.75,0.5)))))</f>
        <v>1.25</v>
      </c>
      <c r="AS713" s="55">
        <v>1200</v>
      </c>
      <c r="AT713" s="6">
        <f>VLOOKUP(E713,[6]教育处数据!B:Q,16,0)</f>
        <v>20</v>
      </c>
      <c r="AU713" s="56">
        <f>AS713*AR713*(AT713/AW713)</f>
        <v>1500</v>
      </c>
      <c r="AV713" s="57">
        <f>ROUND(AU713,0)</f>
        <v>1500</v>
      </c>
      <c r="AW713" s="6">
        <v>20</v>
      </c>
    </row>
    <row r="714" spans="1:49">
      <c r="A714" s="6"/>
      <c r="B714" s="7" t="s">
        <v>875</v>
      </c>
      <c r="C714" s="8">
        <v>709</v>
      </c>
      <c r="D714" s="8" t="s">
        <v>876</v>
      </c>
      <c r="E714" s="8" t="str">
        <f>VLOOKUP(D714,'[1]9月学员绩效名单'!$A:$C,3,0)</f>
        <v>7AM378</v>
      </c>
      <c r="F714" s="8" t="str">
        <f>VLOOKUP(E714,'[2]住培学员 在培学员排班表（所有人）请假等数据已更新到23.6'!$F$1:$X$65536,19,0)</f>
        <v>规培研究生</v>
      </c>
      <c r="G714" s="8" t="str">
        <f>VLOOKUP(E714,'[2]住培学员 在培学员排班表（所有人）请假等数据已更新到23.6'!$F$1:$P$65536,11,0)</f>
        <v>外科</v>
      </c>
      <c r="H714" s="8" t="str">
        <f>VLOOKUP(E714,'[2]住培学员 在培学员排班表（所有人）请假等数据已更新到23.6'!$F$1:$S$65536,14,0)</f>
        <v>2021年</v>
      </c>
      <c r="I714" s="8" t="s">
        <v>99</v>
      </c>
      <c r="J714" s="24">
        <v>0</v>
      </c>
      <c r="K714" s="24">
        <v>0</v>
      </c>
      <c r="L714" s="24">
        <v>0</v>
      </c>
      <c r="M714" s="24">
        <v>160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36">
        <v>0</v>
      </c>
      <c r="T714" s="24">
        <v>100</v>
      </c>
      <c r="U714" s="24">
        <v>10</v>
      </c>
      <c r="V714" s="24">
        <v>40</v>
      </c>
      <c r="W714" s="24">
        <v>60</v>
      </c>
      <c r="X714" s="24">
        <v>60</v>
      </c>
      <c r="Y714" s="48">
        <v>20</v>
      </c>
      <c r="Z714" s="48">
        <v>0</v>
      </c>
      <c r="AA714" s="48">
        <f>VLOOKUP(E714,[6]教育处数据!B:G,6,0)</f>
        <v>0</v>
      </c>
      <c r="AB714" s="43">
        <f>VLOOKUP(E714,[6]教育处数据!B:H,7,0)</f>
        <v>100</v>
      </c>
      <c r="AC714" s="43">
        <f>VLOOKUP(E714,[6]教育处数据!B:J,9,0)</f>
        <v>150</v>
      </c>
      <c r="AD714" s="43">
        <f>VLOOKUP(E714,[6]教育处数据!B:L,11,0)</f>
        <v>100</v>
      </c>
      <c r="AE714" s="43">
        <v>0</v>
      </c>
      <c r="AF714" s="43">
        <v>0</v>
      </c>
      <c r="AG714" s="43">
        <f>VLOOKUP(E714,[6]教育处数据!B:N,13,0)</f>
        <v>0</v>
      </c>
      <c r="AH714" s="43">
        <v>0</v>
      </c>
      <c r="AI714" s="43">
        <v>0</v>
      </c>
      <c r="AJ714" s="43">
        <v>0</v>
      </c>
      <c r="AK714" s="43">
        <v>0</v>
      </c>
      <c r="AL714" s="43">
        <v>0</v>
      </c>
      <c r="AM714" s="26">
        <f>SUM(J714:M714,S714:AJ714)</f>
        <v>800</v>
      </c>
      <c r="AN714" s="7" t="str">
        <f>VLOOKUP(G714,'[4]2.第一轮公示反馈'!$G:$AM,33,0)</f>
        <v>外科</v>
      </c>
      <c r="AO714" s="52">
        <f>SUMPRODUCT(($AN$4:$AN$1113=AN714)*($AM$4:$AM$1113&gt;AM714))+1</f>
        <v>25</v>
      </c>
      <c r="AP714" s="53">
        <f>COUNTIF(AN:AN,AN714)</f>
        <v>140</v>
      </c>
      <c r="AQ714" s="54">
        <f>AO714/AP714</f>
        <v>0.178571428571429</v>
      </c>
      <c r="AR714" s="53">
        <f>IF(AQ714&lt;=10%,1.5,(IF(AQ714&lt;=40%,1.25,IF(AQ714&lt;=60%,1,IF(AQ714&lt;90%,0.75,0.5)))))</f>
        <v>1.25</v>
      </c>
      <c r="AS714" s="55">
        <v>1200</v>
      </c>
      <c r="AT714" s="6">
        <f>VLOOKUP(E714,[6]教育处数据!B:Q,16,0)</f>
        <v>20</v>
      </c>
      <c r="AU714" s="56">
        <f>AS714*AR714*(AT714/AW714)</f>
        <v>1500</v>
      </c>
      <c r="AV714" s="57">
        <f>ROUND(AU714,0)</f>
        <v>1500</v>
      </c>
      <c r="AW714" s="6">
        <v>20</v>
      </c>
    </row>
    <row r="715" spans="1:49">
      <c r="A715" s="6"/>
      <c r="B715" s="7" t="s">
        <v>291</v>
      </c>
      <c r="C715" s="8">
        <v>710</v>
      </c>
      <c r="D715" s="14" t="s">
        <v>877</v>
      </c>
      <c r="E715" s="8" t="str">
        <f>VLOOKUP(D715,'[1]9月学员绩效名单'!$A:$C,3,0)</f>
        <v>7AM354</v>
      </c>
      <c r="F715" s="8" t="str">
        <f>VLOOKUP(E715,'[2]住培学员 在培学员排班表（所有人）请假等数据已更新到23.6'!$F$1:$X$65536,19,0)</f>
        <v>规培研究生</v>
      </c>
      <c r="G715" s="8" t="str">
        <f>VLOOKUP(E715,'[2]住培学员 在培学员排班表（所有人）请假等数据已更新到23.6'!$F$1:$P$65536,11,0)</f>
        <v>外科</v>
      </c>
      <c r="H715" s="8" t="str">
        <f>VLOOKUP(E715,'[2]住培学员 在培学员排班表（所有人）请假等数据已更新到23.6'!$F$1:$S$65536,14,0)</f>
        <v>2021年</v>
      </c>
      <c r="I715" s="8" t="s">
        <v>99</v>
      </c>
      <c r="J715" s="43">
        <v>0</v>
      </c>
      <c r="K715" s="43">
        <v>0</v>
      </c>
      <c r="L715" s="24">
        <v>-50</v>
      </c>
      <c r="M715" s="24">
        <v>160</v>
      </c>
      <c r="N715" s="25">
        <v>0</v>
      </c>
      <c r="O715" s="25">
        <v>4</v>
      </c>
      <c r="P715" s="25">
        <v>0</v>
      </c>
      <c r="Q715" s="25">
        <v>1</v>
      </c>
      <c r="R715" s="25">
        <v>1</v>
      </c>
      <c r="S715" s="36">
        <v>130</v>
      </c>
      <c r="T715" s="24">
        <v>100</v>
      </c>
      <c r="U715" s="24">
        <v>10</v>
      </c>
      <c r="V715" s="24">
        <v>40</v>
      </c>
      <c r="W715" s="24">
        <v>30</v>
      </c>
      <c r="X715" s="24">
        <v>0</v>
      </c>
      <c r="Y715" s="48">
        <v>20</v>
      </c>
      <c r="Z715" s="48">
        <v>0</v>
      </c>
      <c r="AA715" s="48">
        <f>VLOOKUP(E715,[6]教育处数据!B:G,6,0)</f>
        <v>0</v>
      </c>
      <c r="AB715" s="43">
        <f>VLOOKUP(E715,[6]教育处数据!B:H,7,0)</f>
        <v>100</v>
      </c>
      <c r="AC715" s="43">
        <f>VLOOKUP(E715,[6]教育处数据!B:J,9,0)</f>
        <v>150</v>
      </c>
      <c r="AD715" s="43">
        <f>VLOOKUP(E715,[6]教育处数据!B:L,11,0)</f>
        <v>100</v>
      </c>
      <c r="AE715" s="43">
        <v>0</v>
      </c>
      <c r="AF715" s="43">
        <v>0</v>
      </c>
      <c r="AG715" s="43">
        <f>VLOOKUP(E715,[6]教育处数据!B:N,13,0)</f>
        <v>0</v>
      </c>
      <c r="AH715" s="43">
        <v>0</v>
      </c>
      <c r="AI715" s="43">
        <v>0</v>
      </c>
      <c r="AJ715" s="43">
        <v>0</v>
      </c>
      <c r="AK715" s="43">
        <v>0</v>
      </c>
      <c r="AL715" s="43">
        <v>0</v>
      </c>
      <c r="AM715" s="26">
        <f>SUM(J715:M715,S715:AJ715)</f>
        <v>790</v>
      </c>
      <c r="AN715" s="7" t="str">
        <f>VLOOKUP(G715,'[4]2.第一轮公示反馈'!$G:$AM,33,0)</f>
        <v>外科</v>
      </c>
      <c r="AO715" s="52">
        <f>SUMPRODUCT(($AN$4:$AN$1113=AN715)*($AM$4:$AM$1113&gt;AM715))+1</f>
        <v>29</v>
      </c>
      <c r="AP715" s="53">
        <f>COUNTIF(AN:AN,AN715)</f>
        <v>140</v>
      </c>
      <c r="AQ715" s="54">
        <f>AO715/AP715</f>
        <v>0.207142857142857</v>
      </c>
      <c r="AR715" s="53">
        <f>IF(AQ715&lt;=10%,1.5,(IF(AQ715&lt;=40%,1.25,IF(AQ715&lt;=60%,1,IF(AQ715&lt;90%,0.75,0.5)))))</f>
        <v>1.25</v>
      </c>
      <c r="AS715" s="55">
        <v>1200</v>
      </c>
      <c r="AT715" s="6">
        <f>VLOOKUP(E715,[6]教育处数据!B:Q,16,0)</f>
        <v>20</v>
      </c>
      <c r="AU715" s="56">
        <f>AS715*AR715*(AT715/AW715)</f>
        <v>1500</v>
      </c>
      <c r="AV715" s="57">
        <f>ROUND(AU715,0)</f>
        <v>1500</v>
      </c>
      <c r="AW715" s="6">
        <v>20</v>
      </c>
    </row>
    <row r="716" spans="1:49">
      <c r="A716" s="6"/>
      <c r="B716" s="7" t="s">
        <v>416</v>
      </c>
      <c r="C716" s="8">
        <v>711</v>
      </c>
      <c r="D716" s="14" t="s">
        <v>878</v>
      </c>
      <c r="E716" s="8" t="str">
        <f>VLOOKUP(D716,'[1]9月学员绩效名单'!$A:$C,3,0)</f>
        <v>7AM403</v>
      </c>
      <c r="F716" s="8" t="str">
        <f>VLOOKUP(E716,'[2]住培学员 在培学员排班表（所有人）请假等数据已更新到23.6'!$F$1:$X$65536,19,0)</f>
        <v>规培研究生</v>
      </c>
      <c r="G716" s="8" t="str">
        <f>VLOOKUP(E716,'[2]住培学员 在培学员排班表（所有人）请假等数据已更新到23.6'!$F$1:$P$65536,11,0)</f>
        <v>外科</v>
      </c>
      <c r="H716" s="8" t="str">
        <f>VLOOKUP(E716,'[2]住培学员 在培学员排班表（所有人）请假等数据已更新到23.6'!$F$1:$S$65536,14,0)</f>
        <v>2021年</v>
      </c>
      <c r="I716" s="72" t="s">
        <v>99</v>
      </c>
      <c r="J716" s="62">
        <v>0</v>
      </c>
      <c r="K716" s="62">
        <v>0</v>
      </c>
      <c r="L716" s="62">
        <v>0</v>
      </c>
      <c r="M716" s="62">
        <v>160</v>
      </c>
      <c r="N716" s="25">
        <v>0</v>
      </c>
      <c r="O716" s="25">
        <v>1</v>
      </c>
      <c r="P716" s="61">
        <v>0</v>
      </c>
      <c r="Q716" s="61">
        <v>1</v>
      </c>
      <c r="R716" s="61">
        <v>1</v>
      </c>
      <c r="S716" s="64">
        <v>70</v>
      </c>
      <c r="T716" s="62">
        <v>100</v>
      </c>
      <c r="U716" s="62">
        <v>10</v>
      </c>
      <c r="V716" s="62">
        <v>40</v>
      </c>
      <c r="W716" s="62">
        <v>30</v>
      </c>
      <c r="X716" s="62">
        <v>30</v>
      </c>
      <c r="Y716" s="62">
        <v>0</v>
      </c>
      <c r="Z716" s="48">
        <v>0</v>
      </c>
      <c r="AA716" s="48">
        <f>VLOOKUP(E716,[6]教育处数据!B:G,6,0)</f>
        <v>0</v>
      </c>
      <c r="AB716" s="43">
        <f>VLOOKUP(E716,[6]教育处数据!B:H,7,0)</f>
        <v>100</v>
      </c>
      <c r="AC716" s="43">
        <f>VLOOKUP(E716,[6]教育处数据!B:J,9,0)</f>
        <v>150</v>
      </c>
      <c r="AD716" s="43">
        <f>VLOOKUP(E716,[6]教育处数据!B:L,11,0)</f>
        <v>100</v>
      </c>
      <c r="AE716" s="43">
        <v>0</v>
      </c>
      <c r="AF716" s="43">
        <v>0</v>
      </c>
      <c r="AG716" s="43">
        <f>VLOOKUP(E716,[6]教育处数据!B:N,13,0)</f>
        <v>0</v>
      </c>
      <c r="AH716" s="43">
        <v>0</v>
      </c>
      <c r="AI716" s="43">
        <v>0</v>
      </c>
      <c r="AJ716" s="43">
        <v>0</v>
      </c>
      <c r="AK716" s="43">
        <v>0</v>
      </c>
      <c r="AL716" s="43">
        <v>0</v>
      </c>
      <c r="AM716" s="26">
        <f>SUM(J716:M716,S716:AJ716)</f>
        <v>790</v>
      </c>
      <c r="AN716" s="7" t="str">
        <f>VLOOKUP(G716,'[4]2.第一轮公示反馈'!$G:$AM,33,0)</f>
        <v>外科</v>
      </c>
      <c r="AO716" s="52">
        <f>SUMPRODUCT(($AN$4:$AN$1113=AN716)*($AM$4:$AM$1113&gt;AM716))+1</f>
        <v>29</v>
      </c>
      <c r="AP716" s="53">
        <f>COUNTIF(AN:AN,AN716)</f>
        <v>140</v>
      </c>
      <c r="AQ716" s="54">
        <f>AO716/AP716</f>
        <v>0.207142857142857</v>
      </c>
      <c r="AR716" s="53">
        <f>IF(AQ716&lt;=10%,1.5,(IF(AQ716&lt;=40%,1.25,IF(AQ716&lt;=60%,1,IF(AQ716&lt;90%,0.75,0.5)))))</f>
        <v>1.25</v>
      </c>
      <c r="AS716" s="55">
        <v>1200</v>
      </c>
      <c r="AT716" s="6">
        <f>VLOOKUP(E716,[6]教育处数据!B:Q,16,0)</f>
        <v>20</v>
      </c>
      <c r="AU716" s="56">
        <f>AS716*AR716*(AT716/AW716)</f>
        <v>1500</v>
      </c>
      <c r="AV716" s="57">
        <f>ROUND(AU716,0)</f>
        <v>1500</v>
      </c>
      <c r="AW716" s="6">
        <v>20</v>
      </c>
    </row>
    <row r="717" spans="1:49">
      <c r="A717" s="6"/>
      <c r="B717" s="7" t="s">
        <v>243</v>
      </c>
      <c r="C717" s="8">
        <v>712</v>
      </c>
      <c r="D717" s="8" t="s">
        <v>879</v>
      </c>
      <c r="E717" s="8" t="str">
        <f>VLOOKUP(D717,'[1]9月学员绩效名单'!$A:$C,3,0)</f>
        <v>7AM262</v>
      </c>
      <c r="F717" s="8" t="str">
        <f>VLOOKUP(E717,'[2]住培学员 在培学员排班表（所有人）请假等数据已更新到23.6'!$F$1:$X$65536,19,0)</f>
        <v>规培研究生</v>
      </c>
      <c r="G717" s="8" t="str">
        <f>VLOOKUP(E717,'[2]住培学员 在培学员排班表（所有人）请假等数据已更新到23.6'!$F$1:$P$65536,11,0)</f>
        <v>外科</v>
      </c>
      <c r="H717" s="8" t="str">
        <f>VLOOKUP(E717,'[2]住培学员 在培学员排班表（所有人）请假等数据已更新到23.6'!$F$1:$S$65536,14,0)</f>
        <v>2021年</v>
      </c>
      <c r="I717" s="8" t="s">
        <v>99</v>
      </c>
      <c r="J717" s="24">
        <v>0</v>
      </c>
      <c r="K717" s="24">
        <v>0</v>
      </c>
      <c r="L717" s="24">
        <v>0</v>
      </c>
      <c r="M717" s="24">
        <v>160</v>
      </c>
      <c r="N717" s="25">
        <v>0</v>
      </c>
      <c r="O717" s="25">
        <v>4</v>
      </c>
      <c r="P717" s="25">
        <v>0</v>
      </c>
      <c r="Q717" s="25">
        <v>0</v>
      </c>
      <c r="R717" s="25">
        <v>1</v>
      </c>
      <c r="S717" s="36">
        <v>105</v>
      </c>
      <c r="T717" s="24">
        <v>100</v>
      </c>
      <c r="U717" s="24">
        <v>0</v>
      </c>
      <c r="V717" s="24">
        <v>0</v>
      </c>
      <c r="W717" s="24">
        <v>0</v>
      </c>
      <c r="X717" s="24">
        <v>30</v>
      </c>
      <c r="Y717" s="48">
        <v>40</v>
      </c>
      <c r="Z717" s="48">
        <v>0</v>
      </c>
      <c r="AA717" s="48">
        <f>VLOOKUP(E717,[6]教育处数据!B:G,6,0)</f>
        <v>0</v>
      </c>
      <c r="AB717" s="43">
        <f>VLOOKUP(E717,[6]教育处数据!B:H,7,0)</f>
        <v>100</v>
      </c>
      <c r="AC717" s="43">
        <f>VLOOKUP(E717,[6]教育处数据!B:J,9,0)</f>
        <v>150</v>
      </c>
      <c r="AD717" s="43">
        <f>VLOOKUP(E717,[6]教育处数据!B:L,11,0)</f>
        <v>100</v>
      </c>
      <c r="AE717" s="43">
        <v>0</v>
      </c>
      <c r="AF717" s="43">
        <v>0</v>
      </c>
      <c r="AG717" s="43">
        <f>VLOOKUP(E717,[6]教育处数据!B:N,13,0)</f>
        <v>0</v>
      </c>
      <c r="AH717" s="43">
        <v>0</v>
      </c>
      <c r="AI717" s="43">
        <v>0</v>
      </c>
      <c r="AJ717" s="43">
        <v>0</v>
      </c>
      <c r="AK717" s="43">
        <v>0</v>
      </c>
      <c r="AL717" s="43">
        <v>0</v>
      </c>
      <c r="AM717" s="26">
        <f>SUM(J717:M717,S717:AJ717)</f>
        <v>785</v>
      </c>
      <c r="AN717" s="7" t="str">
        <f>VLOOKUP(G717,'[4]2.第一轮公示反馈'!$G:$AM,33,0)</f>
        <v>外科</v>
      </c>
      <c r="AO717" s="52">
        <f>SUMPRODUCT(($AN$4:$AN$1113=AN717)*($AM$4:$AM$1113&gt;AM717))+1</f>
        <v>31</v>
      </c>
      <c r="AP717" s="53">
        <f>COUNTIF(AN:AN,AN717)</f>
        <v>140</v>
      </c>
      <c r="AQ717" s="54">
        <f>AO717/AP717</f>
        <v>0.221428571428571</v>
      </c>
      <c r="AR717" s="53">
        <f>IF(AQ717&lt;=10%,1.5,(IF(AQ717&lt;=40%,1.25,IF(AQ717&lt;=60%,1,IF(AQ717&lt;90%,0.75,0.5)))))</f>
        <v>1.25</v>
      </c>
      <c r="AS717" s="55">
        <v>1200</v>
      </c>
      <c r="AT717" s="6">
        <f>VLOOKUP(E717,[6]教育处数据!B:Q,16,0)</f>
        <v>20</v>
      </c>
      <c r="AU717" s="56">
        <f>AS717*AR717*(AT717/AW717)</f>
        <v>1500</v>
      </c>
      <c r="AV717" s="57">
        <f>ROUND(AU717,0)</f>
        <v>1500</v>
      </c>
      <c r="AW717" s="6">
        <v>20</v>
      </c>
    </row>
    <row r="718" spans="1:49">
      <c r="A718" s="6"/>
      <c r="B718" s="7" t="s">
        <v>243</v>
      </c>
      <c r="C718" s="8">
        <v>713</v>
      </c>
      <c r="D718" s="8" t="s">
        <v>880</v>
      </c>
      <c r="E718" s="8">
        <f>VLOOKUP(D718,'[1]9月学员绩效名单'!$A:$C,3,0)</f>
        <v>122080</v>
      </c>
      <c r="F718" s="8" t="str">
        <f>VLOOKUP(E718,'[2]住培学员 在培学员排班表（所有人）请假等数据已更新到23.6'!$F$1:$X$65536,19,0)</f>
        <v>住院医师-本院</v>
      </c>
      <c r="G718" s="8" t="str">
        <f>VLOOKUP(E718,'[2]住培学员 在培学员排班表（所有人）请假等数据已更新到23.6'!$F$1:$P$65536,11,0)</f>
        <v>外科</v>
      </c>
      <c r="H718" s="8" t="str">
        <f>VLOOKUP(E718,'[2]住培学员 在培学员排班表（所有人）请假等数据已更新到23.6'!$F$1:$S$65536,14,0)</f>
        <v>2022年</v>
      </c>
      <c r="I718" s="8" t="s">
        <v>99</v>
      </c>
      <c r="J718" s="24">
        <v>0</v>
      </c>
      <c r="K718" s="24">
        <v>0</v>
      </c>
      <c r="L718" s="24">
        <v>0</v>
      </c>
      <c r="M718" s="24">
        <v>160</v>
      </c>
      <c r="N718" s="25">
        <v>0</v>
      </c>
      <c r="O718" s="25">
        <v>4</v>
      </c>
      <c r="P718" s="25">
        <v>0</v>
      </c>
      <c r="Q718" s="25">
        <v>0</v>
      </c>
      <c r="R718" s="25">
        <v>1</v>
      </c>
      <c r="S718" s="36">
        <v>105</v>
      </c>
      <c r="T718" s="24">
        <v>100</v>
      </c>
      <c r="U718" s="24">
        <v>0</v>
      </c>
      <c r="V718" s="24">
        <v>20</v>
      </c>
      <c r="W718" s="24">
        <v>0</v>
      </c>
      <c r="X718" s="24">
        <v>30</v>
      </c>
      <c r="Y718" s="48">
        <v>20</v>
      </c>
      <c r="Z718" s="48">
        <v>0</v>
      </c>
      <c r="AA718" s="48">
        <f>VLOOKUP(E718,[6]教育处数据!B:G,6,0)</f>
        <v>0</v>
      </c>
      <c r="AB718" s="43">
        <f>VLOOKUP(E718,[6]教育处数据!B:H,7,0)</f>
        <v>100</v>
      </c>
      <c r="AC718" s="43">
        <f>VLOOKUP(E718,[6]教育处数据!B:J,9,0)</f>
        <v>150</v>
      </c>
      <c r="AD718" s="43">
        <f>VLOOKUP(E718,[6]教育处数据!B:L,11,0)</f>
        <v>100</v>
      </c>
      <c r="AE718" s="43">
        <v>0</v>
      </c>
      <c r="AF718" s="43">
        <v>0</v>
      </c>
      <c r="AG718" s="43">
        <f>VLOOKUP(E718,[6]教育处数据!B:N,13,0)</f>
        <v>0</v>
      </c>
      <c r="AH718" s="43">
        <v>0</v>
      </c>
      <c r="AI718" s="43">
        <v>0</v>
      </c>
      <c r="AJ718" s="43">
        <v>0</v>
      </c>
      <c r="AK718" s="43">
        <v>0</v>
      </c>
      <c r="AL718" s="43">
        <v>0</v>
      </c>
      <c r="AM718" s="26">
        <f>SUM(J718:M718,S718:AJ718)</f>
        <v>785</v>
      </c>
      <c r="AN718" s="7" t="str">
        <f>VLOOKUP(G718,'[4]2.第一轮公示反馈'!$G:$AM,33,0)</f>
        <v>外科</v>
      </c>
      <c r="AO718" s="52">
        <f>SUMPRODUCT(($AN$4:$AN$1113=AN718)*($AM$4:$AM$1113&gt;AM718))+1</f>
        <v>31</v>
      </c>
      <c r="AP718" s="53">
        <f>COUNTIF(AN:AN,AN718)</f>
        <v>140</v>
      </c>
      <c r="AQ718" s="54">
        <f>AO718/AP718</f>
        <v>0.221428571428571</v>
      </c>
      <c r="AR718" s="53">
        <f>IF(AQ718&lt;=10%,1.5,(IF(AQ718&lt;=40%,1.25,IF(AQ718&lt;=60%,1,IF(AQ718&lt;90%,0.75,0.5)))))</f>
        <v>1.25</v>
      </c>
      <c r="AS718" s="55">
        <v>1200</v>
      </c>
      <c r="AT718" s="6">
        <f>VLOOKUP(E718,[6]教育处数据!B:Q,16,0)</f>
        <v>20</v>
      </c>
      <c r="AU718" s="56">
        <f>AS718*AR718*(AT718/AW718)</f>
        <v>1500</v>
      </c>
      <c r="AV718" s="57">
        <f>ROUND(AU718,0)</f>
        <v>1500</v>
      </c>
      <c r="AW718" s="6">
        <v>20</v>
      </c>
    </row>
    <row r="719" spans="1:49">
      <c r="A719" s="6"/>
      <c r="B719" s="7" t="s">
        <v>192</v>
      </c>
      <c r="C719" s="8">
        <v>714</v>
      </c>
      <c r="D719" s="9" t="s">
        <v>881</v>
      </c>
      <c r="E719" s="8">
        <f>VLOOKUP(D719,'[1]9月学员绩效名单'!$A:$C,3,0)</f>
        <v>621015</v>
      </c>
      <c r="F719" s="8" t="str">
        <f>VLOOKUP(E719,'[2]住培学员 在培学员排班表（所有人）请假等数据已更新到23.6'!$F$1:$X$65536,19,0)</f>
        <v>住院医师-本院</v>
      </c>
      <c r="G719" s="8" t="str">
        <f>VLOOKUP(E719,'[2]住培学员 在培学员排班表（所有人）请假等数据已更新到23.6'!$F$1:$P$65536,11,0)</f>
        <v>外科</v>
      </c>
      <c r="H719" s="8" t="str">
        <f>VLOOKUP(E719,'[2]住培学员 在培学员排班表（所有人）请假等数据已更新到23.6'!$F$1:$S$65536,14,0)</f>
        <v>2021年</v>
      </c>
      <c r="I719" s="8" t="s">
        <v>99</v>
      </c>
      <c r="J719" s="24">
        <v>0</v>
      </c>
      <c r="K719" s="24">
        <v>0</v>
      </c>
      <c r="L719" s="24">
        <v>0</v>
      </c>
      <c r="M719" s="24">
        <v>120</v>
      </c>
      <c r="N719" s="25">
        <v>0</v>
      </c>
      <c r="O719" s="25">
        <v>2</v>
      </c>
      <c r="P719" s="61">
        <v>0</v>
      </c>
      <c r="Q719" s="61">
        <v>1</v>
      </c>
      <c r="R719" s="61">
        <v>1</v>
      </c>
      <c r="S719" s="36">
        <v>90</v>
      </c>
      <c r="T719" s="24">
        <v>100</v>
      </c>
      <c r="U719" s="41">
        <v>10</v>
      </c>
      <c r="V719" s="41">
        <v>20</v>
      </c>
      <c r="W719" s="41">
        <v>30</v>
      </c>
      <c r="X719" s="41">
        <v>60</v>
      </c>
      <c r="Y719" s="41">
        <v>0</v>
      </c>
      <c r="Z719" s="48">
        <v>0</v>
      </c>
      <c r="AA719" s="48">
        <f>VLOOKUP(E719,[6]教育处数据!B:G,6,0)</f>
        <v>0</v>
      </c>
      <c r="AB719" s="43">
        <f>VLOOKUP(E719,[6]教育处数据!B:H,7,0)</f>
        <v>100</v>
      </c>
      <c r="AC719" s="43">
        <f>VLOOKUP(E719,[6]教育处数据!B:J,9,0)</f>
        <v>150</v>
      </c>
      <c r="AD719" s="43">
        <f>VLOOKUP(E719,[6]教育处数据!B:L,11,0)</f>
        <v>100</v>
      </c>
      <c r="AE719" s="43">
        <v>0</v>
      </c>
      <c r="AF719" s="43">
        <v>0</v>
      </c>
      <c r="AG719" s="43">
        <f>VLOOKUP(E719,[6]教育处数据!B:N,13,0)</f>
        <v>0</v>
      </c>
      <c r="AH719" s="43">
        <v>0</v>
      </c>
      <c r="AI719" s="43">
        <v>0</v>
      </c>
      <c r="AJ719" s="43">
        <v>0</v>
      </c>
      <c r="AK719" s="43">
        <v>0</v>
      </c>
      <c r="AL719" s="43">
        <v>0</v>
      </c>
      <c r="AM719" s="26">
        <f>SUM(J719:M719,S719:AJ719)</f>
        <v>780</v>
      </c>
      <c r="AN719" s="7" t="str">
        <f>VLOOKUP(G719,'[4]2.第一轮公示反馈'!$G:$AM,33,0)</f>
        <v>外科</v>
      </c>
      <c r="AO719" s="52">
        <f>SUMPRODUCT(($AN$4:$AN$1113=AN719)*($AM$4:$AM$1113&gt;AM719))+1</f>
        <v>33</v>
      </c>
      <c r="AP719" s="53">
        <f>COUNTIF(AN:AN,AN719)</f>
        <v>140</v>
      </c>
      <c r="AQ719" s="54">
        <f>AO719/AP719</f>
        <v>0.235714285714286</v>
      </c>
      <c r="AR719" s="53">
        <f>IF(AQ719&lt;=10%,1.5,(IF(AQ719&lt;=40%,1.25,IF(AQ719&lt;=60%,1,IF(AQ719&lt;90%,0.75,0.5)))))</f>
        <v>1.25</v>
      </c>
      <c r="AS719" s="55">
        <v>1200</v>
      </c>
      <c r="AT719" s="6">
        <f>VLOOKUP(E719,[6]教育处数据!B:Q,16,0)</f>
        <v>20</v>
      </c>
      <c r="AU719" s="56">
        <f>AS719*AR719*(AT719/AW719)</f>
        <v>1500</v>
      </c>
      <c r="AV719" s="57">
        <f>ROUND(AU719,0)</f>
        <v>1500</v>
      </c>
      <c r="AW719" s="6">
        <v>20</v>
      </c>
    </row>
    <row r="720" spans="1:49">
      <c r="A720" s="6"/>
      <c r="B720" s="7" t="s">
        <v>416</v>
      </c>
      <c r="C720" s="8">
        <v>715</v>
      </c>
      <c r="D720" s="85" t="s">
        <v>882</v>
      </c>
      <c r="E720" s="8" t="str">
        <f>VLOOKUP(D720,'[1]9月学员绩效名单'!$A:$C,3,0)</f>
        <v>728L06</v>
      </c>
      <c r="F720" s="8" t="str">
        <f>VLOOKUP(E720,'[2]住培学员 在培学员排班表（所有人）请假等数据已更新到23.6'!$F$1:$X$65536,19,0)</f>
        <v>住院医师-外院</v>
      </c>
      <c r="G720" s="8" t="str">
        <f>VLOOKUP(E720,'[2]住培学员 在培学员排班表（所有人）请假等数据已更新到23.6'!$F$1:$P$65536,11,0)</f>
        <v>外科</v>
      </c>
      <c r="H720" s="8" t="str">
        <f>VLOOKUP(E720,'[2]住培学员 在培学员排班表（所有人）请假等数据已更新到23.6'!$F$1:$S$65536,14,0)</f>
        <v>2021年</v>
      </c>
      <c r="I720" s="72" t="s">
        <v>99</v>
      </c>
      <c r="J720" s="62">
        <v>0</v>
      </c>
      <c r="K720" s="62">
        <v>0</v>
      </c>
      <c r="L720" s="62">
        <v>0</v>
      </c>
      <c r="M720" s="62">
        <v>160</v>
      </c>
      <c r="N720" s="25">
        <v>0</v>
      </c>
      <c r="O720" s="25">
        <v>4</v>
      </c>
      <c r="P720" s="61">
        <v>2</v>
      </c>
      <c r="Q720" s="61">
        <v>0</v>
      </c>
      <c r="R720" s="61">
        <v>0</v>
      </c>
      <c r="S720" s="64">
        <v>120</v>
      </c>
      <c r="T720" s="62">
        <v>100</v>
      </c>
      <c r="U720" s="62">
        <v>0</v>
      </c>
      <c r="V720" s="62">
        <v>20</v>
      </c>
      <c r="W720" s="62">
        <v>0</v>
      </c>
      <c r="X720" s="62">
        <v>30</v>
      </c>
      <c r="Y720" s="62">
        <v>0</v>
      </c>
      <c r="Z720" s="48">
        <v>0</v>
      </c>
      <c r="AA720" s="48">
        <f>VLOOKUP(E720,[6]教育处数据!B:G,6,0)</f>
        <v>0</v>
      </c>
      <c r="AB720" s="43">
        <f>VLOOKUP(E720,[6]教育处数据!B:H,7,0)</f>
        <v>100</v>
      </c>
      <c r="AC720" s="43">
        <f>VLOOKUP(E720,[6]教育处数据!B:J,9,0)</f>
        <v>150</v>
      </c>
      <c r="AD720" s="43">
        <f>VLOOKUP(E720,[6]教育处数据!B:L,11,0)</f>
        <v>100</v>
      </c>
      <c r="AE720" s="43">
        <v>0</v>
      </c>
      <c r="AF720" s="43">
        <v>0</v>
      </c>
      <c r="AG720" s="43">
        <f>VLOOKUP(E720,[6]教育处数据!B:N,13,0)</f>
        <v>0</v>
      </c>
      <c r="AH720" s="43">
        <v>0</v>
      </c>
      <c r="AI720" s="43">
        <v>0</v>
      </c>
      <c r="AJ720" s="43">
        <v>0</v>
      </c>
      <c r="AK720" s="43">
        <v>0</v>
      </c>
      <c r="AL720" s="43">
        <v>0</v>
      </c>
      <c r="AM720" s="26">
        <f>SUM(J720:M720,S720:AJ720)</f>
        <v>780</v>
      </c>
      <c r="AN720" s="7" t="str">
        <f>VLOOKUP(G720,'[4]2.第一轮公示反馈'!$G:$AM,33,0)</f>
        <v>外科</v>
      </c>
      <c r="AO720" s="52">
        <f>SUMPRODUCT(($AN$4:$AN$1113=AN720)*($AM$4:$AM$1113&gt;AM720))+1</f>
        <v>33</v>
      </c>
      <c r="AP720" s="53">
        <f>COUNTIF(AN:AN,AN720)</f>
        <v>140</v>
      </c>
      <c r="AQ720" s="54">
        <f>AO720/AP720</f>
        <v>0.235714285714286</v>
      </c>
      <c r="AR720" s="53">
        <f>IF(AQ720&lt;=10%,1.5,(IF(AQ720&lt;=40%,1.25,IF(AQ720&lt;=60%,1,IF(AQ720&lt;90%,0.75,0.5)))))</f>
        <v>1.25</v>
      </c>
      <c r="AS720" s="55">
        <v>1200</v>
      </c>
      <c r="AT720" s="6">
        <f>VLOOKUP(E720,[6]教育处数据!B:Q,16,0)</f>
        <v>20</v>
      </c>
      <c r="AU720" s="56">
        <f>AS720*AR720*(AT720/AW720)</f>
        <v>1500</v>
      </c>
      <c r="AV720" s="57">
        <f>ROUND(AU720,0)</f>
        <v>1500</v>
      </c>
      <c r="AW720" s="6">
        <v>20</v>
      </c>
    </row>
    <row r="721" spans="1:49">
      <c r="A721" s="6"/>
      <c r="B721" s="7" t="s">
        <v>192</v>
      </c>
      <c r="C721" s="8">
        <v>716</v>
      </c>
      <c r="D721" s="13" t="s">
        <v>883</v>
      </c>
      <c r="E721" s="8" t="str">
        <f>VLOOKUP(D721,'[1]9月学员绩效名单'!$A:$C,3,0)</f>
        <v>7AM258</v>
      </c>
      <c r="F721" s="8" t="str">
        <f>VLOOKUP(E721,'[2]住培学员 在培学员排班表（所有人）请假等数据已更新到23.6'!$F$1:$X$65536,19,0)</f>
        <v>规培研究生</v>
      </c>
      <c r="G721" s="8" t="str">
        <f>VLOOKUP(E721,'[2]住培学员 在培学员排班表（所有人）请假等数据已更新到23.6'!$F$1:$P$65536,11,0)</f>
        <v>外科</v>
      </c>
      <c r="H721" s="8" t="str">
        <f>VLOOKUP(E721,'[2]住培学员 在培学员排班表（所有人）请假等数据已更新到23.6'!$F$1:$S$65536,14,0)</f>
        <v>2021年</v>
      </c>
      <c r="I721" s="8" t="s">
        <v>99</v>
      </c>
      <c r="J721" s="24">
        <v>0</v>
      </c>
      <c r="K721" s="24">
        <v>0</v>
      </c>
      <c r="L721" s="24">
        <v>0</v>
      </c>
      <c r="M721" s="24">
        <v>120</v>
      </c>
      <c r="N721" s="25">
        <v>0</v>
      </c>
      <c r="O721" s="25">
        <v>2</v>
      </c>
      <c r="P721" s="61">
        <v>1</v>
      </c>
      <c r="Q721" s="61">
        <v>1</v>
      </c>
      <c r="R721" s="61">
        <v>0</v>
      </c>
      <c r="S721" s="36">
        <v>85</v>
      </c>
      <c r="T721" s="24">
        <v>100</v>
      </c>
      <c r="U721" s="62">
        <v>0</v>
      </c>
      <c r="V721" s="62">
        <v>0</v>
      </c>
      <c r="W721" s="62">
        <v>60</v>
      </c>
      <c r="X721" s="62">
        <v>30</v>
      </c>
      <c r="Y721" s="62">
        <v>20</v>
      </c>
      <c r="Z721" s="48">
        <v>0</v>
      </c>
      <c r="AA721" s="48">
        <f>VLOOKUP(E721,[6]教育处数据!B:G,6,0)</f>
        <v>0</v>
      </c>
      <c r="AB721" s="43">
        <f>VLOOKUP(E721,[6]教育处数据!B:H,7,0)</f>
        <v>100</v>
      </c>
      <c r="AC721" s="43">
        <f>VLOOKUP(E721,[6]教育处数据!B:J,9,0)</f>
        <v>150</v>
      </c>
      <c r="AD721" s="43">
        <f>VLOOKUP(E721,[6]教育处数据!B:L,11,0)</f>
        <v>100</v>
      </c>
      <c r="AE721" s="43">
        <v>0</v>
      </c>
      <c r="AF721" s="43">
        <v>0</v>
      </c>
      <c r="AG721" s="43">
        <f>VLOOKUP(E721,[6]教育处数据!B:N,13,0)</f>
        <v>0</v>
      </c>
      <c r="AH721" s="43">
        <v>0</v>
      </c>
      <c r="AI721" s="43">
        <v>0</v>
      </c>
      <c r="AJ721" s="43">
        <v>0</v>
      </c>
      <c r="AK721" s="43">
        <v>0</v>
      </c>
      <c r="AL721" s="43">
        <v>0</v>
      </c>
      <c r="AM721" s="26">
        <f>SUM(J721:M721,S721:AJ721)</f>
        <v>765</v>
      </c>
      <c r="AN721" s="7" t="str">
        <f>VLOOKUP(G721,'[4]2.第一轮公示反馈'!$G:$AM,33,0)</f>
        <v>外科</v>
      </c>
      <c r="AO721" s="52">
        <f>SUMPRODUCT(($AN$4:$AN$1113=AN721)*($AM$4:$AM$1113&gt;AM721))+1</f>
        <v>35</v>
      </c>
      <c r="AP721" s="53">
        <f>COUNTIF(AN:AN,AN721)</f>
        <v>140</v>
      </c>
      <c r="AQ721" s="54">
        <f>AO721/AP721</f>
        <v>0.25</v>
      </c>
      <c r="AR721" s="53">
        <f>IF(AQ721&lt;=10%,1.5,(IF(AQ721&lt;=40%,1.25,IF(AQ721&lt;=60%,1,IF(AQ721&lt;90%,0.75,0.5)))))</f>
        <v>1.25</v>
      </c>
      <c r="AS721" s="55">
        <v>1200</v>
      </c>
      <c r="AT721" s="6">
        <f>VLOOKUP(E721,[6]教育处数据!B:Q,16,0)</f>
        <v>20</v>
      </c>
      <c r="AU721" s="56">
        <f>AS721*AR721*(AT721/AW721)</f>
        <v>1500</v>
      </c>
      <c r="AV721" s="57">
        <f>ROUND(AU721,0)</f>
        <v>1500</v>
      </c>
      <c r="AW721" s="6">
        <v>20</v>
      </c>
    </row>
    <row r="722" spans="1:49">
      <c r="A722" s="6"/>
      <c r="B722" s="7" t="s">
        <v>416</v>
      </c>
      <c r="C722" s="8">
        <v>717</v>
      </c>
      <c r="D722" s="14" t="s">
        <v>884</v>
      </c>
      <c r="E722" s="8" t="str">
        <f>VLOOKUP(D722,'[1]9月学员绩效名单'!$A:$C,3,0)</f>
        <v>7AM252</v>
      </c>
      <c r="F722" s="8" t="str">
        <f>VLOOKUP(E722,'[2]住培学员 在培学员排班表（所有人）请假等数据已更新到23.6'!$F$1:$X$65536,19,0)</f>
        <v>规培研究生</v>
      </c>
      <c r="G722" s="8" t="str">
        <f>VLOOKUP(E722,'[2]住培学员 在培学员排班表（所有人）请假等数据已更新到23.6'!$F$1:$P$65536,11,0)</f>
        <v>外科</v>
      </c>
      <c r="H722" s="8" t="str">
        <f>VLOOKUP(E722,'[2]住培学员 在培学员排班表（所有人）请假等数据已更新到23.6'!$F$1:$S$65536,14,0)</f>
        <v>2021年</v>
      </c>
      <c r="I722" s="72" t="s">
        <v>99</v>
      </c>
      <c r="J722" s="62">
        <v>0</v>
      </c>
      <c r="K722" s="62">
        <v>0</v>
      </c>
      <c r="L722" s="62">
        <v>0</v>
      </c>
      <c r="M722" s="62">
        <v>160</v>
      </c>
      <c r="N722" s="25">
        <v>0</v>
      </c>
      <c r="O722" s="25">
        <v>2</v>
      </c>
      <c r="P722" s="61">
        <v>0</v>
      </c>
      <c r="Q722" s="61">
        <v>0</v>
      </c>
      <c r="R722" s="61">
        <v>0</v>
      </c>
      <c r="S722" s="64">
        <v>40</v>
      </c>
      <c r="T722" s="62">
        <v>100</v>
      </c>
      <c r="U722" s="62">
        <v>10</v>
      </c>
      <c r="V722" s="62">
        <v>40</v>
      </c>
      <c r="W722" s="62">
        <v>30</v>
      </c>
      <c r="X722" s="62">
        <v>30</v>
      </c>
      <c r="Y722" s="62">
        <v>0</v>
      </c>
      <c r="Z722" s="48">
        <v>0</v>
      </c>
      <c r="AA722" s="48">
        <f>VLOOKUP(E722,[6]教育处数据!B:G,6,0)</f>
        <v>0</v>
      </c>
      <c r="AB722" s="43">
        <f>VLOOKUP(E722,[6]教育处数据!B:H,7,0)</f>
        <v>100</v>
      </c>
      <c r="AC722" s="43">
        <f>VLOOKUP(E722,[6]教育处数据!B:J,9,0)</f>
        <v>150</v>
      </c>
      <c r="AD722" s="43">
        <f>VLOOKUP(E722,[6]教育处数据!B:L,11,0)</f>
        <v>100</v>
      </c>
      <c r="AE722" s="43">
        <v>0</v>
      </c>
      <c r="AF722" s="43">
        <v>0</v>
      </c>
      <c r="AG722" s="43">
        <f>VLOOKUP(E722,[6]教育处数据!B:N,13,0)</f>
        <v>0</v>
      </c>
      <c r="AH722" s="43">
        <v>0</v>
      </c>
      <c r="AI722" s="43">
        <v>0</v>
      </c>
      <c r="AJ722" s="43">
        <v>0</v>
      </c>
      <c r="AK722" s="43">
        <v>0</v>
      </c>
      <c r="AL722" s="43">
        <v>0</v>
      </c>
      <c r="AM722" s="26">
        <f>SUM(J722:M722,S722:AJ722)</f>
        <v>760</v>
      </c>
      <c r="AN722" s="7" t="str">
        <f>VLOOKUP(G722,'[4]2.第一轮公示反馈'!$G:$AM,33,0)</f>
        <v>外科</v>
      </c>
      <c r="AO722" s="52">
        <f>SUMPRODUCT(($AN$4:$AN$1113=AN722)*($AM$4:$AM$1113&gt;AM722))+1</f>
        <v>36</v>
      </c>
      <c r="AP722" s="53">
        <f>COUNTIF(AN:AN,AN722)</f>
        <v>140</v>
      </c>
      <c r="AQ722" s="54">
        <f>AO722/AP722</f>
        <v>0.257142857142857</v>
      </c>
      <c r="AR722" s="53">
        <f>IF(AQ722&lt;=10%,1.5,(IF(AQ722&lt;=40%,1.25,IF(AQ722&lt;=60%,1,IF(AQ722&lt;90%,0.75,0.5)))))</f>
        <v>1.25</v>
      </c>
      <c r="AS722" s="55">
        <v>1200</v>
      </c>
      <c r="AT722" s="6">
        <f>VLOOKUP(E722,[6]教育处数据!B:Q,16,0)</f>
        <v>20</v>
      </c>
      <c r="AU722" s="56">
        <f>AS722*AR722*(AT722/AW722)</f>
        <v>1500</v>
      </c>
      <c r="AV722" s="57">
        <f>ROUND(AU722,0)</f>
        <v>1500</v>
      </c>
      <c r="AW722" s="6">
        <v>20</v>
      </c>
    </row>
    <row r="723" spans="1:49">
      <c r="A723" s="6"/>
      <c r="B723" s="7" t="s">
        <v>243</v>
      </c>
      <c r="C723" s="8">
        <v>718</v>
      </c>
      <c r="D723" s="8" t="s">
        <v>885</v>
      </c>
      <c r="E723" s="8" t="str">
        <f>VLOOKUP(D723,'[1]9月学员绩效名单'!$A:$C,3,0)</f>
        <v>7AM261</v>
      </c>
      <c r="F723" s="8" t="str">
        <f>VLOOKUP(E723,'[2]住培学员 在培学员排班表（所有人）请假等数据已更新到23.6'!$F$1:$X$65536,19,0)</f>
        <v>规培研究生</v>
      </c>
      <c r="G723" s="8" t="str">
        <f>VLOOKUP(E723,'[2]住培学员 在培学员排班表（所有人）请假等数据已更新到23.6'!$F$1:$P$65536,11,0)</f>
        <v>外科</v>
      </c>
      <c r="H723" s="8" t="str">
        <f>VLOOKUP(E723,'[2]住培学员 在培学员排班表（所有人）请假等数据已更新到23.6'!$F$1:$S$65536,14,0)</f>
        <v>2021年</v>
      </c>
      <c r="I723" s="8" t="s">
        <v>99</v>
      </c>
      <c r="J723" s="24">
        <v>0</v>
      </c>
      <c r="K723" s="24">
        <v>0</v>
      </c>
      <c r="L723" s="24">
        <v>0</v>
      </c>
      <c r="M723" s="24">
        <v>160</v>
      </c>
      <c r="N723" s="25">
        <v>0</v>
      </c>
      <c r="O723" s="25">
        <v>5</v>
      </c>
      <c r="P723" s="25">
        <v>0</v>
      </c>
      <c r="Q723" s="25">
        <v>0</v>
      </c>
      <c r="R723" s="25">
        <v>1</v>
      </c>
      <c r="S723" s="36">
        <v>125</v>
      </c>
      <c r="T723" s="24">
        <v>100</v>
      </c>
      <c r="U723" s="24">
        <v>0</v>
      </c>
      <c r="V723" s="24">
        <v>20</v>
      </c>
      <c r="W723" s="24">
        <v>0</v>
      </c>
      <c r="X723" s="24">
        <v>0</v>
      </c>
      <c r="Y723" s="48">
        <v>0</v>
      </c>
      <c r="Z723" s="48">
        <v>0</v>
      </c>
      <c r="AA723" s="48">
        <f>VLOOKUP(E723,[6]教育处数据!B:G,6,0)</f>
        <v>0</v>
      </c>
      <c r="AB723" s="43">
        <f>VLOOKUP(E723,[6]教育处数据!B:H,7,0)</f>
        <v>100</v>
      </c>
      <c r="AC723" s="43">
        <f>VLOOKUP(E723,[6]教育处数据!B:J,9,0)</f>
        <v>150</v>
      </c>
      <c r="AD723" s="43">
        <f>VLOOKUP(E723,[6]教育处数据!B:L,11,0)</f>
        <v>100</v>
      </c>
      <c r="AE723" s="43">
        <v>0</v>
      </c>
      <c r="AF723" s="43">
        <v>0</v>
      </c>
      <c r="AG723" s="43">
        <f>VLOOKUP(E723,[6]教育处数据!B:N,13,0)</f>
        <v>0</v>
      </c>
      <c r="AH723" s="43">
        <v>0</v>
      </c>
      <c r="AI723" s="43">
        <v>0</v>
      </c>
      <c r="AJ723" s="43">
        <v>0</v>
      </c>
      <c r="AK723" s="43">
        <v>0</v>
      </c>
      <c r="AL723" s="43">
        <v>0</v>
      </c>
      <c r="AM723" s="26">
        <f>SUM(J723:M723,S723:AJ723)</f>
        <v>755</v>
      </c>
      <c r="AN723" s="7" t="str">
        <f>VLOOKUP(G723,'[4]2.第一轮公示反馈'!$G:$AM,33,0)</f>
        <v>外科</v>
      </c>
      <c r="AO723" s="52">
        <f>SUMPRODUCT(($AN$4:$AN$1113=AN723)*($AM$4:$AM$1113&gt;AM723))+1</f>
        <v>37</v>
      </c>
      <c r="AP723" s="53">
        <f>COUNTIF(AN:AN,AN723)</f>
        <v>140</v>
      </c>
      <c r="AQ723" s="54">
        <f>AO723/AP723</f>
        <v>0.264285714285714</v>
      </c>
      <c r="AR723" s="53">
        <f>IF(AQ723&lt;=10%,1.5,(IF(AQ723&lt;=40%,1.25,IF(AQ723&lt;=60%,1,IF(AQ723&lt;90%,0.75,0.5)))))</f>
        <v>1.25</v>
      </c>
      <c r="AS723" s="55">
        <v>1200</v>
      </c>
      <c r="AT723" s="6">
        <f>VLOOKUP(E723,[6]教育处数据!B:Q,16,0)</f>
        <v>20</v>
      </c>
      <c r="AU723" s="56">
        <f>AS723*AR723*(AT723/AW723)</f>
        <v>1500</v>
      </c>
      <c r="AV723" s="57">
        <f>ROUND(AU723,0)</f>
        <v>1500</v>
      </c>
      <c r="AW723" s="6">
        <v>20</v>
      </c>
    </row>
    <row r="724" spans="1:49">
      <c r="A724" s="6"/>
      <c r="B724" s="7" t="s">
        <v>845</v>
      </c>
      <c r="C724" s="8">
        <v>719</v>
      </c>
      <c r="D724" s="59" t="s">
        <v>886</v>
      </c>
      <c r="E724" s="8">
        <f>VLOOKUP(D724,'[1]9月学员绩效名单'!$A:$C,3,0)</f>
        <v>123006</v>
      </c>
      <c r="F724" s="8" t="str">
        <f>VLOOKUP(E724,'[2]住培学员 在培学员排班表（所有人）请假等数据已更新到23.6'!$F$1:$X$65536,19,0)</f>
        <v>住院医师-本院</v>
      </c>
      <c r="G724" s="8" t="str">
        <f>VLOOKUP(E724,'[2]住培学员 在培学员排班表（所有人）请假等数据已更新到23.6'!$F$1:$P$65536,11,0)</f>
        <v>外科</v>
      </c>
      <c r="H724" s="8" t="str">
        <f>VLOOKUP(E724,'[2]住培学员 在培学员排班表（所有人）请假等数据已更新到23.6'!$F$1:$S$65536,14,0)</f>
        <v>2023年</v>
      </c>
      <c r="I724" s="8" t="s">
        <v>99</v>
      </c>
      <c r="J724" s="24">
        <v>0</v>
      </c>
      <c r="K724" s="24">
        <v>0</v>
      </c>
      <c r="L724" s="24">
        <v>0</v>
      </c>
      <c r="M724" s="24">
        <v>160</v>
      </c>
      <c r="N724" s="25">
        <v>0</v>
      </c>
      <c r="O724" s="25">
        <v>3</v>
      </c>
      <c r="P724" s="25">
        <v>5</v>
      </c>
      <c r="Q724" s="25">
        <v>3</v>
      </c>
      <c r="R724" s="25">
        <v>1</v>
      </c>
      <c r="S724" s="36">
        <v>260</v>
      </c>
      <c r="T724" s="24">
        <v>100</v>
      </c>
      <c r="U724" s="24">
        <v>10</v>
      </c>
      <c r="V724" s="24">
        <v>0</v>
      </c>
      <c r="W724" s="24">
        <v>60</v>
      </c>
      <c r="X724" s="24">
        <v>60</v>
      </c>
      <c r="Y724" s="48">
        <v>0</v>
      </c>
      <c r="Z724" s="48">
        <v>0</v>
      </c>
      <c r="AA724" s="48">
        <f>VLOOKUP(E724,[6]教育处数据!B:G,6,0)</f>
        <v>0</v>
      </c>
      <c r="AB724" s="43">
        <f>VLOOKUP(E724,[6]教育处数据!B:H,7,0)</f>
        <v>100</v>
      </c>
      <c r="AC724" s="43">
        <f>VLOOKUP(E724,[6]教育处数据!B:J,9,0)</f>
        <v>0</v>
      </c>
      <c r="AD724" s="43">
        <f>VLOOKUP(E724,[6]教育处数据!B:L,11,0)</f>
        <v>0</v>
      </c>
      <c r="AE724" s="43">
        <v>0</v>
      </c>
      <c r="AF724" s="43">
        <v>0</v>
      </c>
      <c r="AG724" s="43">
        <f>VLOOKUP(E724,[6]教育处数据!B:N,13,0)</f>
        <v>0</v>
      </c>
      <c r="AH724" s="43">
        <v>0</v>
      </c>
      <c r="AI724" s="43">
        <v>0</v>
      </c>
      <c r="AJ724" s="43">
        <v>0</v>
      </c>
      <c r="AK724" s="43">
        <v>0</v>
      </c>
      <c r="AL724" s="43">
        <v>0</v>
      </c>
      <c r="AM724" s="26">
        <f>SUM(J724:M724,S724:AJ724)</f>
        <v>750</v>
      </c>
      <c r="AN724" s="7" t="str">
        <f>VLOOKUP(G724,'[4]2.第一轮公示反馈'!$G:$AM,33,0)</f>
        <v>外科</v>
      </c>
      <c r="AO724" s="52">
        <f>SUMPRODUCT(($AN$4:$AN$1113=AN724)*($AM$4:$AM$1113&gt;AM724))+1</f>
        <v>38</v>
      </c>
      <c r="AP724" s="53">
        <f>COUNTIF(AN:AN,AN724)</f>
        <v>140</v>
      </c>
      <c r="AQ724" s="54">
        <f>AO724/AP724</f>
        <v>0.271428571428571</v>
      </c>
      <c r="AR724" s="53">
        <f>IF(AQ724&lt;=10%,1.5,(IF(AQ724&lt;=40%,1.25,IF(AQ724&lt;=60%,1,IF(AQ724&lt;90%,0.75,0.5)))))</f>
        <v>1.25</v>
      </c>
      <c r="AS724" s="55">
        <v>1200</v>
      </c>
      <c r="AT724" s="6">
        <f>VLOOKUP(E724,[6]教育处数据!B:Q,16,0)</f>
        <v>20</v>
      </c>
      <c r="AU724" s="56">
        <f>AS724*AR724*(AT724/AW724)</f>
        <v>1500</v>
      </c>
      <c r="AV724" s="57">
        <f>ROUND(AU724,0)</f>
        <v>1500</v>
      </c>
      <c r="AW724" s="6">
        <v>20</v>
      </c>
    </row>
    <row r="725" spans="1:49">
      <c r="A725" s="6"/>
      <c r="B725" s="7" t="s">
        <v>887</v>
      </c>
      <c r="C725" s="8">
        <v>720</v>
      </c>
      <c r="D725" s="10" t="s">
        <v>888</v>
      </c>
      <c r="E725" s="8">
        <f>VLOOKUP(D725,'[1]9月学员绩效名单'!$A:$C,3,0)</f>
        <v>623025</v>
      </c>
      <c r="F725" s="8" t="str">
        <f>VLOOKUP(E725,'[2]住培学员 在培学员排班表（所有人）请假等数据已更新到23.6'!$F$1:$X$65536,19,0)</f>
        <v>住院医师-本院</v>
      </c>
      <c r="G725" s="8" t="str">
        <f>VLOOKUP(E725,'[2]住培学员 在培学员排班表（所有人）请假等数据已更新到23.6'!$F$1:$P$65536,11,0)</f>
        <v>外科</v>
      </c>
      <c r="H725" s="8" t="str">
        <f>VLOOKUP(E725,'[2]住培学员 在培学员排班表（所有人）请假等数据已更新到23.6'!$F$1:$S$65536,14,0)</f>
        <v>2023年</v>
      </c>
      <c r="I725" s="8" t="s">
        <v>99</v>
      </c>
      <c r="J725" s="24">
        <v>0</v>
      </c>
      <c r="K725" s="24">
        <v>0</v>
      </c>
      <c r="L725" s="24">
        <v>0</v>
      </c>
      <c r="M725" s="24">
        <v>160</v>
      </c>
      <c r="N725" s="25">
        <v>0</v>
      </c>
      <c r="O725" s="25">
        <v>1</v>
      </c>
      <c r="P725" s="25">
        <v>2</v>
      </c>
      <c r="Q725" s="25">
        <v>0</v>
      </c>
      <c r="R725" s="25">
        <v>0</v>
      </c>
      <c r="S725" s="36">
        <v>60</v>
      </c>
      <c r="T725" s="24">
        <v>100</v>
      </c>
      <c r="U725" s="24">
        <v>10</v>
      </c>
      <c r="V725" s="24">
        <v>60</v>
      </c>
      <c r="W725" s="24">
        <v>90</v>
      </c>
      <c r="X725" s="24">
        <v>120</v>
      </c>
      <c r="Y725" s="48">
        <v>40</v>
      </c>
      <c r="Z725" s="48">
        <v>0</v>
      </c>
      <c r="AA725" s="48">
        <f>VLOOKUP(E725,[6]教育处数据!B:G,6,0)</f>
        <v>0</v>
      </c>
      <c r="AB725" s="43">
        <f>VLOOKUP(E725,[6]教育处数据!B:H,7,0)</f>
        <v>100</v>
      </c>
      <c r="AC725" s="43">
        <f>VLOOKUP(E725,[6]教育处数据!B:J,9,0)</f>
        <v>0</v>
      </c>
      <c r="AD725" s="43">
        <f>VLOOKUP(E725,[6]教育处数据!B:L,11,0)</f>
        <v>0</v>
      </c>
      <c r="AE725" s="43">
        <v>0</v>
      </c>
      <c r="AF725" s="43">
        <v>0</v>
      </c>
      <c r="AG725" s="43">
        <f>VLOOKUP(E725,[6]教育处数据!B:N,13,0)</f>
        <v>0</v>
      </c>
      <c r="AH725" s="43">
        <v>0</v>
      </c>
      <c r="AI725" s="43">
        <v>0</v>
      </c>
      <c r="AJ725" s="43">
        <v>0</v>
      </c>
      <c r="AK725" s="43">
        <v>0</v>
      </c>
      <c r="AL725" s="43">
        <v>0</v>
      </c>
      <c r="AM725" s="26">
        <f>SUM(J725:M725,S725:AJ725)</f>
        <v>740</v>
      </c>
      <c r="AN725" s="7" t="str">
        <f>VLOOKUP(G725,'[4]2.第一轮公示反馈'!$G:$AM,33,0)</f>
        <v>外科</v>
      </c>
      <c r="AO725" s="52">
        <f>SUMPRODUCT(($AN$4:$AN$1113=AN725)*($AM$4:$AM$1113&gt;AM725))+1</f>
        <v>39</v>
      </c>
      <c r="AP725" s="53">
        <f>COUNTIF(AN:AN,AN725)</f>
        <v>140</v>
      </c>
      <c r="AQ725" s="54">
        <f>AO725/AP725</f>
        <v>0.278571428571429</v>
      </c>
      <c r="AR725" s="53">
        <f>IF(AQ725&lt;=10%,1.5,(IF(AQ725&lt;=40%,1.25,IF(AQ725&lt;=60%,1,IF(AQ725&lt;90%,0.75,0.5)))))</f>
        <v>1.25</v>
      </c>
      <c r="AS725" s="55">
        <v>1200</v>
      </c>
      <c r="AT725" s="6">
        <f>VLOOKUP(E725,[6]教育处数据!B:Q,16,0)</f>
        <v>20</v>
      </c>
      <c r="AU725" s="56">
        <f>AS725*AR725*(AT725/AW725)</f>
        <v>1500</v>
      </c>
      <c r="AV725" s="57">
        <f>ROUND(AU725,0)</f>
        <v>1500</v>
      </c>
      <c r="AW725" s="6">
        <v>20</v>
      </c>
    </row>
    <row r="726" spans="1:49">
      <c r="A726" s="6"/>
      <c r="B726" s="7" t="s">
        <v>416</v>
      </c>
      <c r="C726" s="8">
        <v>721</v>
      </c>
      <c r="D726" s="71" t="s">
        <v>889</v>
      </c>
      <c r="E726" s="8" t="str">
        <f>VLOOKUP(D726,'[1]9月学员绩效名单'!$A:$C,3,0)</f>
        <v>728L07</v>
      </c>
      <c r="F726" s="8" t="str">
        <f>VLOOKUP(E726,'[2]住培学员 在培学员排班表（所有人）请假等数据已更新到23.6'!$F$1:$X$65536,19,0)</f>
        <v>住院医师-外院</v>
      </c>
      <c r="G726" s="8" t="str">
        <f>VLOOKUP(E726,'[2]住培学员 在培学员排班表（所有人）请假等数据已更新到23.6'!$F$1:$P$65536,11,0)</f>
        <v>外科</v>
      </c>
      <c r="H726" s="8" t="str">
        <f>VLOOKUP(E726,'[2]住培学员 在培学员排班表（所有人）请假等数据已更新到23.6'!$F$1:$S$65536,14,0)</f>
        <v>2021年</v>
      </c>
      <c r="I726" s="72" t="s">
        <v>99</v>
      </c>
      <c r="J726" s="62">
        <v>0</v>
      </c>
      <c r="K726" s="62">
        <v>0</v>
      </c>
      <c r="L726" s="62">
        <v>0</v>
      </c>
      <c r="M726" s="62">
        <v>160</v>
      </c>
      <c r="N726" s="25">
        <v>0</v>
      </c>
      <c r="O726" s="25">
        <v>3</v>
      </c>
      <c r="P726" s="61">
        <v>1</v>
      </c>
      <c r="Q726" s="61">
        <v>1</v>
      </c>
      <c r="R726" s="61">
        <v>1</v>
      </c>
      <c r="S726" s="64">
        <v>130</v>
      </c>
      <c r="T726" s="62">
        <v>100</v>
      </c>
      <c r="U726" s="62">
        <v>0</v>
      </c>
      <c r="V726" s="62">
        <v>0</v>
      </c>
      <c r="W726" s="62">
        <v>0</v>
      </c>
      <c r="X726" s="62">
        <v>0</v>
      </c>
      <c r="Y726" s="62">
        <v>0</v>
      </c>
      <c r="Z726" s="48">
        <v>0</v>
      </c>
      <c r="AA726" s="48">
        <f>VLOOKUP(E726,[6]教育处数据!B:G,6,0)</f>
        <v>0</v>
      </c>
      <c r="AB726" s="43">
        <f>VLOOKUP(E726,[6]教育处数据!B:H,7,0)</f>
        <v>100</v>
      </c>
      <c r="AC726" s="43">
        <f>VLOOKUP(E726,[6]教育处数据!B:J,9,0)</f>
        <v>150</v>
      </c>
      <c r="AD726" s="43">
        <f>VLOOKUP(E726,[6]教育处数据!B:L,11,0)</f>
        <v>100</v>
      </c>
      <c r="AE726" s="43">
        <v>0</v>
      </c>
      <c r="AF726" s="43">
        <v>0</v>
      </c>
      <c r="AG726" s="43">
        <f>VLOOKUP(E726,[6]教育处数据!B:N,13,0)</f>
        <v>0</v>
      </c>
      <c r="AH726" s="43">
        <v>0</v>
      </c>
      <c r="AI726" s="43">
        <v>0</v>
      </c>
      <c r="AJ726" s="43">
        <v>0</v>
      </c>
      <c r="AK726" s="43">
        <v>0</v>
      </c>
      <c r="AL726" s="43">
        <v>0</v>
      </c>
      <c r="AM726" s="26">
        <f>SUM(J726:M726,S726:AJ726)</f>
        <v>740</v>
      </c>
      <c r="AN726" s="7" t="str">
        <f>VLOOKUP(G726,'[4]2.第一轮公示反馈'!$G:$AM,33,0)</f>
        <v>外科</v>
      </c>
      <c r="AO726" s="52">
        <f>SUMPRODUCT(($AN$4:$AN$1113=AN726)*($AM$4:$AM$1113&gt;AM726))+1</f>
        <v>39</v>
      </c>
      <c r="AP726" s="53">
        <f>COUNTIF(AN:AN,AN726)</f>
        <v>140</v>
      </c>
      <c r="AQ726" s="54">
        <f>AO726/AP726</f>
        <v>0.278571428571429</v>
      </c>
      <c r="AR726" s="53">
        <f>IF(AQ726&lt;=10%,1.5,(IF(AQ726&lt;=40%,1.25,IF(AQ726&lt;=60%,1,IF(AQ726&lt;90%,0.75,0.5)))))</f>
        <v>1.25</v>
      </c>
      <c r="AS726" s="55">
        <v>1200</v>
      </c>
      <c r="AT726" s="6">
        <f>VLOOKUP(E726,[6]教育处数据!B:Q,16,0)</f>
        <v>20</v>
      </c>
      <c r="AU726" s="56">
        <f>AS726*AR726*(AT726/AW726)</f>
        <v>1500</v>
      </c>
      <c r="AV726" s="57">
        <f>ROUND(AU726,0)</f>
        <v>1500</v>
      </c>
      <c r="AW726" s="6">
        <v>20</v>
      </c>
    </row>
    <row r="727" spans="1:49">
      <c r="A727" s="6"/>
      <c r="B727" s="7" t="s">
        <v>890</v>
      </c>
      <c r="C727" s="8">
        <v>722</v>
      </c>
      <c r="D727" s="10" t="s">
        <v>891</v>
      </c>
      <c r="E727" s="8">
        <f>VLOOKUP(D727,'[1]9月学员绩效名单'!$A:$C,3,0)</f>
        <v>623032</v>
      </c>
      <c r="F727" s="8" t="str">
        <f>VLOOKUP(E727,'[2]住培学员 在培学员排班表（所有人）请假等数据已更新到23.6'!$F$1:$X$65536,19,0)</f>
        <v>住院医师-本院</v>
      </c>
      <c r="G727" s="8" t="str">
        <f>VLOOKUP(E727,'[2]住培学员 在培学员排班表（所有人）请假等数据已更新到23.6'!$F$1:$P$65536,11,0)</f>
        <v>外科</v>
      </c>
      <c r="H727" s="8" t="str">
        <f>VLOOKUP(E727,'[2]住培学员 在培学员排班表（所有人）请假等数据已更新到23.6'!$F$1:$S$65536,14,0)</f>
        <v>2023年</v>
      </c>
      <c r="I727" s="8" t="s">
        <v>99</v>
      </c>
      <c r="J727" s="24">
        <v>0</v>
      </c>
      <c r="K727" s="24">
        <v>0</v>
      </c>
      <c r="L727" s="24">
        <v>0</v>
      </c>
      <c r="M727" s="24">
        <v>160</v>
      </c>
      <c r="N727" s="25">
        <v>0</v>
      </c>
      <c r="O727" s="25">
        <v>4</v>
      </c>
      <c r="P727" s="25">
        <v>2</v>
      </c>
      <c r="Q727" s="25">
        <v>0</v>
      </c>
      <c r="R727" s="25">
        <v>0</v>
      </c>
      <c r="S727" s="36">
        <v>120</v>
      </c>
      <c r="T727" s="24">
        <v>100</v>
      </c>
      <c r="U727" s="24">
        <v>10</v>
      </c>
      <c r="V727" s="24">
        <v>60</v>
      </c>
      <c r="W727" s="24">
        <v>90</v>
      </c>
      <c r="X727" s="24">
        <v>90</v>
      </c>
      <c r="Y727" s="48">
        <v>0</v>
      </c>
      <c r="Z727" s="48">
        <v>0</v>
      </c>
      <c r="AA727" s="48">
        <f>VLOOKUP(E727,[6]教育处数据!B:G,6,0)</f>
        <v>0</v>
      </c>
      <c r="AB727" s="43">
        <f>VLOOKUP(E727,[6]教育处数据!B:H,7,0)</f>
        <v>100</v>
      </c>
      <c r="AC727" s="43">
        <f>VLOOKUP(E727,[6]教育处数据!B:J,9,0)</f>
        <v>0</v>
      </c>
      <c r="AD727" s="43">
        <f>VLOOKUP(E727,[6]教育处数据!B:L,11,0)</f>
        <v>0</v>
      </c>
      <c r="AE727" s="43">
        <v>0</v>
      </c>
      <c r="AF727" s="43">
        <v>0</v>
      </c>
      <c r="AG727" s="43">
        <f>VLOOKUP(E727,[6]教育处数据!B:N,13,0)</f>
        <v>0</v>
      </c>
      <c r="AH727" s="43">
        <v>0</v>
      </c>
      <c r="AI727" s="43">
        <v>0</v>
      </c>
      <c r="AJ727" s="43">
        <v>0</v>
      </c>
      <c r="AK727" s="43">
        <v>0</v>
      </c>
      <c r="AL727" s="43">
        <v>0</v>
      </c>
      <c r="AM727" s="26">
        <f>SUM(J727:M727,S727:AJ727)</f>
        <v>730</v>
      </c>
      <c r="AN727" s="7" t="str">
        <f>VLOOKUP(G727,'[4]2.第一轮公示反馈'!$G:$AM,33,0)</f>
        <v>外科</v>
      </c>
      <c r="AO727" s="52">
        <f>SUMPRODUCT(($AN$4:$AN$1113=AN727)*($AM$4:$AM$1113&gt;AM727))+1</f>
        <v>41</v>
      </c>
      <c r="AP727" s="53">
        <f>COUNTIF(AN:AN,AN727)</f>
        <v>140</v>
      </c>
      <c r="AQ727" s="54">
        <f>AO727/AP727</f>
        <v>0.292857142857143</v>
      </c>
      <c r="AR727" s="53">
        <f>IF(AQ727&lt;=10%,1.5,(IF(AQ727&lt;=40%,1.25,IF(AQ727&lt;=60%,1,IF(AQ727&lt;90%,0.75,0.5)))))</f>
        <v>1.25</v>
      </c>
      <c r="AS727" s="55">
        <v>1200</v>
      </c>
      <c r="AT727" s="6">
        <f>VLOOKUP(E727,[6]教育处数据!B:Q,16,0)</f>
        <v>20</v>
      </c>
      <c r="AU727" s="56">
        <f>AS727*AR727*(AT727/AW727)</f>
        <v>1500</v>
      </c>
      <c r="AV727" s="57">
        <f>ROUND(AU727,0)</f>
        <v>1500</v>
      </c>
      <c r="AW727" s="6">
        <v>20</v>
      </c>
    </row>
    <row r="728" spans="1:49">
      <c r="A728" s="6"/>
      <c r="B728" s="7" t="s">
        <v>192</v>
      </c>
      <c r="C728" s="8">
        <v>723</v>
      </c>
      <c r="D728" s="9" t="s">
        <v>892</v>
      </c>
      <c r="E728" s="8" t="str">
        <f>VLOOKUP(D728,'[1]9月学员绩效名单'!$A:$C,3,0)</f>
        <v>728L05</v>
      </c>
      <c r="F728" s="8" t="str">
        <f>VLOOKUP(E728,'[2]住培学员 在培学员排班表（所有人）请假等数据已更新到23.6'!$F$1:$X$65536,19,0)</f>
        <v>住院医师-外院</v>
      </c>
      <c r="G728" s="8" t="str">
        <f>VLOOKUP(E728,'[2]住培学员 在培学员排班表（所有人）请假等数据已更新到23.6'!$F$1:$P$65536,11,0)</f>
        <v>外科</v>
      </c>
      <c r="H728" s="8" t="str">
        <f>VLOOKUP(E728,'[2]住培学员 在培学员排班表（所有人）请假等数据已更新到23.6'!$F$1:$S$65536,14,0)</f>
        <v>2021年</v>
      </c>
      <c r="I728" s="8" t="s">
        <v>99</v>
      </c>
      <c r="J728" s="24">
        <v>0</v>
      </c>
      <c r="K728" s="24">
        <v>0</v>
      </c>
      <c r="L728" s="24">
        <v>0</v>
      </c>
      <c r="M728" s="24">
        <v>120</v>
      </c>
      <c r="N728" s="25">
        <v>0</v>
      </c>
      <c r="O728" s="25">
        <v>2</v>
      </c>
      <c r="P728" s="61">
        <v>0</v>
      </c>
      <c r="Q728" s="61">
        <v>1</v>
      </c>
      <c r="R728" s="61">
        <v>1</v>
      </c>
      <c r="S728" s="36">
        <v>90</v>
      </c>
      <c r="T728" s="24">
        <v>100</v>
      </c>
      <c r="U728" s="62">
        <v>0</v>
      </c>
      <c r="V728" s="62">
        <v>20</v>
      </c>
      <c r="W728" s="62">
        <v>30</v>
      </c>
      <c r="X728" s="62">
        <v>0</v>
      </c>
      <c r="Y728" s="62">
        <v>20</v>
      </c>
      <c r="Z728" s="48">
        <v>0</v>
      </c>
      <c r="AA728" s="48">
        <f>VLOOKUP(E728,[6]教育处数据!B:G,6,0)</f>
        <v>0</v>
      </c>
      <c r="AB728" s="43">
        <f>VLOOKUP(E728,[6]教育处数据!B:H,7,0)</f>
        <v>100</v>
      </c>
      <c r="AC728" s="43">
        <f>VLOOKUP(E728,[6]教育处数据!B:J,9,0)</f>
        <v>150</v>
      </c>
      <c r="AD728" s="43">
        <f>VLOOKUP(E728,[6]教育处数据!B:L,11,0)</f>
        <v>100</v>
      </c>
      <c r="AE728" s="43">
        <v>0</v>
      </c>
      <c r="AF728" s="43">
        <v>0</v>
      </c>
      <c r="AG728" s="43">
        <f>VLOOKUP(E728,[6]教育处数据!B:N,13,0)</f>
        <v>0</v>
      </c>
      <c r="AH728" s="43">
        <v>0</v>
      </c>
      <c r="AI728" s="43">
        <v>0</v>
      </c>
      <c r="AJ728" s="43">
        <v>0</v>
      </c>
      <c r="AK728" s="43">
        <v>0</v>
      </c>
      <c r="AL728" s="43">
        <v>0</v>
      </c>
      <c r="AM728" s="26">
        <f>SUM(J728:M728,S728:AJ728)</f>
        <v>730</v>
      </c>
      <c r="AN728" s="7" t="str">
        <f>VLOOKUP(G728,'[4]2.第一轮公示反馈'!$G:$AM,33,0)</f>
        <v>外科</v>
      </c>
      <c r="AO728" s="52">
        <f>SUMPRODUCT(($AN$4:$AN$1113=AN728)*($AM$4:$AM$1113&gt;AM728))+1</f>
        <v>41</v>
      </c>
      <c r="AP728" s="53">
        <f>COUNTIF(AN:AN,AN728)</f>
        <v>140</v>
      </c>
      <c r="AQ728" s="54">
        <f>AO728/AP728</f>
        <v>0.292857142857143</v>
      </c>
      <c r="AR728" s="53">
        <f>IF(AQ728&lt;=10%,1.5,(IF(AQ728&lt;=40%,1.25,IF(AQ728&lt;=60%,1,IF(AQ728&lt;90%,0.75,0.5)))))</f>
        <v>1.25</v>
      </c>
      <c r="AS728" s="55">
        <v>1200</v>
      </c>
      <c r="AT728" s="6">
        <f>VLOOKUP(E728,[6]教育处数据!B:Q,16,0)</f>
        <v>20</v>
      </c>
      <c r="AU728" s="56">
        <f>AS728*AR728*(AT728/AW728)</f>
        <v>1500</v>
      </c>
      <c r="AV728" s="57">
        <f>ROUND(AU728,0)</f>
        <v>1500</v>
      </c>
      <c r="AW728" s="6">
        <v>20</v>
      </c>
    </row>
    <row r="729" spans="1:49">
      <c r="A729" s="6"/>
      <c r="B729" s="7" t="s">
        <v>291</v>
      </c>
      <c r="C729" s="8">
        <v>724</v>
      </c>
      <c r="D729" s="70" t="s">
        <v>893</v>
      </c>
      <c r="E729" s="8" t="str">
        <f>VLOOKUP(D729,'[1]9月学员绩效名单'!$A:$C,3,0)</f>
        <v>7AM255</v>
      </c>
      <c r="F729" s="8" t="str">
        <f>VLOOKUP(E729,'[2]住培学员 在培学员排班表（所有人）请假等数据已更新到23.6'!$F$1:$X$65536,19,0)</f>
        <v>规培研究生</v>
      </c>
      <c r="G729" s="8" t="str">
        <f>VLOOKUP(E729,'[2]住培学员 在培学员排班表（所有人）请假等数据已更新到23.6'!$F$1:$P$65536,11,0)</f>
        <v>外科</v>
      </c>
      <c r="H729" s="8" t="str">
        <f>VLOOKUP(E729,'[2]住培学员 在培学员排班表（所有人）请假等数据已更新到23.6'!$F$1:$S$65536,14,0)</f>
        <v>2021年</v>
      </c>
      <c r="I729" s="8" t="s">
        <v>99</v>
      </c>
      <c r="J729" s="43">
        <v>0</v>
      </c>
      <c r="K729" s="43">
        <v>0</v>
      </c>
      <c r="L729" s="24">
        <v>-50</v>
      </c>
      <c r="M729" s="24">
        <v>160</v>
      </c>
      <c r="N729" s="25">
        <v>0</v>
      </c>
      <c r="O729" s="25">
        <v>4</v>
      </c>
      <c r="P729" s="25">
        <v>2</v>
      </c>
      <c r="Q729" s="25">
        <v>0</v>
      </c>
      <c r="R729" s="25">
        <v>0</v>
      </c>
      <c r="S729" s="36">
        <v>120</v>
      </c>
      <c r="T729" s="24">
        <v>100</v>
      </c>
      <c r="U729" s="24">
        <v>10</v>
      </c>
      <c r="V729" s="24">
        <v>40</v>
      </c>
      <c r="W729" s="24">
        <v>0</v>
      </c>
      <c r="X729" s="24">
        <v>0</v>
      </c>
      <c r="Y729" s="48">
        <v>0</v>
      </c>
      <c r="Z729" s="48">
        <v>0</v>
      </c>
      <c r="AA729" s="48">
        <f>VLOOKUP(E729,[6]教育处数据!B:G,6,0)</f>
        <v>0</v>
      </c>
      <c r="AB729" s="43">
        <f>VLOOKUP(E729,[6]教育处数据!B:H,7,0)</f>
        <v>100</v>
      </c>
      <c r="AC729" s="43">
        <f>VLOOKUP(E729,[6]教育处数据!B:J,9,0)</f>
        <v>150</v>
      </c>
      <c r="AD729" s="43">
        <f>VLOOKUP(E729,[6]教育处数据!B:L,11,0)</f>
        <v>100</v>
      </c>
      <c r="AE729" s="43">
        <v>0</v>
      </c>
      <c r="AF729" s="43">
        <v>0</v>
      </c>
      <c r="AG729" s="43">
        <f>VLOOKUP(E729,[6]教育处数据!B:N,13,0)</f>
        <v>0</v>
      </c>
      <c r="AH729" s="43">
        <v>0</v>
      </c>
      <c r="AI729" s="43">
        <v>0</v>
      </c>
      <c r="AJ729" s="43">
        <v>0</v>
      </c>
      <c r="AK729" s="43">
        <v>0</v>
      </c>
      <c r="AL729" s="43">
        <v>0</v>
      </c>
      <c r="AM729" s="26">
        <f>SUM(J729:M729,S729:AJ729)</f>
        <v>730</v>
      </c>
      <c r="AN729" s="7" t="str">
        <f>VLOOKUP(G729,'[4]2.第一轮公示反馈'!$G:$AM,33,0)</f>
        <v>外科</v>
      </c>
      <c r="AO729" s="52">
        <f>SUMPRODUCT(($AN$4:$AN$1113=AN729)*($AM$4:$AM$1113&gt;AM729))+1</f>
        <v>41</v>
      </c>
      <c r="AP729" s="53">
        <f>COUNTIF(AN:AN,AN729)</f>
        <v>140</v>
      </c>
      <c r="AQ729" s="54">
        <f>AO729/AP729</f>
        <v>0.292857142857143</v>
      </c>
      <c r="AR729" s="53">
        <f>IF(AQ729&lt;=10%,1.5,(IF(AQ729&lt;=40%,1.25,IF(AQ729&lt;=60%,1,IF(AQ729&lt;90%,0.75,0.5)))))</f>
        <v>1.25</v>
      </c>
      <c r="AS729" s="55">
        <v>1200</v>
      </c>
      <c r="AT729" s="6">
        <f>VLOOKUP(E729,[6]教育处数据!B:Q,16,0)</f>
        <v>20</v>
      </c>
      <c r="AU729" s="56">
        <f>AS729*AR729*(AT729/AW729)</f>
        <v>1500</v>
      </c>
      <c r="AV729" s="57">
        <f>ROUND(AU729,0)</f>
        <v>1500</v>
      </c>
      <c r="AW729" s="6">
        <v>20</v>
      </c>
    </row>
    <row r="730" spans="1:49">
      <c r="A730" s="6"/>
      <c r="B730" s="7" t="s">
        <v>243</v>
      </c>
      <c r="C730" s="8">
        <v>725</v>
      </c>
      <c r="D730" s="8" t="s">
        <v>894</v>
      </c>
      <c r="E730" s="8" t="str">
        <f>VLOOKUP(D730,'[1]9月学员绩效名单'!$A:$C,3,0)</f>
        <v>7AM353</v>
      </c>
      <c r="F730" s="8" t="str">
        <f>VLOOKUP(E730,'[2]住培学员 在培学员排班表（所有人）请假等数据已更新到23.6'!$F$1:$X$65536,19,0)</f>
        <v>规培研究生</v>
      </c>
      <c r="G730" s="8" t="str">
        <f>VLOOKUP(E730,'[2]住培学员 在培学员排班表（所有人）请假等数据已更新到23.6'!$F$1:$P$65536,11,0)</f>
        <v>外科</v>
      </c>
      <c r="H730" s="8" t="str">
        <f>VLOOKUP(E730,'[2]住培学员 在培学员排班表（所有人）请假等数据已更新到23.6'!$F$1:$S$65536,14,0)</f>
        <v>2021年</v>
      </c>
      <c r="I730" s="8" t="s">
        <v>99</v>
      </c>
      <c r="J730" s="24">
        <v>0</v>
      </c>
      <c r="K730" s="24">
        <v>0</v>
      </c>
      <c r="L730" s="24">
        <v>0</v>
      </c>
      <c r="M730" s="24">
        <v>160</v>
      </c>
      <c r="N730" s="25">
        <v>0</v>
      </c>
      <c r="O730" s="25">
        <v>3</v>
      </c>
      <c r="P730" s="25">
        <v>0</v>
      </c>
      <c r="Q730" s="25">
        <v>0</v>
      </c>
      <c r="R730" s="25">
        <v>1</v>
      </c>
      <c r="S730" s="36">
        <v>85</v>
      </c>
      <c r="T730" s="24">
        <v>100</v>
      </c>
      <c r="U730" s="24">
        <v>0</v>
      </c>
      <c r="V730" s="24">
        <v>0</v>
      </c>
      <c r="W730" s="24">
        <v>30</v>
      </c>
      <c r="X730" s="24">
        <v>0</v>
      </c>
      <c r="Y730" s="48">
        <v>0</v>
      </c>
      <c r="Z730" s="48">
        <v>0</v>
      </c>
      <c r="AA730" s="48">
        <f>VLOOKUP(E730,[6]教育处数据!B:G,6,0)</f>
        <v>0</v>
      </c>
      <c r="AB730" s="43">
        <f>VLOOKUP(E730,[6]教育处数据!B:H,7,0)</f>
        <v>100</v>
      </c>
      <c r="AC730" s="43">
        <f>VLOOKUP(E730,[6]教育处数据!B:J,9,0)</f>
        <v>150</v>
      </c>
      <c r="AD730" s="43">
        <f>VLOOKUP(E730,[6]教育处数据!B:L,11,0)</f>
        <v>100</v>
      </c>
      <c r="AE730" s="43">
        <v>0</v>
      </c>
      <c r="AF730" s="43">
        <v>0</v>
      </c>
      <c r="AG730" s="43">
        <f>VLOOKUP(E730,[6]教育处数据!B:N,13,0)</f>
        <v>0</v>
      </c>
      <c r="AH730" s="43">
        <v>0</v>
      </c>
      <c r="AI730" s="43">
        <v>0</v>
      </c>
      <c r="AJ730" s="43">
        <v>0</v>
      </c>
      <c r="AK730" s="43">
        <v>0</v>
      </c>
      <c r="AL730" s="43">
        <v>0</v>
      </c>
      <c r="AM730" s="26">
        <f>SUM(J730:M730,S730:AJ730)</f>
        <v>725</v>
      </c>
      <c r="AN730" s="7" t="str">
        <f>VLOOKUP(G730,'[4]2.第一轮公示反馈'!$G:$AM,33,0)</f>
        <v>外科</v>
      </c>
      <c r="AO730" s="52">
        <f>SUMPRODUCT(($AN$4:$AN$1113=AN730)*($AM$4:$AM$1113&gt;AM730))+1</f>
        <v>44</v>
      </c>
      <c r="AP730" s="53">
        <f>COUNTIF(AN:AN,AN730)</f>
        <v>140</v>
      </c>
      <c r="AQ730" s="54">
        <f>AO730/AP730</f>
        <v>0.314285714285714</v>
      </c>
      <c r="AR730" s="53">
        <f>IF(AQ730&lt;=10%,1.5,(IF(AQ730&lt;=40%,1.25,IF(AQ730&lt;=60%,1,IF(AQ730&lt;90%,0.75,0.5)))))</f>
        <v>1.25</v>
      </c>
      <c r="AS730" s="55">
        <v>1200</v>
      </c>
      <c r="AT730" s="6">
        <f>VLOOKUP(E730,[6]教育处数据!B:Q,16,0)</f>
        <v>20</v>
      </c>
      <c r="AU730" s="56">
        <f>AS730*AR730*(AT730/AW730)</f>
        <v>1500</v>
      </c>
      <c r="AV730" s="57">
        <f>ROUND(AU730,0)</f>
        <v>1500</v>
      </c>
      <c r="AW730" s="6">
        <v>20</v>
      </c>
    </row>
    <row r="731" spans="1:49">
      <c r="A731" s="6"/>
      <c r="B731" s="7" t="s">
        <v>128</v>
      </c>
      <c r="C731" s="8">
        <v>726</v>
      </c>
      <c r="D731" s="10" t="s">
        <v>895</v>
      </c>
      <c r="E731" s="8" t="str">
        <f>VLOOKUP(D731,'[1]9月学员绩效名单'!$A:$C,3,0)</f>
        <v>733L36</v>
      </c>
      <c r="F731" s="8" t="str">
        <f>VLOOKUP(E731,'[2]住培学员 在培学员排班表（所有人）请假等数据已更新到23.6'!$F$1:$X$65536,19,0)</f>
        <v>住院医师-社会人</v>
      </c>
      <c r="G731" s="8" t="str">
        <f>VLOOKUP(E731,'[2]住培学员 在培学员排班表（所有人）请假等数据已更新到23.6'!$F$1:$P$65536,11,0)</f>
        <v>外科</v>
      </c>
      <c r="H731" s="8" t="str">
        <f>VLOOKUP(E731,'[2]住培学员 在培学员排班表（所有人）请假等数据已更新到23.6'!$F$1:$S$65536,14,0)</f>
        <v>2023年</v>
      </c>
      <c r="I731" s="8" t="s">
        <v>99</v>
      </c>
      <c r="J731" s="24">
        <v>0</v>
      </c>
      <c r="K731" s="24">
        <v>0</v>
      </c>
      <c r="L731" s="24">
        <v>0</v>
      </c>
      <c r="M731" s="24">
        <v>160</v>
      </c>
      <c r="N731" s="25">
        <v>0</v>
      </c>
      <c r="O731" s="25">
        <v>5</v>
      </c>
      <c r="P731" s="25">
        <v>1</v>
      </c>
      <c r="Q731" s="25">
        <v>1</v>
      </c>
      <c r="R731" s="25">
        <v>1</v>
      </c>
      <c r="S731" s="36">
        <v>170</v>
      </c>
      <c r="T731" s="24">
        <v>100</v>
      </c>
      <c r="U731" s="24">
        <v>10</v>
      </c>
      <c r="V731" s="24">
        <v>40</v>
      </c>
      <c r="W731" s="24">
        <v>60</v>
      </c>
      <c r="X731" s="24">
        <v>60</v>
      </c>
      <c r="Y731" s="48">
        <v>0</v>
      </c>
      <c r="Z731" s="48">
        <v>0</v>
      </c>
      <c r="AA731" s="48">
        <f>VLOOKUP(E731,[6]教育处数据!B:G,6,0)</f>
        <v>0</v>
      </c>
      <c r="AB731" s="43">
        <f>VLOOKUP(E731,[6]教育处数据!B:H,7,0)</f>
        <v>100</v>
      </c>
      <c r="AC731" s="43">
        <f>VLOOKUP(E731,[6]教育处数据!B:J,9,0)</f>
        <v>0</v>
      </c>
      <c r="AD731" s="43">
        <f>VLOOKUP(E731,[6]教育处数据!B:L,11,0)</f>
        <v>0</v>
      </c>
      <c r="AE731" s="43">
        <v>0</v>
      </c>
      <c r="AF731" s="43">
        <v>0</v>
      </c>
      <c r="AG731" s="43">
        <v>-20</v>
      </c>
      <c r="AH731" s="43">
        <v>0</v>
      </c>
      <c r="AI731" s="43">
        <v>0</v>
      </c>
      <c r="AJ731" s="43">
        <v>0</v>
      </c>
      <c r="AK731" s="43">
        <v>0</v>
      </c>
      <c r="AL731" s="43">
        <v>0</v>
      </c>
      <c r="AM731" s="26">
        <f>SUM(J731:M731,S731:AJ731)</f>
        <v>680</v>
      </c>
      <c r="AN731" s="7" t="str">
        <f>VLOOKUP(G731,'[4]2.第一轮公示反馈'!$G:$AM,33,0)</f>
        <v>外科</v>
      </c>
      <c r="AO731" s="52">
        <f>SUMPRODUCT(($AN$4:$AN$1113=AN731)*($AM$4:$AM$1113&gt;AM731))+1</f>
        <v>45</v>
      </c>
      <c r="AP731" s="53">
        <f>COUNTIF(AN:AN,AN731)</f>
        <v>140</v>
      </c>
      <c r="AQ731" s="54">
        <f>AO731/AP731</f>
        <v>0.321428571428571</v>
      </c>
      <c r="AR731" s="53">
        <f>IF(AQ731&lt;=10%,1.5,(IF(AQ731&lt;=40%,1.25,IF(AQ731&lt;=60%,1,IF(AQ731&lt;90%,0.75,0.5)))))</f>
        <v>1.25</v>
      </c>
      <c r="AS731" s="55">
        <v>1200</v>
      </c>
      <c r="AT731" s="6">
        <f>VLOOKUP(E731,[6]教育处数据!B:Q,16,0)</f>
        <v>20</v>
      </c>
      <c r="AU731" s="56">
        <f>AS731*AR731*(AT731/AW731)</f>
        <v>1500</v>
      </c>
      <c r="AV731" s="57">
        <f>ROUND(AU731,0)</f>
        <v>1500</v>
      </c>
      <c r="AW731" s="6">
        <v>20</v>
      </c>
    </row>
    <row r="732" spans="1:49">
      <c r="A732" s="6"/>
      <c r="B732" s="7" t="s">
        <v>192</v>
      </c>
      <c r="C732" s="8">
        <v>727</v>
      </c>
      <c r="D732" s="13" t="s">
        <v>896</v>
      </c>
      <c r="E732" s="8" t="str">
        <f>VLOOKUP(D732,'[1]9月学员绩效名单'!$A:$C,3,0)</f>
        <v>7AM268</v>
      </c>
      <c r="F732" s="8" t="str">
        <f>VLOOKUP(E732,'[2]住培学员 在培学员排班表（所有人）请假等数据已更新到23.6'!$F$1:$X$65536,19,0)</f>
        <v>规培研究生</v>
      </c>
      <c r="G732" s="8" t="str">
        <f>VLOOKUP(E732,'[2]住培学员 在培学员排班表（所有人）请假等数据已更新到23.6'!$F$1:$P$65536,11,0)</f>
        <v>外科</v>
      </c>
      <c r="H732" s="8" t="str">
        <f>VLOOKUP(E732,'[2]住培学员 在培学员排班表（所有人）请假等数据已更新到23.6'!$F$1:$S$65536,14,0)</f>
        <v>2021年</v>
      </c>
      <c r="I732" s="8" t="s">
        <v>99</v>
      </c>
      <c r="J732" s="24">
        <v>0</v>
      </c>
      <c r="K732" s="24">
        <v>0</v>
      </c>
      <c r="L732" s="24">
        <v>0</v>
      </c>
      <c r="M732" s="24">
        <v>120</v>
      </c>
      <c r="N732" s="25">
        <v>0</v>
      </c>
      <c r="O732" s="25">
        <v>4</v>
      </c>
      <c r="P732" s="61">
        <v>0</v>
      </c>
      <c r="Q732" s="61">
        <v>0</v>
      </c>
      <c r="R732" s="61">
        <v>0</v>
      </c>
      <c r="S732" s="36">
        <v>80</v>
      </c>
      <c r="T732" s="24">
        <v>100</v>
      </c>
      <c r="U732" s="62">
        <v>0</v>
      </c>
      <c r="V732" s="62">
        <v>0</v>
      </c>
      <c r="W732" s="62">
        <v>0</v>
      </c>
      <c r="X732" s="62">
        <v>30</v>
      </c>
      <c r="Y732" s="62">
        <v>0</v>
      </c>
      <c r="Z732" s="48">
        <v>0</v>
      </c>
      <c r="AA732" s="48">
        <f>VLOOKUP(E732,[6]教育处数据!B:G,6,0)</f>
        <v>0</v>
      </c>
      <c r="AB732" s="43">
        <f>VLOOKUP(E732,[6]教育处数据!B:H,7,0)</f>
        <v>100</v>
      </c>
      <c r="AC732" s="43">
        <f>VLOOKUP(E732,[6]教育处数据!B:J,9,0)</f>
        <v>150</v>
      </c>
      <c r="AD732" s="43">
        <f>VLOOKUP(E732,[6]教育处数据!B:L,11,0)</f>
        <v>100</v>
      </c>
      <c r="AE732" s="43">
        <v>0</v>
      </c>
      <c r="AF732" s="43">
        <v>0</v>
      </c>
      <c r="AG732" s="43">
        <f>VLOOKUP(E732,[6]教育处数据!B:N,13,0)</f>
        <v>0</v>
      </c>
      <c r="AH732" s="43">
        <v>0</v>
      </c>
      <c r="AI732" s="43">
        <v>0</v>
      </c>
      <c r="AJ732" s="43">
        <v>0</v>
      </c>
      <c r="AK732" s="43">
        <v>0</v>
      </c>
      <c r="AL732" s="43">
        <v>0</v>
      </c>
      <c r="AM732" s="26">
        <f>SUM(J732:M732,S732:AJ732)</f>
        <v>680</v>
      </c>
      <c r="AN732" s="7" t="str">
        <f>VLOOKUP(G732,'[4]2.第一轮公示反馈'!$G:$AM,33,0)</f>
        <v>外科</v>
      </c>
      <c r="AO732" s="52">
        <f>SUMPRODUCT(($AN$4:$AN$1113=AN732)*($AM$4:$AM$1113&gt;AM732))+1</f>
        <v>45</v>
      </c>
      <c r="AP732" s="53">
        <f>COUNTIF(AN:AN,AN732)</f>
        <v>140</v>
      </c>
      <c r="AQ732" s="54">
        <f>AO732/AP732</f>
        <v>0.321428571428571</v>
      </c>
      <c r="AR732" s="53">
        <f>IF(AQ732&lt;=10%,1.5,(IF(AQ732&lt;=40%,1.25,IF(AQ732&lt;=60%,1,IF(AQ732&lt;90%,0.75,0.5)))))</f>
        <v>1.25</v>
      </c>
      <c r="AS732" s="55">
        <v>1200</v>
      </c>
      <c r="AT732" s="6">
        <f>VLOOKUP(E732,[6]教育处数据!B:Q,16,0)</f>
        <v>20</v>
      </c>
      <c r="AU732" s="56">
        <f>AS732*AR732*(AT732/AW732)</f>
        <v>1500</v>
      </c>
      <c r="AV732" s="57">
        <f>ROUND(AU732,0)</f>
        <v>1500</v>
      </c>
      <c r="AW732" s="6">
        <v>20</v>
      </c>
    </row>
    <row r="733" spans="1:49">
      <c r="A733" s="6"/>
      <c r="B733" s="7" t="s">
        <v>243</v>
      </c>
      <c r="C733" s="8">
        <v>728</v>
      </c>
      <c r="D733" s="8" t="s">
        <v>897</v>
      </c>
      <c r="E733" s="8">
        <f>VLOOKUP(D733,'[1]9月学员绩效名单'!$A:$C,3,0)</f>
        <v>121024</v>
      </c>
      <c r="F733" s="8" t="str">
        <f>VLOOKUP(E733,'[2]住培学员 在培学员排班表（所有人）请假等数据已更新到23.6'!$F$1:$X$65536,19,0)</f>
        <v>住院医师-本院</v>
      </c>
      <c r="G733" s="8" t="str">
        <f>VLOOKUP(E733,'[2]住培学员 在培学员排班表（所有人）请假等数据已更新到23.6'!$F$1:$P$65536,11,0)</f>
        <v>外科</v>
      </c>
      <c r="H733" s="8" t="str">
        <f>VLOOKUP(E733,'[2]住培学员 在培学员排班表（所有人）请假等数据已更新到23.6'!$F$1:$S$65536,14,0)</f>
        <v>2021年</v>
      </c>
      <c r="I733" s="8" t="s">
        <v>99</v>
      </c>
      <c r="J733" s="24">
        <v>0</v>
      </c>
      <c r="K733" s="24">
        <v>0</v>
      </c>
      <c r="L733" s="24">
        <v>0</v>
      </c>
      <c r="M733" s="24">
        <v>160</v>
      </c>
      <c r="N733" s="25">
        <v>0</v>
      </c>
      <c r="O733" s="25">
        <v>2</v>
      </c>
      <c r="P733" s="25">
        <v>0</v>
      </c>
      <c r="Q733" s="25">
        <v>0</v>
      </c>
      <c r="R733" s="25">
        <v>1</v>
      </c>
      <c r="S733" s="36">
        <v>65</v>
      </c>
      <c r="T733" s="24">
        <v>100</v>
      </c>
      <c r="U733" s="24">
        <v>0</v>
      </c>
      <c r="V733" s="24">
        <v>0</v>
      </c>
      <c r="W733" s="24">
        <v>0</v>
      </c>
      <c r="X733" s="24">
        <v>0</v>
      </c>
      <c r="Y733" s="48">
        <v>0</v>
      </c>
      <c r="Z733" s="48">
        <v>0</v>
      </c>
      <c r="AA733" s="48">
        <f>VLOOKUP(E733,[6]教育处数据!B:G,6,0)</f>
        <v>0</v>
      </c>
      <c r="AB733" s="43">
        <f>VLOOKUP(E733,[6]教育处数据!B:H,7,0)</f>
        <v>100</v>
      </c>
      <c r="AC733" s="43">
        <f>VLOOKUP(E733,[6]教育处数据!B:J,9,0)</f>
        <v>150</v>
      </c>
      <c r="AD733" s="43">
        <f>VLOOKUP(E733,[6]教育处数据!B:L,11,0)</f>
        <v>100</v>
      </c>
      <c r="AE733" s="43">
        <v>0</v>
      </c>
      <c r="AF733" s="43">
        <v>0</v>
      </c>
      <c r="AG733" s="43">
        <f>VLOOKUP(E733,[6]教育处数据!B:N,13,0)</f>
        <v>0</v>
      </c>
      <c r="AH733" s="43">
        <v>0</v>
      </c>
      <c r="AI733" s="43">
        <v>0</v>
      </c>
      <c r="AJ733" s="43">
        <v>0</v>
      </c>
      <c r="AK733" s="43">
        <v>0</v>
      </c>
      <c r="AL733" s="43">
        <v>0</v>
      </c>
      <c r="AM733" s="26">
        <f>SUM(J733:M733,S733:AJ733)</f>
        <v>675</v>
      </c>
      <c r="AN733" s="7" t="str">
        <f>VLOOKUP(G733,'[4]2.第一轮公示反馈'!$G:$AM,33,0)</f>
        <v>外科</v>
      </c>
      <c r="AO733" s="52">
        <f>SUMPRODUCT(($AN$4:$AN$1113=AN733)*($AM$4:$AM$1113&gt;AM733))+1</f>
        <v>47</v>
      </c>
      <c r="AP733" s="53">
        <f>COUNTIF(AN:AN,AN733)</f>
        <v>140</v>
      </c>
      <c r="AQ733" s="54">
        <f>AO733/AP733</f>
        <v>0.335714285714286</v>
      </c>
      <c r="AR733" s="53">
        <f>IF(AQ733&lt;=10%,1.5,(IF(AQ733&lt;=40%,1.25,IF(AQ733&lt;=60%,1,IF(AQ733&lt;90%,0.75,0.5)))))</f>
        <v>1.25</v>
      </c>
      <c r="AS733" s="55">
        <v>1200</v>
      </c>
      <c r="AT733" s="6">
        <f>VLOOKUP(E733,[6]教育处数据!B:Q,16,0)</f>
        <v>20</v>
      </c>
      <c r="AU733" s="56">
        <f>AS733*AR733*(AT733/AW733)</f>
        <v>1500</v>
      </c>
      <c r="AV733" s="57">
        <f>ROUND(AU733,0)</f>
        <v>1500</v>
      </c>
      <c r="AW733" s="6">
        <v>20</v>
      </c>
    </row>
    <row r="734" spans="1:49">
      <c r="A734" s="6"/>
      <c r="B734" s="7" t="s">
        <v>239</v>
      </c>
      <c r="C734" s="8">
        <v>729</v>
      </c>
      <c r="D734" s="8" t="s">
        <v>898</v>
      </c>
      <c r="E734" s="8" t="str">
        <f>VLOOKUP(D734,'[1]9月学员绩效名单'!$A:$C,3,0)</f>
        <v>7AO311</v>
      </c>
      <c r="F734" s="8" t="str">
        <f>VLOOKUP(E734,'[2]住培学员 在培学员排班表（所有人）请假等数据已更新到23.6'!$F$1:$X$65536,19,0)</f>
        <v>规培研究生</v>
      </c>
      <c r="G734" s="8" t="str">
        <f>VLOOKUP(E734,'[2]住培学员 在培学员排班表（所有人）请假等数据已更新到23.6'!$F$1:$P$65536,11,0)</f>
        <v>外科</v>
      </c>
      <c r="H734" s="8" t="str">
        <f>VLOOKUP(E734,'[2]住培学员 在培学员排班表（所有人）请假等数据已更新到23.6'!$F$1:$S$65536,14,0)</f>
        <v>2022年</v>
      </c>
      <c r="I734" s="8" t="s">
        <v>99</v>
      </c>
      <c r="J734" s="24">
        <v>0</v>
      </c>
      <c r="K734" s="24">
        <v>0</v>
      </c>
      <c r="L734" s="24">
        <v>0</v>
      </c>
      <c r="M734" s="24">
        <v>120</v>
      </c>
      <c r="N734" s="25">
        <v>0</v>
      </c>
      <c r="O734" s="25">
        <v>4</v>
      </c>
      <c r="P734" s="25">
        <v>7</v>
      </c>
      <c r="Q734" s="25">
        <v>4</v>
      </c>
      <c r="R734" s="25">
        <v>0</v>
      </c>
      <c r="S734" s="36">
        <v>320</v>
      </c>
      <c r="T734" s="24">
        <v>100</v>
      </c>
      <c r="U734" s="24">
        <v>10</v>
      </c>
      <c r="V734" s="24">
        <v>80</v>
      </c>
      <c r="W734" s="24">
        <v>0</v>
      </c>
      <c r="X734" s="24">
        <v>0</v>
      </c>
      <c r="Y734" s="48">
        <v>40</v>
      </c>
      <c r="Z734" s="48">
        <v>0</v>
      </c>
      <c r="AA734" s="48">
        <f>VLOOKUP(E734,[6]教育处数据!B:G,6,0)</f>
        <v>0</v>
      </c>
      <c r="AB734" s="43">
        <f>VLOOKUP(E734,[6]教育处数据!B:H,7,0)</f>
        <v>0</v>
      </c>
      <c r="AC734" s="43">
        <f>VLOOKUP(E734,[6]教育处数据!B:J,9,0)</f>
        <v>0</v>
      </c>
      <c r="AD734" s="43">
        <f>VLOOKUP(E734,[6]教育处数据!B:L,11,0)</f>
        <v>0</v>
      </c>
      <c r="AE734" s="43">
        <v>0</v>
      </c>
      <c r="AF734" s="43">
        <v>0</v>
      </c>
      <c r="AG734" s="43">
        <f>VLOOKUP(E734,[6]教育处数据!B:N,13,0)</f>
        <v>0</v>
      </c>
      <c r="AH734" s="43">
        <v>0</v>
      </c>
      <c r="AI734" s="43">
        <v>0</v>
      </c>
      <c r="AJ734" s="43">
        <v>0</v>
      </c>
      <c r="AK734" s="43">
        <v>0</v>
      </c>
      <c r="AL734" s="43">
        <v>0</v>
      </c>
      <c r="AM734" s="26">
        <f>SUM(J734:M734,S734:AJ734)</f>
        <v>670</v>
      </c>
      <c r="AN734" s="7" t="str">
        <f>VLOOKUP(G734,'[4]2.第一轮公示反馈'!$G:$AM,33,0)</f>
        <v>外科</v>
      </c>
      <c r="AO734" s="52">
        <f>SUMPRODUCT(($AN$4:$AN$1113=AN734)*($AM$4:$AM$1113&gt;AM734))+1</f>
        <v>48</v>
      </c>
      <c r="AP734" s="53">
        <f>COUNTIF(AN:AN,AN734)</f>
        <v>140</v>
      </c>
      <c r="AQ734" s="54">
        <f>AO734/AP734</f>
        <v>0.342857142857143</v>
      </c>
      <c r="AR734" s="53">
        <f>IF(AQ734&lt;=10%,1.5,(IF(AQ734&lt;=40%,1.25,IF(AQ734&lt;=60%,1,IF(AQ734&lt;90%,0.75,0.5)))))</f>
        <v>1.25</v>
      </c>
      <c r="AS734" s="55">
        <v>1200</v>
      </c>
      <c r="AT734" s="6">
        <f>VLOOKUP(E734,[6]教育处数据!B:Q,16,0)</f>
        <v>20</v>
      </c>
      <c r="AU734" s="56">
        <f>AS734*AR734*(AT734/AW734)</f>
        <v>1500</v>
      </c>
      <c r="AV734" s="57">
        <f>ROUND(AU734,0)</f>
        <v>1500</v>
      </c>
      <c r="AW734" s="6">
        <v>20</v>
      </c>
    </row>
    <row r="735" spans="1:49">
      <c r="A735" s="6"/>
      <c r="B735" s="7" t="s">
        <v>845</v>
      </c>
      <c r="C735" s="8">
        <v>730</v>
      </c>
      <c r="D735" s="70" t="s">
        <v>899</v>
      </c>
      <c r="E735" s="8" t="str">
        <f>VLOOKUP(D735,'[1]9月学员绩效名单'!$A:$C,3,0)</f>
        <v>7AO308</v>
      </c>
      <c r="F735" s="8" t="str">
        <f>VLOOKUP(E735,'[2]住培学员 在培学员排班表（所有人）请假等数据已更新到23.6'!$F$1:$X$65536,19,0)</f>
        <v>规培研究生</v>
      </c>
      <c r="G735" s="8" t="str">
        <f>VLOOKUP(E735,'[2]住培学员 在培学员排班表（所有人）请假等数据已更新到23.6'!$F$1:$P$65536,11,0)</f>
        <v>外科</v>
      </c>
      <c r="H735" s="8" t="str">
        <f>VLOOKUP(E735,'[2]住培学员 在培学员排班表（所有人）请假等数据已更新到23.6'!$F$1:$S$65536,14,0)</f>
        <v>2022年</v>
      </c>
      <c r="I735" s="8" t="s">
        <v>99</v>
      </c>
      <c r="J735" s="24">
        <v>0</v>
      </c>
      <c r="K735" s="24">
        <v>0</v>
      </c>
      <c r="L735" s="24">
        <v>0</v>
      </c>
      <c r="M735" s="24">
        <v>160</v>
      </c>
      <c r="N735" s="25">
        <v>0</v>
      </c>
      <c r="O735" s="25">
        <v>4</v>
      </c>
      <c r="P735" s="25">
        <v>6</v>
      </c>
      <c r="Q735" s="25">
        <v>3</v>
      </c>
      <c r="R735" s="25">
        <v>1</v>
      </c>
      <c r="S735" s="36">
        <v>300</v>
      </c>
      <c r="T735" s="24">
        <v>100</v>
      </c>
      <c r="U735" s="24">
        <v>10</v>
      </c>
      <c r="V735" s="24">
        <v>40</v>
      </c>
      <c r="W735" s="24">
        <v>30</v>
      </c>
      <c r="X735" s="24">
        <v>30</v>
      </c>
      <c r="Y735" s="48">
        <v>0</v>
      </c>
      <c r="Z735" s="48">
        <v>0</v>
      </c>
      <c r="AA735" s="48">
        <f>VLOOKUP(E735,[6]教育处数据!B:G,6,0)</f>
        <v>0</v>
      </c>
      <c r="AB735" s="43">
        <f>VLOOKUP(E735,[6]教育处数据!B:H,7,0)</f>
        <v>0</v>
      </c>
      <c r="AC735" s="43">
        <f>VLOOKUP(E735,[6]教育处数据!B:J,9,0)</f>
        <v>0</v>
      </c>
      <c r="AD735" s="43">
        <f>VLOOKUP(E735,[6]教育处数据!B:L,11,0)</f>
        <v>0</v>
      </c>
      <c r="AE735" s="43">
        <v>0</v>
      </c>
      <c r="AF735" s="43">
        <v>0</v>
      </c>
      <c r="AG735" s="43">
        <f>VLOOKUP(E735,[6]教育处数据!B:N,13,0)</f>
        <v>0</v>
      </c>
      <c r="AH735" s="43">
        <v>0</v>
      </c>
      <c r="AI735" s="43">
        <v>0</v>
      </c>
      <c r="AJ735" s="43">
        <v>0</v>
      </c>
      <c r="AK735" s="43">
        <v>0</v>
      </c>
      <c r="AL735" s="43">
        <v>0</v>
      </c>
      <c r="AM735" s="26">
        <f>SUM(J735:M735,S735:AJ735)</f>
        <v>670</v>
      </c>
      <c r="AN735" s="7" t="str">
        <f>VLOOKUP(G735,'[4]2.第一轮公示反馈'!$G:$AM,33,0)</f>
        <v>外科</v>
      </c>
      <c r="AO735" s="52">
        <f>SUMPRODUCT(($AN$4:$AN$1113=AN735)*($AM$4:$AM$1113&gt;AM735))+1</f>
        <v>48</v>
      </c>
      <c r="AP735" s="53">
        <f>COUNTIF(AN:AN,AN735)</f>
        <v>140</v>
      </c>
      <c r="AQ735" s="54">
        <f>AO735/AP735</f>
        <v>0.342857142857143</v>
      </c>
      <c r="AR735" s="53">
        <f>IF(AQ735&lt;=10%,1.5,(IF(AQ735&lt;=40%,1.25,IF(AQ735&lt;=60%,1,IF(AQ735&lt;90%,0.75,0.5)))))</f>
        <v>1.25</v>
      </c>
      <c r="AS735" s="55">
        <v>1200</v>
      </c>
      <c r="AT735" s="6">
        <f>VLOOKUP(E735,[6]教育处数据!B:Q,16,0)</f>
        <v>20</v>
      </c>
      <c r="AU735" s="56">
        <f>AS735*AR735*(AT735/AW735)</f>
        <v>1500</v>
      </c>
      <c r="AV735" s="57">
        <f>ROUND(AU735,0)</f>
        <v>1500</v>
      </c>
      <c r="AW735" s="6">
        <v>20</v>
      </c>
    </row>
    <row r="736" spans="1:49">
      <c r="A736" s="6"/>
      <c r="B736" s="7" t="s">
        <v>416</v>
      </c>
      <c r="C736" s="8">
        <v>731</v>
      </c>
      <c r="D736" s="70" t="s">
        <v>900</v>
      </c>
      <c r="E736" s="8" t="str">
        <f>VLOOKUP(D736,'[1]9月学员绩效名单'!$A:$C,3,0)</f>
        <v>729L81</v>
      </c>
      <c r="F736" s="8" t="str">
        <f>VLOOKUP(E736,'[2]住培学员 在培学员排班表（所有人）请假等数据已更新到23.6'!$F$1:$X$65536,19,0)</f>
        <v>住院医师-外院</v>
      </c>
      <c r="G736" s="8" t="str">
        <f>VLOOKUP(E736,'[2]住培学员 在培学员排班表（所有人）请假等数据已更新到23.6'!$F$1:$P$65536,11,0)</f>
        <v>外科</v>
      </c>
      <c r="H736" s="8" t="str">
        <f>VLOOKUP(E736,'[2]住培学员 在培学员排班表（所有人）请假等数据已更新到23.6'!$F$1:$S$65536,14,0)</f>
        <v>2022年</v>
      </c>
      <c r="I736" s="72" t="s">
        <v>99</v>
      </c>
      <c r="J736" s="62">
        <v>0</v>
      </c>
      <c r="K736" s="62">
        <v>0</v>
      </c>
      <c r="L736" s="62">
        <v>0</v>
      </c>
      <c r="M736" s="62">
        <v>160</v>
      </c>
      <c r="N736" s="25">
        <v>0</v>
      </c>
      <c r="O736" s="25">
        <v>2</v>
      </c>
      <c r="P736" s="61">
        <v>1</v>
      </c>
      <c r="Q736" s="61">
        <v>0</v>
      </c>
      <c r="R736" s="61">
        <v>0</v>
      </c>
      <c r="S736" s="64">
        <v>60</v>
      </c>
      <c r="T736" s="62">
        <v>100</v>
      </c>
      <c r="U736" s="62">
        <v>0</v>
      </c>
      <c r="V736" s="62">
        <v>0</v>
      </c>
      <c r="W736" s="62">
        <v>0</v>
      </c>
      <c r="X736" s="62">
        <v>0</v>
      </c>
      <c r="Y736" s="62">
        <v>0</v>
      </c>
      <c r="Z736" s="48">
        <v>0</v>
      </c>
      <c r="AA736" s="48">
        <f>VLOOKUP(E736,[6]教育处数据!B:G,6,0)</f>
        <v>0</v>
      </c>
      <c r="AB736" s="43">
        <f>VLOOKUP(E736,[6]教育处数据!B:H,7,0)</f>
        <v>100</v>
      </c>
      <c r="AC736" s="43">
        <f>VLOOKUP(E736,[6]教育处数据!B:J,9,0)</f>
        <v>150</v>
      </c>
      <c r="AD736" s="43">
        <f>VLOOKUP(E736,[6]教育处数据!B:L,11,0)</f>
        <v>100</v>
      </c>
      <c r="AE736" s="43">
        <v>0</v>
      </c>
      <c r="AF736" s="43">
        <v>0</v>
      </c>
      <c r="AG736" s="43">
        <f>VLOOKUP(E736,[6]教育处数据!B:N,13,0)</f>
        <v>0</v>
      </c>
      <c r="AH736" s="43">
        <v>0</v>
      </c>
      <c r="AI736" s="43">
        <v>0</v>
      </c>
      <c r="AJ736" s="43">
        <v>0</v>
      </c>
      <c r="AK736" s="43">
        <v>0</v>
      </c>
      <c r="AL736" s="43">
        <v>0</v>
      </c>
      <c r="AM736" s="26">
        <f>SUM(J736:M736,S736:AJ736)</f>
        <v>670</v>
      </c>
      <c r="AN736" s="7" t="str">
        <f>VLOOKUP(G736,'[4]2.第一轮公示反馈'!$G:$AM,33,0)</f>
        <v>外科</v>
      </c>
      <c r="AO736" s="52">
        <f>SUMPRODUCT(($AN$4:$AN$1113=AN736)*($AM$4:$AM$1113&gt;AM736))+1</f>
        <v>48</v>
      </c>
      <c r="AP736" s="53">
        <f>COUNTIF(AN:AN,AN736)</f>
        <v>140</v>
      </c>
      <c r="AQ736" s="54">
        <f>AO736/AP736</f>
        <v>0.342857142857143</v>
      </c>
      <c r="AR736" s="53">
        <f>IF(AQ736&lt;=10%,1.5,(IF(AQ736&lt;=40%,1.25,IF(AQ736&lt;=60%,1,IF(AQ736&lt;90%,0.75,0.5)))))</f>
        <v>1.25</v>
      </c>
      <c r="AS736" s="55">
        <v>1200</v>
      </c>
      <c r="AT736" s="6">
        <f>VLOOKUP(E736,[6]教育处数据!B:Q,16,0)</f>
        <v>20</v>
      </c>
      <c r="AU736" s="56">
        <f>AS736*AR736*(AT736/AW736)</f>
        <v>1500</v>
      </c>
      <c r="AV736" s="57">
        <f>ROUND(AU736,0)</f>
        <v>1500</v>
      </c>
      <c r="AW736" s="6">
        <v>20</v>
      </c>
    </row>
    <row r="737" spans="1:49">
      <c r="A737" s="6"/>
      <c r="B737" s="7" t="s">
        <v>192</v>
      </c>
      <c r="C737" s="8">
        <v>732</v>
      </c>
      <c r="D737" s="9" t="s">
        <v>901</v>
      </c>
      <c r="E737" s="8">
        <f>VLOOKUP(D737,'[1]9月学员绩效名单'!$A:$C,3,0)</f>
        <v>121021</v>
      </c>
      <c r="F737" s="8" t="str">
        <f>VLOOKUP(E737,'[2]住培学员 在培学员排班表（所有人）请假等数据已更新到23.6'!$F$1:$X$65536,19,0)</f>
        <v>住院医师-本院</v>
      </c>
      <c r="G737" s="8" t="str">
        <f>VLOOKUP(E737,'[2]住培学员 在培学员排班表（所有人）请假等数据已更新到23.6'!$F$1:$P$65536,11,0)</f>
        <v>外科</v>
      </c>
      <c r="H737" s="8" t="str">
        <f>VLOOKUP(E737,'[2]住培学员 在培学员排班表（所有人）请假等数据已更新到23.6'!$F$1:$S$65536,14,0)</f>
        <v>2021年</v>
      </c>
      <c r="I737" s="8" t="s">
        <v>99</v>
      </c>
      <c r="J737" s="24">
        <v>0</v>
      </c>
      <c r="K737" s="24">
        <v>0</v>
      </c>
      <c r="L737" s="24">
        <v>0</v>
      </c>
      <c r="M737" s="24">
        <v>120</v>
      </c>
      <c r="N737" s="25">
        <v>0</v>
      </c>
      <c r="O737" s="25">
        <v>2</v>
      </c>
      <c r="P737" s="61">
        <v>0</v>
      </c>
      <c r="Q737" s="61">
        <v>0</v>
      </c>
      <c r="R737" s="61">
        <v>0</v>
      </c>
      <c r="S737" s="36">
        <v>40</v>
      </c>
      <c r="T737" s="24">
        <v>100</v>
      </c>
      <c r="U737" s="62">
        <v>0</v>
      </c>
      <c r="V737" s="62">
        <v>20</v>
      </c>
      <c r="W737" s="62">
        <v>0</v>
      </c>
      <c r="X737" s="62">
        <v>30</v>
      </c>
      <c r="Y737" s="62">
        <v>0</v>
      </c>
      <c r="Z737" s="48">
        <v>0</v>
      </c>
      <c r="AA737" s="48">
        <f>VLOOKUP(E737,[6]教育处数据!B:G,6,0)</f>
        <v>0</v>
      </c>
      <c r="AB737" s="43">
        <f>VLOOKUP(E737,[6]教育处数据!B:H,7,0)</f>
        <v>100</v>
      </c>
      <c r="AC737" s="43">
        <f>VLOOKUP(E737,[6]教育处数据!B:J,9,0)</f>
        <v>150</v>
      </c>
      <c r="AD737" s="43">
        <f>VLOOKUP(E737,[6]教育处数据!B:L,11,0)</f>
        <v>100</v>
      </c>
      <c r="AE737" s="43">
        <v>0</v>
      </c>
      <c r="AF737" s="43">
        <v>0</v>
      </c>
      <c r="AG737" s="43">
        <f>VLOOKUP(E737,[6]教育处数据!B:N,13,0)</f>
        <v>0</v>
      </c>
      <c r="AH737" s="43">
        <v>0</v>
      </c>
      <c r="AI737" s="43">
        <v>0</v>
      </c>
      <c r="AJ737" s="43">
        <v>0</v>
      </c>
      <c r="AK737" s="43">
        <v>0</v>
      </c>
      <c r="AL737" s="43">
        <v>0</v>
      </c>
      <c r="AM737" s="26">
        <f>SUM(J737:M737,S737:AJ737)</f>
        <v>660</v>
      </c>
      <c r="AN737" s="7" t="str">
        <f>VLOOKUP(G737,'[4]2.第一轮公示反馈'!$G:$AM,33,0)</f>
        <v>外科</v>
      </c>
      <c r="AO737" s="52">
        <f>SUMPRODUCT(($AN$4:$AN$1113=AN737)*($AM$4:$AM$1113&gt;AM737))+1</f>
        <v>51</v>
      </c>
      <c r="AP737" s="53">
        <f>COUNTIF(AN:AN,AN737)</f>
        <v>140</v>
      </c>
      <c r="AQ737" s="54">
        <f>AO737/AP737</f>
        <v>0.364285714285714</v>
      </c>
      <c r="AR737" s="53">
        <f>IF(AQ737&lt;=10%,1.5,(IF(AQ737&lt;=40%,1.25,IF(AQ737&lt;=60%,1,IF(AQ737&lt;90%,0.75,0.5)))))</f>
        <v>1.25</v>
      </c>
      <c r="AS737" s="55">
        <v>1200</v>
      </c>
      <c r="AT737" s="6">
        <f>VLOOKUP(E737,[6]教育处数据!B:Q,16,0)</f>
        <v>20</v>
      </c>
      <c r="AU737" s="56">
        <f>AS737*AR737*(AT737/AW737)</f>
        <v>1500</v>
      </c>
      <c r="AV737" s="57">
        <f>ROUND(AU737,0)</f>
        <v>1500</v>
      </c>
      <c r="AW737" s="6">
        <v>20</v>
      </c>
    </row>
    <row r="738" spans="1:49">
      <c r="A738" s="6"/>
      <c r="B738" s="7" t="s">
        <v>848</v>
      </c>
      <c r="C738" s="8">
        <v>733</v>
      </c>
      <c r="D738" s="71" t="s">
        <v>902</v>
      </c>
      <c r="E738" s="8" t="str">
        <f>VLOOKUP(D738,'[1]9月学员绩效名单'!$A:$C,3,0)</f>
        <v>7AM251</v>
      </c>
      <c r="F738" s="8" t="str">
        <f>VLOOKUP(E738,'[2]住培学员 在培学员排班表（所有人）请假等数据已更新到23.6'!$F$1:$X$65536,19,0)</f>
        <v>规培研究生</v>
      </c>
      <c r="G738" s="8" t="str">
        <f>VLOOKUP(E738,'[2]住培学员 在培学员排班表（所有人）请假等数据已更新到23.6'!$F$1:$P$65536,11,0)</f>
        <v>外科</v>
      </c>
      <c r="H738" s="8" t="str">
        <f>VLOOKUP(E738,'[2]住培学员 在培学员排班表（所有人）请假等数据已更新到23.6'!$F$1:$S$65536,14,0)</f>
        <v>2021年</v>
      </c>
      <c r="I738" s="8" t="s">
        <v>99</v>
      </c>
      <c r="J738" s="24">
        <v>0</v>
      </c>
      <c r="K738" s="24">
        <v>0</v>
      </c>
      <c r="L738" s="24">
        <v>0</v>
      </c>
      <c r="M738" s="24">
        <v>160</v>
      </c>
      <c r="N738" s="25">
        <v>0</v>
      </c>
      <c r="O738" s="25">
        <v>4</v>
      </c>
      <c r="P738" s="25">
        <v>1</v>
      </c>
      <c r="Q738" s="25">
        <v>1</v>
      </c>
      <c r="R738" s="25">
        <v>1</v>
      </c>
      <c r="S738" s="36">
        <v>150</v>
      </c>
      <c r="T738" s="24">
        <v>100</v>
      </c>
      <c r="U738" s="24">
        <v>0</v>
      </c>
      <c r="V738" s="24">
        <v>0</v>
      </c>
      <c r="W738" s="24">
        <v>0</v>
      </c>
      <c r="X738" s="24">
        <v>0</v>
      </c>
      <c r="Y738" s="48">
        <v>0</v>
      </c>
      <c r="Z738" s="48">
        <v>0</v>
      </c>
      <c r="AA738" s="48">
        <f>VLOOKUP(E738,[6]教育处数据!B:G,6,0)</f>
        <v>0</v>
      </c>
      <c r="AB738" s="43">
        <f>VLOOKUP(E738,[6]教育处数据!B:H,7,0)</f>
        <v>100</v>
      </c>
      <c r="AC738" s="43">
        <f>VLOOKUP(E738,[6]教育处数据!B:J,9,0)</f>
        <v>150</v>
      </c>
      <c r="AD738" s="43">
        <f>VLOOKUP(E738,[6]教育处数据!B:L,11,0)</f>
        <v>0</v>
      </c>
      <c r="AE738" s="43">
        <v>0</v>
      </c>
      <c r="AF738" s="43">
        <v>0</v>
      </c>
      <c r="AG738" s="43">
        <f>VLOOKUP(E738,[6]教育处数据!B:N,13,0)</f>
        <v>0</v>
      </c>
      <c r="AH738" s="43">
        <v>0</v>
      </c>
      <c r="AI738" s="43">
        <v>0</v>
      </c>
      <c r="AJ738" s="43">
        <v>0</v>
      </c>
      <c r="AK738" s="43">
        <v>0</v>
      </c>
      <c r="AL738" s="43">
        <v>0</v>
      </c>
      <c r="AM738" s="26">
        <f>SUM(J738:M738,S738:AJ738)</f>
        <v>660</v>
      </c>
      <c r="AN738" s="7" t="str">
        <f>VLOOKUP(G738,'[4]2.第一轮公示反馈'!$G:$AM,33,0)</f>
        <v>外科</v>
      </c>
      <c r="AO738" s="52">
        <f>SUMPRODUCT(($AN$4:$AN$1113=AN738)*($AM$4:$AM$1113&gt;AM738))+1</f>
        <v>51</v>
      </c>
      <c r="AP738" s="53">
        <f>COUNTIF(AN:AN,AN738)</f>
        <v>140</v>
      </c>
      <c r="AQ738" s="54">
        <f>AO738/AP738</f>
        <v>0.364285714285714</v>
      </c>
      <c r="AR738" s="53">
        <f>IF(AQ738&lt;=10%,1.5,(IF(AQ738&lt;=40%,1.25,IF(AQ738&lt;=60%,1,IF(AQ738&lt;90%,0.75,0.5)))))</f>
        <v>1.25</v>
      </c>
      <c r="AS738" s="55">
        <v>1200</v>
      </c>
      <c r="AT738" s="6">
        <f>VLOOKUP(E738,[6]教育处数据!B:Q,16,0)</f>
        <v>20</v>
      </c>
      <c r="AU738" s="56">
        <f>AS738*AR738*(AT738/AW738)</f>
        <v>1500</v>
      </c>
      <c r="AV738" s="57">
        <f>ROUND(AU738,0)</f>
        <v>1500</v>
      </c>
      <c r="AW738" s="6">
        <v>20</v>
      </c>
    </row>
    <row r="739" spans="1:49">
      <c r="A739" s="6"/>
      <c r="B739" s="7" t="s">
        <v>845</v>
      </c>
      <c r="C739" s="8">
        <v>734</v>
      </c>
      <c r="D739" s="70" t="s">
        <v>903</v>
      </c>
      <c r="E739" s="8" t="str">
        <f>VLOOKUP(D739,'[1]9月学员绩效名单'!$A:$C,3,0)</f>
        <v>7AO317</v>
      </c>
      <c r="F739" s="8" t="str">
        <f>VLOOKUP(E739,'[2]住培学员 在培学员排班表（所有人）请假等数据已更新到23.6'!$F$1:$X$65536,19,0)</f>
        <v>规培研究生</v>
      </c>
      <c r="G739" s="8" t="str">
        <f>VLOOKUP(E739,'[2]住培学员 在培学员排班表（所有人）请假等数据已更新到23.6'!$F$1:$P$65536,11,0)</f>
        <v>外科</v>
      </c>
      <c r="H739" s="8" t="str">
        <f>VLOOKUP(E739,'[2]住培学员 在培学员排班表（所有人）请假等数据已更新到23.6'!$F$1:$S$65536,14,0)</f>
        <v>2022年</v>
      </c>
      <c r="I739" s="8" t="s">
        <v>99</v>
      </c>
      <c r="J739" s="24">
        <v>0</v>
      </c>
      <c r="K739" s="24">
        <v>0</v>
      </c>
      <c r="L739" s="24">
        <v>0</v>
      </c>
      <c r="M739" s="24">
        <v>160</v>
      </c>
      <c r="N739" s="25">
        <v>0</v>
      </c>
      <c r="O739" s="25">
        <v>4</v>
      </c>
      <c r="P739" s="25">
        <v>5</v>
      </c>
      <c r="Q739" s="25">
        <v>3</v>
      </c>
      <c r="R739" s="25">
        <v>1</v>
      </c>
      <c r="S739" s="36">
        <v>280</v>
      </c>
      <c r="T739" s="24">
        <v>100</v>
      </c>
      <c r="U739" s="24">
        <v>10</v>
      </c>
      <c r="V739" s="24">
        <v>40</v>
      </c>
      <c r="W739" s="24">
        <v>30</v>
      </c>
      <c r="X739" s="24">
        <v>30</v>
      </c>
      <c r="Y739" s="48">
        <v>0</v>
      </c>
      <c r="Z739" s="48">
        <v>0</v>
      </c>
      <c r="AA739" s="48">
        <f>VLOOKUP(E739,[6]教育处数据!B:G,6,0)</f>
        <v>0</v>
      </c>
      <c r="AB739" s="43">
        <f>VLOOKUP(E739,[6]教育处数据!B:H,7,0)</f>
        <v>0</v>
      </c>
      <c r="AC739" s="43">
        <f>VLOOKUP(E739,[6]教育处数据!B:J,9,0)</f>
        <v>0</v>
      </c>
      <c r="AD739" s="43">
        <f>VLOOKUP(E739,[6]教育处数据!B:L,11,0)</f>
        <v>0</v>
      </c>
      <c r="AE739" s="43">
        <v>0</v>
      </c>
      <c r="AF739" s="43">
        <v>0</v>
      </c>
      <c r="AG739" s="43">
        <f>VLOOKUP(E739,[6]教育处数据!B:N,13,0)</f>
        <v>0</v>
      </c>
      <c r="AH739" s="43">
        <v>0</v>
      </c>
      <c r="AI739" s="43">
        <v>0</v>
      </c>
      <c r="AJ739" s="43">
        <v>0</v>
      </c>
      <c r="AK739" s="43">
        <v>0</v>
      </c>
      <c r="AL739" s="43">
        <v>0</v>
      </c>
      <c r="AM739" s="26">
        <f>SUM(J739:M739,S739:AJ739)</f>
        <v>650</v>
      </c>
      <c r="AN739" s="7" t="str">
        <f>VLOOKUP(G739,'[4]2.第一轮公示反馈'!$G:$AM,33,0)</f>
        <v>外科</v>
      </c>
      <c r="AO739" s="52">
        <f>SUMPRODUCT(($AN$4:$AN$1113=AN739)*($AM$4:$AM$1113&gt;AM739))+1</f>
        <v>53</v>
      </c>
      <c r="AP739" s="53">
        <f>COUNTIF(AN:AN,AN739)</f>
        <v>140</v>
      </c>
      <c r="AQ739" s="54">
        <f>AO739/AP739</f>
        <v>0.378571428571429</v>
      </c>
      <c r="AR739" s="53">
        <f>IF(AQ739&lt;=10%,1.5,(IF(AQ739&lt;=40%,1.25,IF(AQ739&lt;=60%,1,IF(AQ739&lt;90%,0.75,0.5)))))</f>
        <v>1.25</v>
      </c>
      <c r="AS739" s="55">
        <v>1200</v>
      </c>
      <c r="AT739" s="6">
        <f>VLOOKUP(E739,[6]教育处数据!B:Q,16,0)</f>
        <v>20</v>
      </c>
      <c r="AU739" s="56">
        <f>AS739*AR739*(AT739/AW739)</f>
        <v>1500</v>
      </c>
      <c r="AV739" s="57">
        <f>ROUND(AU739,0)</f>
        <v>1500</v>
      </c>
      <c r="AW739" s="6">
        <v>20</v>
      </c>
    </row>
    <row r="740" spans="1:49">
      <c r="A740" s="6"/>
      <c r="B740" s="7" t="s">
        <v>241</v>
      </c>
      <c r="C740" s="8">
        <v>735</v>
      </c>
      <c r="D740" s="13" t="s">
        <v>904</v>
      </c>
      <c r="E740" s="8" t="str">
        <f>VLOOKUP(D740,'[1]9月学员绩效名单'!$A:$C,3,0)</f>
        <v>7AM323</v>
      </c>
      <c r="F740" s="8" t="str">
        <f>VLOOKUP(E740,'[2]住培学员 在培学员排班表（所有人）请假等数据已更新到23.6'!$F$1:$X$65536,19,0)</f>
        <v>规培研究生</v>
      </c>
      <c r="G740" s="8" t="str">
        <f>VLOOKUP(E740,'[2]住培学员 在培学员排班表（所有人）请假等数据已更新到23.6'!$F$1:$P$65536,11,0)</f>
        <v>外科</v>
      </c>
      <c r="H740" s="8" t="str">
        <f>VLOOKUP(E740,'[2]住培学员 在培学员排班表（所有人）请假等数据已更新到23.6'!$F$1:$S$65536,14,0)</f>
        <v>2021年</v>
      </c>
      <c r="I740" s="8" t="s">
        <v>99</v>
      </c>
      <c r="J740" s="24">
        <v>0</v>
      </c>
      <c r="K740" s="24">
        <v>0</v>
      </c>
      <c r="L740" s="24">
        <v>0</v>
      </c>
      <c r="M740" s="24">
        <v>160</v>
      </c>
      <c r="N740" s="25">
        <v>0</v>
      </c>
      <c r="O740" s="25">
        <v>6</v>
      </c>
      <c r="P740" s="25">
        <v>3</v>
      </c>
      <c r="Q740" s="25">
        <v>3</v>
      </c>
      <c r="R740" s="25">
        <v>1</v>
      </c>
      <c r="S740" s="36">
        <v>280</v>
      </c>
      <c r="T740" s="24">
        <v>100</v>
      </c>
      <c r="U740" s="24">
        <v>10</v>
      </c>
      <c r="V740" s="24">
        <v>20</v>
      </c>
      <c r="W740" s="24">
        <v>30</v>
      </c>
      <c r="X740" s="24">
        <v>30</v>
      </c>
      <c r="Y740" s="48">
        <v>20</v>
      </c>
      <c r="Z740" s="48">
        <v>0</v>
      </c>
      <c r="AA740" s="48">
        <f>VLOOKUP(E740,[6]教育处数据!B:G,6,0)</f>
        <v>0</v>
      </c>
      <c r="AB740" s="43">
        <f>VLOOKUP(E740,[6]教育处数据!B:H,7,0)</f>
        <v>0</v>
      </c>
      <c r="AC740" s="43">
        <f>VLOOKUP(E740,[6]教育处数据!B:J,9,0)</f>
        <v>0</v>
      </c>
      <c r="AD740" s="43">
        <f>VLOOKUP(E740,[6]教育处数据!B:L,11,0)</f>
        <v>0</v>
      </c>
      <c r="AE740" s="43">
        <v>0</v>
      </c>
      <c r="AF740" s="43">
        <v>0</v>
      </c>
      <c r="AG740" s="43">
        <f>VLOOKUP(E740,[6]教育处数据!B:N,13,0)</f>
        <v>0</v>
      </c>
      <c r="AH740" s="43">
        <v>0</v>
      </c>
      <c r="AI740" s="43">
        <v>0</v>
      </c>
      <c r="AJ740" s="43">
        <v>0</v>
      </c>
      <c r="AK740" s="43">
        <v>0</v>
      </c>
      <c r="AL740" s="43">
        <v>0</v>
      </c>
      <c r="AM740" s="26">
        <f>SUM(J740:M740,S740:AJ740)</f>
        <v>650</v>
      </c>
      <c r="AN740" s="7" t="str">
        <f>VLOOKUP(G740,'[4]2.第一轮公示反馈'!$G:$AM,33,0)</f>
        <v>外科</v>
      </c>
      <c r="AO740" s="52">
        <f>SUMPRODUCT(($AN$4:$AN$1113=AN740)*($AM$4:$AM$1113&gt;AM740))+1</f>
        <v>53</v>
      </c>
      <c r="AP740" s="53">
        <f>COUNTIF(AN:AN,AN740)</f>
        <v>140</v>
      </c>
      <c r="AQ740" s="54">
        <f>AO740/AP740</f>
        <v>0.378571428571429</v>
      </c>
      <c r="AR740" s="53">
        <f>IF(AQ740&lt;=10%,1.5,(IF(AQ740&lt;=40%,1.25,IF(AQ740&lt;=60%,1,IF(AQ740&lt;90%,0.75,0.5)))))</f>
        <v>1.25</v>
      </c>
      <c r="AS740" s="55">
        <v>1200</v>
      </c>
      <c r="AT740" s="6">
        <f>VLOOKUP(E740,[6]教育处数据!B:Q,16,0)</f>
        <v>20</v>
      </c>
      <c r="AU740" s="56">
        <f>AS740*AR740*(AT740/AW740)</f>
        <v>1500</v>
      </c>
      <c r="AV740" s="57">
        <f>ROUND(AU740,0)</f>
        <v>1500</v>
      </c>
      <c r="AW740" s="6">
        <v>20</v>
      </c>
    </row>
    <row r="741" spans="1:49">
      <c r="A741" s="6"/>
      <c r="B741" s="7" t="s">
        <v>845</v>
      </c>
      <c r="C741" s="8">
        <v>736</v>
      </c>
      <c r="D741" s="70" t="s">
        <v>905</v>
      </c>
      <c r="E741" s="8" t="str">
        <f>VLOOKUP(D741,'[1]9月学员绩效名单'!$A:$C,3,0)</f>
        <v>7AO027</v>
      </c>
      <c r="F741" s="8" t="str">
        <f>VLOOKUP(E741,'[2]住培学员 在培学员排班表（所有人）请假等数据已更新到23.6'!$F$1:$X$65536,19,0)</f>
        <v>规培研究生</v>
      </c>
      <c r="G741" s="8" t="str">
        <f>VLOOKUP(E741,'[2]住培学员 在培学员排班表（所有人）请假等数据已更新到23.6'!$F$1:$P$65536,11,0)</f>
        <v>外科</v>
      </c>
      <c r="H741" s="8" t="str">
        <f>VLOOKUP(E741,'[2]住培学员 在培学员排班表（所有人）请假等数据已更新到23.6'!$F$1:$S$65536,14,0)</f>
        <v>2022年</v>
      </c>
      <c r="I741" s="8" t="s">
        <v>99</v>
      </c>
      <c r="J741" s="24">
        <v>0</v>
      </c>
      <c r="K741" s="24">
        <v>0</v>
      </c>
      <c r="L741" s="24">
        <v>0</v>
      </c>
      <c r="M741" s="24">
        <v>160</v>
      </c>
      <c r="N741" s="25">
        <v>0</v>
      </c>
      <c r="O741" s="25">
        <v>6</v>
      </c>
      <c r="P741" s="25">
        <v>2</v>
      </c>
      <c r="Q741" s="25">
        <v>1</v>
      </c>
      <c r="R741" s="25">
        <v>1</v>
      </c>
      <c r="S741" s="36">
        <v>210</v>
      </c>
      <c r="T741" s="24">
        <v>100</v>
      </c>
      <c r="U741" s="24">
        <v>10</v>
      </c>
      <c r="V741" s="24">
        <v>40</v>
      </c>
      <c r="W741" s="24">
        <v>60</v>
      </c>
      <c r="X741" s="24">
        <v>60</v>
      </c>
      <c r="Y741" s="48">
        <v>0</v>
      </c>
      <c r="Z741" s="48">
        <v>0</v>
      </c>
      <c r="AA741" s="48">
        <f>VLOOKUP(E741,[6]教育处数据!B:G,6,0)</f>
        <v>0</v>
      </c>
      <c r="AB741" s="43">
        <f>VLOOKUP(E741,[6]教育处数据!B:H,7,0)</f>
        <v>0</v>
      </c>
      <c r="AC741" s="43">
        <f>VLOOKUP(E741,[6]教育处数据!B:J,9,0)</f>
        <v>0</v>
      </c>
      <c r="AD741" s="43">
        <f>VLOOKUP(E741,[6]教育处数据!B:L,11,0)</f>
        <v>0</v>
      </c>
      <c r="AE741" s="43">
        <v>0</v>
      </c>
      <c r="AF741" s="43">
        <v>0</v>
      </c>
      <c r="AG741" s="43">
        <f>VLOOKUP(E741,[6]教育处数据!B:N,13,0)</f>
        <v>0</v>
      </c>
      <c r="AH741" s="43">
        <v>0</v>
      </c>
      <c r="AI741" s="43">
        <v>0</v>
      </c>
      <c r="AJ741" s="43">
        <v>0</v>
      </c>
      <c r="AK741" s="43">
        <v>0</v>
      </c>
      <c r="AL741" s="43">
        <v>0</v>
      </c>
      <c r="AM741" s="26">
        <f>SUM(J741:M741,S741:AJ741)</f>
        <v>640</v>
      </c>
      <c r="AN741" s="7" t="str">
        <f>VLOOKUP(G741,'[4]2.第一轮公示反馈'!$G:$AM,33,0)</f>
        <v>外科</v>
      </c>
      <c r="AO741" s="52">
        <f>SUMPRODUCT(($AN$4:$AN$1113=AN741)*($AM$4:$AM$1113&gt;AM741))+1</f>
        <v>55</v>
      </c>
      <c r="AP741" s="53">
        <f>COUNTIF(AN:AN,AN741)</f>
        <v>140</v>
      </c>
      <c r="AQ741" s="54">
        <f>AO741/AP741</f>
        <v>0.392857142857143</v>
      </c>
      <c r="AR741" s="53">
        <f>IF(AQ741&lt;=10%,1.5,(IF(AQ741&lt;=40%,1.25,IF(AQ741&lt;=60%,1,IF(AQ741&lt;90%,0.75,0.5)))))</f>
        <v>1.25</v>
      </c>
      <c r="AS741" s="55">
        <v>1200</v>
      </c>
      <c r="AT741" s="6">
        <f>VLOOKUP(E741,[6]教育处数据!B:Q,16,0)</f>
        <v>20</v>
      </c>
      <c r="AU741" s="56">
        <f>AS741*AR741*(AT741/AW741)</f>
        <v>1500</v>
      </c>
      <c r="AV741" s="57">
        <f>ROUND(AU741,0)</f>
        <v>1500</v>
      </c>
      <c r="AW741" s="6">
        <v>20</v>
      </c>
    </row>
    <row r="742" spans="1:49">
      <c r="A742" s="6"/>
      <c r="B742" s="7" t="s">
        <v>257</v>
      </c>
      <c r="C742" s="8">
        <v>737</v>
      </c>
      <c r="D742" s="8" t="s">
        <v>906</v>
      </c>
      <c r="E742" s="8" t="str">
        <f>VLOOKUP(D742,'[1]9月学员绩效名单'!$A:$C,3,0)</f>
        <v>7AM269</v>
      </c>
      <c r="F742" s="8" t="str">
        <f>VLOOKUP(E742,'[2]住培学员 在培学员排班表（所有人）请假等数据已更新到23.6'!$F$1:$X$65536,19,0)</f>
        <v>规培研究生</v>
      </c>
      <c r="G742" s="8" t="str">
        <f>VLOOKUP(E742,'[2]住培学员 在培学员排班表（所有人）请假等数据已更新到23.6'!$F$1:$P$65536,11,0)</f>
        <v>外科</v>
      </c>
      <c r="H742" s="8" t="str">
        <f>VLOOKUP(E742,'[2]住培学员 在培学员排班表（所有人）请假等数据已更新到23.6'!$F$1:$S$65536,14,0)</f>
        <v>2021年</v>
      </c>
      <c r="I742" s="8" t="s">
        <v>99</v>
      </c>
      <c r="J742" s="24">
        <v>0</v>
      </c>
      <c r="K742" s="24">
        <v>0</v>
      </c>
      <c r="L742" s="24">
        <v>0</v>
      </c>
      <c r="M742" s="24">
        <v>160</v>
      </c>
      <c r="N742" s="37">
        <v>0</v>
      </c>
      <c r="O742" s="25">
        <v>0</v>
      </c>
      <c r="P742" s="37">
        <v>0</v>
      </c>
      <c r="Q742" s="37">
        <v>0</v>
      </c>
      <c r="R742" s="37">
        <v>0</v>
      </c>
      <c r="S742" s="36">
        <v>0</v>
      </c>
      <c r="T742" s="24">
        <v>100</v>
      </c>
      <c r="U742" s="24">
        <v>10</v>
      </c>
      <c r="V742" s="24">
        <v>0</v>
      </c>
      <c r="W742" s="24">
        <v>0</v>
      </c>
      <c r="X742" s="24">
        <v>0</v>
      </c>
      <c r="Y742" s="48">
        <v>20</v>
      </c>
      <c r="Z742" s="48">
        <v>0</v>
      </c>
      <c r="AA742" s="48">
        <f>VLOOKUP(E742,[6]教育处数据!B:G,6,0)</f>
        <v>0</v>
      </c>
      <c r="AB742" s="43">
        <f>VLOOKUP(E742,[6]教育处数据!B:H,7,0)</f>
        <v>100</v>
      </c>
      <c r="AC742" s="43">
        <f>VLOOKUP(E742,[6]教育处数据!B:J,9,0)</f>
        <v>150</v>
      </c>
      <c r="AD742" s="43">
        <f>VLOOKUP(E742,[6]教育处数据!B:L,11,0)</f>
        <v>100</v>
      </c>
      <c r="AE742" s="43">
        <v>0</v>
      </c>
      <c r="AF742" s="43">
        <v>0</v>
      </c>
      <c r="AG742" s="43">
        <f>VLOOKUP(E742,[6]教育处数据!B:N,13,0)</f>
        <v>0</v>
      </c>
      <c r="AH742" s="43">
        <v>0</v>
      </c>
      <c r="AI742" s="43">
        <v>0</v>
      </c>
      <c r="AJ742" s="43">
        <v>0</v>
      </c>
      <c r="AK742" s="43">
        <v>0</v>
      </c>
      <c r="AL742" s="43">
        <v>0</v>
      </c>
      <c r="AM742" s="26">
        <f>SUM(J742:M742,S742:AJ742)</f>
        <v>640</v>
      </c>
      <c r="AN742" s="7" t="str">
        <f>VLOOKUP(G742,'[4]2.第一轮公示反馈'!$G:$AM,33,0)</f>
        <v>外科</v>
      </c>
      <c r="AO742" s="52">
        <f>SUMPRODUCT(($AN$4:$AN$1113=AN742)*($AM$4:$AM$1113&gt;AM742))+1</f>
        <v>55</v>
      </c>
      <c r="AP742" s="53">
        <f>COUNTIF(AN:AN,AN742)</f>
        <v>140</v>
      </c>
      <c r="AQ742" s="54">
        <f>AO742/AP742</f>
        <v>0.392857142857143</v>
      </c>
      <c r="AR742" s="53">
        <f>IF(AQ742&lt;=10%,1.5,(IF(AQ742&lt;=40%,1.25,IF(AQ742&lt;=60%,1,IF(AQ742&lt;90%,0.75,0.5)))))</f>
        <v>1.25</v>
      </c>
      <c r="AS742" s="55">
        <v>1200</v>
      </c>
      <c r="AT742" s="6">
        <f>VLOOKUP(E742,[6]教育处数据!B:Q,16,0)</f>
        <v>20</v>
      </c>
      <c r="AU742" s="56">
        <f>AS742*AR742*(AT742/AW742)</f>
        <v>1500</v>
      </c>
      <c r="AV742" s="57">
        <f>ROUND(AU742,0)</f>
        <v>1500</v>
      </c>
      <c r="AW742" s="6">
        <v>20</v>
      </c>
    </row>
    <row r="743" spans="1:49">
      <c r="A743" s="6"/>
      <c r="B743" s="7" t="s">
        <v>192</v>
      </c>
      <c r="C743" s="8">
        <v>738</v>
      </c>
      <c r="D743" s="9" t="s">
        <v>907</v>
      </c>
      <c r="E743" s="8">
        <f>VLOOKUP(D743,'[1]9月学员绩效名单'!$A:$C,3,0)</f>
        <v>621012</v>
      </c>
      <c r="F743" s="8" t="str">
        <f>VLOOKUP(E743,'[2]住培学员 在培学员排班表（所有人）请假等数据已更新到23.6'!$F$1:$X$65536,19,0)</f>
        <v>住院医师-本院</v>
      </c>
      <c r="G743" s="8" t="str">
        <f>VLOOKUP(E743,'[2]住培学员 在培学员排班表（所有人）请假等数据已更新到23.6'!$F$1:$P$65536,11,0)</f>
        <v>外科</v>
      </c>
      <c r="H743" s="8" t="str">
        <f>VLOOKUP(E743,'[2]住培学员 在培学员排班表（所有人）请假等数据已更新到23.6'!$F$1:$S$65536,14,0)</f>
        <v>2021年</v>
      </c>
      <c r="I743" s="8" t="s">
        <v>99</v>
      </c>
      <c r="J743" s="24">
        <v>0</v>
      </c>
      <c r="K743" s="24">
        <v>0</v>
      </c>
      <c r="L743" s="24">
        <v>0</v>
      </c>
      <c r="M743" s="24">
        <v>120</v>
      </c>
      <c r="N743" s="25">
        <v>0</v>
      </c>
      <c r="O743" s="25">
        <v>0</v>
      </c>
      <c r="P743" s="61">
        <v>0</v>
      </c>
      <c r="Q743" s="61">
        <v>0</v>
      </c>
      <c r="R743" s="61">
        <v>0</v>
      </c>
      <c r="S743" s="36">
        <v>0</v>
      </c>
      <c r="T743" s="24">
        <v>100</v>
      </c>
      <c r="U743" s="41">
        <v>10</v>
      </c>
      <c r="V743" s="41">
        <v>0</v>
      </c>
      <c r="W743" s="41">
        <v>0</v>
      </c>
      <c r="X743" s="41">
        <v>60</v>
      </c>
      <c r="Y743" s="41">
        <v>0</v>
      </c>
      <c r="Z743" s="48">
        <v>0</v>
      </c>
      <c r="AA743" s="48">
        <f>VLOOKUP(E743,[6]教育处数据!B:G,6,0)</f>
        <v>0</v>
      </c>
      <c r="AB743" s="43">
        <f>VLOOKUP(E743,[6]教育处数据!B:H,7,0)</f>
        <v>100</v>
      </c>
      <c r="AC743" s="43">
        <f>VLOOKUP(E743,[6]教育处数据!B:J,9,0)</f>
        <v>150</v>
      </c>
      <c r="AD743" s="43">
        <f>VLOOKUP(E743,[6]教育处数据!B:L,11,0)</f>
        <v>100</v>
      </c>
      <c r="AE743" s="43">
        <v>0</v>
      </c>
      <c r="AF743" s="43">
        <v>0</v>
      </c>
      <c r="AG743" s="43">
        <f>VLOOKUP(E743,[6]教育处数据!B:N,13,0)</f>
        <v>0</v>
      </c>
      <c r="AH743" s="43">
        <v>0</v>
      </c>
      <c r="AI743" s="43">
        <v>0</v>
      </c>
      <c r="AJ743" s="43">
        <v>0</v>
      </c>
      <c r="AK743" s="43">
        <v>0</v>
      </c>
      <c r="AL743" s="43">
        <v>0</v>
      </c>
      <c r="AM743" s="26">
        <f>SUM(J743:M743,S743:AJ743)</f>
        <v>640</v>
      </c>
      <c r="AN743" s="7" t="str">
        <f>VLOOKUP(G743,'[4]2.第一轮公示反馈'!$G:$AM,33,0)</f>
        <v>外科</v>
      </c>
      <c r="AO743" s="52">
        <f>SUMPRODUCT(($AN$4:$AN$1113=AN743)*($AM$4:$AM$1113&gt;AM743))+1</f>
        <v>55</v>
      </c>
      <c r="AP743" s="53">
        <f>COUNTIF(AN:AN,AN743)</f>
        <v>140</v>
      </c>
      <c r="AQ743" s="54">
        <f>AO743/AP743</f>
        <v>0.392857142857143</v>
      </c>
      <c r="AR743" s="53">
        <f>IF(AQ743&lt;=10%,1.5,(IF(AQ743&lt;=40%,1.25,IF(AQ743&lt;=60%,1,IF(AQ743&lt;90%,0.75,0.5)))))</f>
        <v>1.25</v>
      </c>
      <c r="AS743" s="55">
        <v>1200</v>
      </c>
      <c r="AT743" s="6">
        <f>VLOOKUP(E743,[6]教育处数据!B:Q,16,0)</f>
        <v>20</v>
      </c>
      <c r="AU743" s="56">
        <f>AS743*AR743*(AT743/AW743)</f>
        <v>1500</v>
      </c>
      <c r="AV743" s="57">
        <f>ROUND(AU743,0)</f>
        <v>1500</v>
      </c>
      <c r="AW743" s="6">
        <v>20</v>
      </c>
    </row>
    <row r="744" spans="1:49">
      <c r="A744" s="6"/>
      <c r="B744" s="7" t="s">
        <v>839</v>
      </c>
      <c r="C744" s="8">
        <v>739</v>
      </c>
      <c r="D744" s="8" t="s">
        <v>908</v>
      </c>
      <c r="E744" s="8" t="str">
        <f>VLOOKUP(D744,'[1]9月学员绩效名单'!$A:$C,3,0)</f>
        <v>733L19</v>
      </c>
      <c r="F744" s="8" t="str">
        <f>VLOOKUP(E744,'[2]住培学员 在培学员排班表（所有人）请假等数据已更新到23.6'!$F$1:$X$65536,19,0)</f>
        <v>住院医师-外院</v>
      </c>
      <c r="G744" s="8" t="str">
        <f>VLOOKUP(E744,'[2]住培学员 在培学员排班表（所有人）请假等数据已更新到23.6'!$F$1:$P$65536,11,0)</f>
        <v>外科</v>
      </c>
      <c r="H744" s="8" t="str">
        <f>VLOOKUP(E744,'[2]住培学员 在培学员排班表（所有人）请假等数据已更新到23.6'!$F$1:$S$65536,14,0)</f>
        <v>2023年</v>
      </c>
      <c r="I744" s="8" t="s">
        <v>99</v>
      </c>
      <c r="J744" s="24">
        <v>0</v>
      </c>
      <c r="K744" s="24">
        <v>0</v>
      </c>
      <c r="L744" s="24">
        <v>0</v>
      </c>
      <c r="M744" s="24">
        <v>160</v>
      </c>
      <c r="N744" s="25">
        <v>0</v>
      </c>
      <c r="O744" s="25">
        <v>3</v>
      </c>
      <c r="P744" s="25">
        <v>0</v>
      </c>
      <c r="Q744" s="25">
        <v>1</v>
      </c>
      <c r="R744" s="25">
        <v>1</v>
      </c>
      <c r="S744" s="36">
        <v>110</v>
      </c>
      <c r="T744" s="24">
        <v>100</v>
      </c>
      <c r="U744" s="24">
        <v>10</v>
      </c>
      <c r="V744" s="24">
        <v>40</v>
      </c>
      <c r="W744" s="24">
        <v>60</v>
      </c>
      <c r="X744" s="24">
        <v>60</v>
      </c>
      <c r="Y744" s="48">
        <v>0</v>
      </c>
      <c r="Z744" s="48">
        <v>0</v>
      </c>
      <c r="AA744" s="48">
        <f>VLOOKUP(E744,[6]教育处数据!B:G,6,0)</f>
        <v>0</v>
      </c>
      <c r="AB744" s="43">
        <f>VLOOKUP(E744,[6]教育处数据!B:H,7,0)</f>
        <v>100</v>
      </c>
      <c r="AC744" s="43">
        <f>VLOOKUP(E744,[6]教育处数据!B:J,9,0)</f>
        <v>0</v>
      </c>
      <c r="AD744" s="43">
        <f>VLOOKUP(E744,[6]教育处数据!B:L,11,0)</f>
        <v>0</v>
      </c>
      <c r="AE744" s="43">
        <v>0</v>
      </c>
      <c r="AF744" s="43">
        <v>0</v>
      </c>
      <c r="AG744" s="43">
        <f>VLOOKUP(E744,[6]教育处数据!B:N,13,0)</f>
        <v>0</v>
      </c>
      <c r="AH744" s="43">
        <v>0</v>
      </c>
      <c r="AI744" s="43">
        <v>0</v>
      </c>
      <c r="AJ744" s="43">
        <v>0</v>
      </c>
      <c r="AK744" s="43">
        <v>0</v>
      </c>
      <c r="AL744" s="43">
        <v>0</v>
      </c>
      <c r="AM744" s="26">
        <f>SUM(J744:M744,S744:AJ744)</f>
        <v>640</v>
      </c>
      <c r="AN744" s="7" t="str">
        <f>VLOOKUP(G744,'[4]2.第一轮公示反馈'!$G:$AM,33,0)</f>
        <v>外科</v>
      </c>
      <c r="AO744" s="52">
        <f>SUMPRODUCT(($AN$4:$AN$1113=AN744)*($AM$4:$AM$1113&gt;AM744))+1</f>
        <v>55</v>
      </c>
      <c r="AP744" s="53">
        <f>COUNTIF(AN:AN,AN744)</f>
        <v>140</v>
      </c>
      <c r="AQ744" s="54">
        <f>AO744/AP744</f>
        <v>0.392857142857143</v>
      </c>
      <c r="AR744" s="53">
        <f>IF(AQ744&lt;=10%,1.5,(IF(AQ744&lt;=40%,1.25,IF(AQ744&lt;=60%,1,IF(AQ744&lt;90%,0.75,0.5)))))</f>
        <v>1.25</v>
      </c>
      <c r="AS744" s="55">
        <v>1200</v>
      </c>
      <c r="AT744" s="6">
        <f>VLOOKUP(E744,[6]教育处数据!B:Q,16,0)</f>
        <v>20</v>
      </c>
      <c r="AU744" s="56">
        <f>AS744*AR744*(AT744/AW744)</f>
        <v>1500</v>
      </c>
      <c r="AV744" s="57">
        <f>ROUND(AU744,0)</f>
        <v>1500</v>
      </c>
      <c r="AW744" s="6">
        <v>20</v>
      </c>
    </row>
    <row r="745" spans="1:49">
      <c r="A745" s="6"/>
      <c r="B745" s="7" t="s">
        <v>416</v>
      </c>
      <c r="C745" s="8">
        <v>740</v>
      </c>
      <c r="D745" s="71" t="s">
        <v>909</v>
      </c>
      <c r="E745" s="8" t="str">
        <f>VLOOKUP(D745,'[1]9月学员绩效名单'!$A:$C,3,0)</f>
        <v>730L53</v>
      </c>
      <c r="F745" s="8" t="str">
        <f>VLOOKUP(E745,'[2]住培学员 在培学员排班表（所有人）请假等数据已更新到23.6'!$F$1:$X$65536,19,0)</f>
        <v>住院医师-外院</v>
      </c>
      <c r="G745" s="8" t="str">
        <f>VLOOKUP(E745,'[2]住培学员 在培学员排班表（所有人）请假等数据已更新到23.6'!$F$1:$P$65536,11,0)</f>
        <v>外科</v>
      </c>
      <c r="H745" s="8" t="str">
        <f>VLOOKUP(E745,'[2]住培学员 在培学员排班表（所有人）请假等数据已更新到23.6'!$F$1:$S$65536,14,0)</f>
        <v>2022年</v>
      </c>
      <c r="I745" s="72" t="s">
        <v>99</v>
      </c>
      <c r="J745" s="62">
        <v>0</v>
      </c>
      <c r="K745" s="62">
        <v>0</v>
      </c>
      <c r="L745" s="62">
        <v>0</v>
      </c>
      <c r="M745" s="62">
        <v>160</v>
      </c>
      <c r="N745" s="25">
        <v>0</v>
      </c>
      <c r="O745" s="25">
        <v>5</v>
      </c>
      <c r="P745" s="61">
        <v>1</v>
      </c>
      <c r="Q745" s="61">
        <v>1</v>
      </c>
      <c r="R745" s="61">
        <v>1</v>
      </c>
      <c r="S745" s="36">
        <f>N745*50+O745*20+P745*20+Q745*25+R745*25</f>
        <v>170</v>
      </c>
      <c r="T745" s="62">
        <v>100</v>
      </c>
      <c r="U745" s="62">
        <v>10</v>
      </c>
      <c r="V745" s="62">
        <v>40</v>
      </c>
      <c r="W745" s="62">
        <v>30</v>
      </c>
      <c r="X745" s="62">
        <v>30</v>
      </c>
      <c r="Y745" s="62">
        <v>0</v>
      </c>
      <c r="Z745" s="48">
        <v>0</v>
      </c>
      <c r="AA745" s="48">
        <f>VLOOKUP(E745,[6]教育处数据!B:G,6,0)</f>
        <v>0</v>
      </c>
      <c r="AB745" s="43">
        <f>VLOOKUP(E745,[6]教育处数据!B:H,7,0)</f>
        <v>100</v>
      </c>
      <c r="AC745" s="43">
        <f>VLOOKUP(E745,[6]教育处数据!B:J,9,0)</f>
        <v>0</v>
      </c>
      <c r="AD745" s="43">
        <f>VLOOKUP(E745,[6]教育处数据!B:L,11,0)</f>
        <v>0</v>
      </c>
      <c r="AE745" s="43">
        <v>0</v>
      </c>
      <c r="AF745" s="43">
        <v>0</v>
      </c>
      <c r="AG745" s="43">
        <f>VLOOKUP(E745,[6]教育处数据!B:N,13,0)</f>
        <v>0</v>
      </c>
      <c r="AH745" s="43">
        <v>0</v>
      </c>
      <c r="AI745" s="43">
        <v>0</v>
      </c>
      <c r="AJ745" s="43">
        <v>0</v>
      </c>
      <c r="AK745" s="43">
        <v>0</v>
      </c>
      <c r="AL745" s="43">
        <v>0</v>
      </c>
      <c r="AM745" s="26">
        <f>SUM(J745:M745,S745:AJ745)</f>
        <v>640</v>
      </c>
      <c r="AN745" s="7" t="str">
        <f>VLOOKUP(G745,'[4]2.第一轮公示反馈'!$G:$AM,33,0)</f>
        <v>外科</v>
      </c>
      <c r="AO745" s="52">
        <f>SUMPRODUCT(($AN$4:$AN$1113=AN745)*($AM$4:$AM$1113&gt;AM745))+1</f>
        <v>55</v>
      </c>
      <c r="AP745" s="53">
        <f>COUNTIF(AN:AN,AN745)</f>
        <v>140</v>
      </c>
      <c r="AQ745" s="54">
        <f>AO745/AP745</f>
        <v>0.392857142857143</v>
      </c>
      <c r="AR745" s="53">
        <f>IF(AQ745&lt;=10%,1.5,(IF(AQ745&lt;=40%,1.25,IF(AQ745&lt;=60%,1,IF(AQ745&lt;90%,0.75,0.5)))))</f>
        <v>1.25</v>
      </c>
      <c r="AS745" s="55">
        <v>1200</v>
      </c>
      <c r="AT745" s="6">
        <f>VLOOKUP(E745,[6]教育处数据!B:Q,16,0)</f>
        <v>20</v>
      </c>
      <c r="AU745" s="56">
        <f>AS745*AR745*(AT745/AW745)</f>
        <v>1500</v>
      </c>
      <c r="AV745" s="57">
        <f>ROUND(AU745,0)</f>
        <v>1500</v>
      </c>
      <c r="AW745" s="6">
        <v>20</v>
      </c>
    </row>
    <row r="746" spans="1:49">
      <c r="A746" s="6"/>
      <c r="B746" s="7" t="s">
        <v>187</v>
      </c>
      <c r="C746" s="8">
        <v>741</v>
      </c>
      <c r="D746" s="13" t="s">
        <v>910</v>
      </c>
      <c r="E746" s="8" t="str">
        <f>VLOOKUP(D746,'[1]9月学员绩效名单'!$A:$C,3,0)</f>
        <v>7AM257</v>
      </c>
      <c r="F746" s="8" t="str">
        <f>VLOOKUP(E746,'[2]住培学员 在培学员排班表（所有人）请假等数据已更新到23.6'!$F$1:$X$65536,19,0)</f>
        <v>规培研究生</v>
      </c>
      <c r="G746" s="8" t="str">
        <f>VLOOKUP(E746,'[2]住培学员 在培学员排班表（所有人）请假等数据已更新到23.6'!$F$1:$P$65536,11,0)</f>
        <v>外科</v>
      </c>
      <c r="H746" s="8" t="str">
        <f>VLOOKUP(E746,'[2]住培学员 在培学员排班表（所有人）请假等数据已更新到23.6'!$F$1:$S$65536,14,0)</f>
        <v>2022年</v>
      </c>
      <c r="I746" s="8" t="s">
        <v>99</v>
      </c>
      <c r="J746" s="24">
        <v>0</v>
      </c>
      <c r="K746" s="24">
        <v>0</v>
      </c>
      <c r="L746" s="24">
        <v>0</v>
      </c>
      <c r="M746" s="24">
        <v>160</v>
      </c>
      <c r="N746" s="25">
        <v>0</v>
      </c>
      <c r="O746" s="25">
        <v>4</v>
      </c>
      <c r="P746" s="25">
        <v>2</v>
      </c>
      <c r="Q746" s="25">
        <v>1</v>
      </c>
      <c r="R746" s="25">
        <v>1</v>
      </c>
      <c r="S746" s="36">
        <v>170</v>
      </c>
      <c r="T746" s="24">
        <v>100</v>
      </c>
      <c r="U746" s="24">
        <v>10</v>
      </c>
      <c r="V746" s="24">
        <v>40</v>
      </c>
      <c r="W746" s="24">
        <v>60</v>
      </c>
      <c r="X746" s="24">
        <v>60</v>
      </c>
      <c r="Y746" s="48">
        <v>20</v>
      </c>
      <c r="Z746" s="48">
        <v>0</v>
      </c>
      <c r="AA746" s="48">
        <f>VLOOKUP(E746,[6]教育处数据!B:G,6,0)</f>
        <v>0</v>
      </c>
      <c r="AB746" s="43">
        <f>VLOOKUP(E746,[6]教育处数据!B:H,7,0)</f>
        <v>0</v>
      </c>
      <c r="AC746" s="43">
        <f>VLOOKUP(E746,[6]教育处数据!B:J,9,0)</f>
        <v>0</v>
      </c>
      <c r="AD746" s="43">
        <f>VLOOKUP(E746,[6]教育处数据!B:L,11,0)</f>
        <v>0</v>
      </c>
      <c r="AE746" s="43">
        <v>0</v>
      </c>
      <c r="AF746" s="43">
        <v>0</v>
      </c>
      <c r="AG746" s="43">
        <f>VLOOKUP(E746,[6]教育处数据!B:N,13,0)</f>
        <v>0</v>
      </c>
      <c r="AH746" s="43">
        <v>0</v>
      </c>
      <c r="AI746" s="43">
        <v>0</v>
      </c>
      <c r="AJ746" s="43">
        <v>0</v>
      </c>
      <c r="AK746" s="43">
        <v>0</v>
      </c>
      <c r="AL746" s="43">
        <v>0</v>
      </c>
      <c r="AM746" s="26">
        <f>SUM(J746:M746,S746:AJ746)</f>
        <v>620</v>
      </c>
      <c r="AN746" s="7" t="str">
        <f>VLOOKUP(G746,'[4]2.第一轮公示反馈'!$G:$AM,33,0)</f>
        <v>外科</v>
      </c>
      <c r="AO746" s="52">
        <f>SUMPRODUCT(($AN$4:$AN$1113=AN746)*($AM$4:$AM$1113&gt;AM746))+1</f>
        <v>60</v>
      </c>
      <c r="AP746" s="53">
        <f>COUNTIF(AN:AN,AN746)</f>
        <v>140</v>
      </c>
      <c r="AQ746" s="54">
        <f>AO746/AP746</f>
        <v>0.428571428571429</v>
      </c>
      <c r="AR746" s="53">
        <f>IF(AQ746&lt;=10%,1.5,(IF(AQ746&lt;=40%,1.25,IF(AQ746&lt;=60%,1,IF(AQ746&lt;90%,0.75,0.5)))))</f>
        <v>1</v>
      </c>
      <c r="AS746" s="55">
        <v>1200</v>
      </c>
      <c r="AT746" s="6">
        <f>VLOOKUP(E746,[6]教育处数据!B:Q,16,0)</f>
        <v>20</v>
      </c>
      <c r="AU746" s="56">
        <f>AS746*AR746*(AT746/AW746)</f>
        <v>1200</v>
      </c>
      <c r="AV746" s="57">
        <f>ROUND(AU746,0)</f>
        <v>1200</v>
      </c>
      <c r="AW746" s="6">
        <v>20</v>
      </c>
    </row>
    <row r="747" spans="1:49">
      <c r="A747" s="6"/>
      <c r="B747" s="7" t="s">
        <v>848</v>
      </c>
      <c r="C747" s="8">
        <v>742</v>
      </c>
      <c r="D747" s="71" t="s">
        <v>911</v>
      </c>
      <c r="E747" s="8" t="str">
        <f>VLOOKUP(D747,'[1]9月学员绩效名单'!$A:$C,3,0)</f>
        <v>7AM360</v>
      </c>
      <c r="F747" s="8" t="str">
        <f>VLOOKUP(E747,'[2]住培学员 在培学员排班表（所有人）请假等数据已更新到23.6'!$F$1:$X$65536,19,0)</f>
        <v>规培研究生</v>
      </c>
      <c r="G747" s="8" t="str">
        <f>VLOOKUP(E747,'[2]住培学员 在培学员排班表（所有人）请假等数据已更新到23.6'!$F$1:$P$65536,11,0)</f>
        <v>外科</v>
      </c>
      <c r="H747" s="8" t="str">
        <f>VLOOKUP(E747,'[2]住培学员 在培学员排班表（所有人）请假等数据已更新到23.6'!$F$1:$S$65536,14,0)</f>
        <v>2021年</v>
      </c>
      <c r="I747" s="8" t="s">
        <v>99</v>
      </c>
      <c r="J747" s="24">
        <v>0</v>
      </c>
      <c r="K747" s="24">
        <v>0</v>
      </c>
      <c r="L747" s="24">
        <v>0</v>
      </c>
      <c r="M747" s="24">
        <v>160</v>
      </c>
      <c r="N747" s="25">
        <v>0</v>
      </c>
      <c r="O747" s="25">
        <v>3</v>
      </c>
      <c r="P747" s="25">
        <v>0</v>
      </c>
      <c r="Q747" s="25">
        <v>2</v>
      </c>
      <c r="R747" s="25">
        <v>2</v>
      </c>
      <c r="S747" s="36">
        <v>160</v>
      </c>
      <c r="T747" s="24">
        <v>100</v>
      </c>
      <c r="U747" s="24">
        <v>0</v>
      </c>
      <c r="V747" s="24">
        <v>40</v>
      </c>
      <c r="W747" s="24">
        <v>30</v>
      </c>
      <c r="X747" s="24">
        <v>30</v>
      </c>
      <c r="Y747" s="48">
        <v>0</v>
      </c>
      <c r="Z747" s="48">
        <v>0</v>
      </c>
      <c r="AA747" s="48">
        <f>VLOOKUP(E747,[6]教育处数据!B:G,6,0)</f>
        <v>0</v>
      </c>
      <c r="AB747" s="43">
        <f>VLOOKUP(E747,[6]教育处数据!B:H,7,0)</f>
        <v>100</v>
      </c>
      <c r="AC747" s="43">
        <f>VLOOKUP(E747,[6]教育处数据!B:J,9,0)</f>
        <v>0</v>
      </c>
      <c r="AD747" s="43">
        <f>VLOOKUP(E747,[6]教育处数据!B:L,11,0)</f>
        <v>0</v>
      </c>
      <c r="AE747" s="43">
        <v>0</v>
      </c>
      <c r="AF747" s="43">
        <v>0</v>
      </c>
      <c r="AG747" s="43">
        <f>VLOOKUP(E747,[6]教育处数据!B:N,13,0)</f>
        <v>0</v>
      </c>
      <c r="AH747" s="43">
        <v>0</v>
      </c>
      <c r="AI747" s="43">
        <v>0</v>
      </c>
      <c r="AJ747" s="43">
        <v>0</v>
      </c>
      <c r="AK747" s="43">
        <v>0</v>
      </c>
      <c r="AL747" s="43">
        <v>0</v>
      </c>
      <c r="AM747" s="26">
        <f>SUM(J747:M747,S747:AJ747)</f>
        <v>620</v>
      </c>
      <c r="AN747" s="7" t="str">
        <f>VLOOKUP(G747,'[4]2.第一轮公示反馈'!$G:$AM,33,0)</f>
        <v>外科</v>
      </c>
      <c r="AO747" s="52">
        <f>SUMPRODUCT(($AN$4:$AN$1113=AN747)*($AM$4:$AM$1113&gt;AM747))+1</f>
        <v>60</v>
      </c>
      <c r="AP747" s="53">
        <f>COUNTIF(AN:AN,AN747)</f>
        <v>140</v>
      </c>
      <c r="AQ747" s="54">
        <f>AO747/AP747</f>
        <v>0.428571428571429</v>
      </c>
      <c r="AR747" s="53">
        <f>IF(AQ747&lt;=10%,1.5,(IF(AQ747&lt;=40%,1.25,IF(AQ747&lt;=60%,1,IF(AQ747&lt;90%,0.75,0.5)))))</f>
        <v>1</v>
      </c>
      <c r="AS747" s="55">
        <v>1200</v>
      </c>
      <c r="AT747" s="6">
        <f>VLOOKUP(E747,[6]教育处数据!B:Q,16,0)</f>
        <v>20</v>
      </c>
      <c r="AU747" s="56">
        <f>AS747*AR747*(AT747/AW747)</f>
        <v>1200</v>
      </c>
      <c r="AV747" s="57">
        <f>ROUND(AU747,0)</f>
        <v>1200</v>
      </c>
      <c r="AW747" s="6">
        <v>20</v>
      </c>
    </row>
    <row r="748" spans="1:49">
      <c r="A748" s="6"/>
      <c r="B748" s="7" t="s">
        <v>291</v>
      </c>
      <c r="C748" s="8">
        <v>743</v>
      </c>
      <c r="D748" s="59" t="s">
        <v>912</v>
      </c>
      <c r="E748" s="8" t="str">
        <f>VLOOKUP(D748,'[1]9月学员绩效名单'!$A:$C,3,0)</f>
        <v>730L71</v>
      </c>
      <c r="F748" s="8" t="str">
        <f>VLOOKUP(E748,'[2]住培学员 在培学员排班表（所有人）请假等数据已更新到23.6'!$F$1:$X$65536,19,0)</f>
        <v>住院医师-社会人</v>
      </c>
      <c r="G748" s="8" t="str">
        <f>VLOOKUP(E748,'[2]住培学员 在培学员排班表（所有人）请假等数据已更新到23.6'!$F$1:$P$65536,11,0)</f>
        <v>外科</v>
      </c>
      <c r="H748" s="8" t="str">
        <f>VLOOKUP(E748,'[2]住培学员 在培学员排班表（所有人）请假等数据已更新到23.6'!$F$1:$S$65536,14,0)</f>
        <v>2022年</v>
      </c>
      <c r="I748" s="8" t="s">
        <v>99</v>
      </c>
      <c r="J748" s="43">
        <v>0</v>
      </c>
      <c r="K748" s="43">
        <v>0</v>
      </c>
      <c r="L748" s="43">
        <v>0</v>
      </c>
      <c r="M748" s="24">
        <v>160</v>
      </c>
      <c r="N748" s="25">
        <v>0</v>
      </c>
      <c r="O748" s="25">
        <v>4</v>
      </c>
      <c r="P748" s="25">
        <v>0</v>
      </c>
      <c r="Q748" s="25">
        <v>1</v>
      </c>
      <c r="R748" s="25">
        <v>1</v>
      </c>
      <c r="S748" s="36">
        <v>130</v>
      </c>
      <c r="T748" s="24">
        <v>100</v>
      </c>
      <c r="U748" s="24">
        <v>10</v>
      </c>
      <c r="V748" s="24">
        <v>60</v>
      </c>
      <c r="W748" s="24">
        <v>0</v>
      </c>
      <c r="X748" s="24">
        <v>60</v>
      </c>
      <c r="Y748" s="48">
        <v>0</v>
      </c>
      <c r="Z748" s="48">
        <v>0</v>
      </c>
      <c r="AA748" s="48">
        <f>VLOOKUP(E748,[6]教育处数据!B:G,6,0)</f>
        <v>0</v>
      </c>
      <c r="AB748" s="43">
        <f>VLOOKUP(E748,[6]教育处数据!B:H,7,0)</f>
        <v>100</v>
      </c>
      <c r="AC748" s="43">
        <f>VLOOKUP(E748,[6]教育处数据!B:J,9,0)</f>
        <v>0</v>
      </c>
      <c r="AD748" s="43">
        <f>VLOOKUP(E748,[6]教育处数据!B:L,11,0)</f>
        <v>0</v>
      </c>
      <c r="AE748" s="43">
        <v>0</v>
      </c>
      <c r="AF748" s="43">
        <v>0</v>
      </c>
      <c r="AG748" s="43">
        <f>VLOOKUP(E748,[6]教育处数据!B:N,13,0)</f>
        <v>0</v>
      </c>
      <c r="AH748" s="43">
        <v>0</v>
      </c>
      <c r="AI748" s="43">
        <v>0</v>
      </c>
      <c r="AJ748" s="43">
        <v>0</v>
      </c>
      <c r="AK748" s="43">
        <v>0</v>
      </c>
      <c r="AL748" s="43">
        <v>0</v>
      </c>
      <c r="AM748" s="26">
        <f>SUM(J748:M748,S748:AJ748)</f>
        <v>620</v>
      </c>
      <c r="AN748" s="7" t="str">
        <f>VLOOKUP(G748,'[4]2.第一轮公示反馈'!$G:$AM,33,0)</f>
        <v>外科</v>
      </c>
      <c r="AO748" s="52">
        <f>SUMPRODUCT(($AN$4:$AN$1113=AN748)*($AM$4:$AM$1113&gt;AM748))+1</f>
        <v>60</v>
      </c>
      <c r="AP748" s="53">
        <f>COUNTIF(AN:AN,AN748)</f>
        <v>140</v>
      </c>
      <c r="AQ748" s="54">
        <f>AO748/AP748</f>
        <v>0.428571428571429</v>
      </c>
      <c r="AR748" s="53">
        <f>IF(AQ748&lt;=10%,1.5,(IF(AQ748&lt;=40%,1.25,IF(AQ748&lt;=60%,1,IF(AQ748&lt;90%,0.75,0.5)))))</f>
        <v>1</v>
      </c>
      <c r="AS748" s="55">
        <v>1200</v>
      </c>
      <c r="AT748" s="6">
        <f>VLOOKUP(E748,[6]教育处数据!B:Q,16,0)</f>
        <v>20</v>
      </c>
      <c r="AU748" s="56">
        <f>AS748*AR748*(AT748/AW748)</f>
        <v>1200</v>
      </c>
      <c r="AV748" s="57">
        <f>ROUND(AU748,0)</f>
        <v>1200</v>
      </c>
      <c r="AW748" s="6">
        <v>20</v>
      </c>
    </row>
    <row r="749" spans="1:49">
      <c r="A749" s="6"/>
      <c r="B749" s="7" t="s">
        <v>243</v>
      </c>
      <c r="C749" s="8">
        <v>744</v>
      </c>
      <c r="D749" s="8" t="s">
        <v>913</v>
      </c>
      <c r="E749" s="8" t="str">
        <f>VLOOKUP(D749,'[1]9月学员绩效名单'!$A:$C,3,0)</f>
        <v>728L08</v>
      </c>
      <c r="F749" s="8" t="str">
        <f>VLOOKUP(E749,'[2]住培学员 在培学员排班表（所有人）请假等数据已更新到23.6'!$F$1:$X$65536,19,0)</f>
        <v>住院医师-外院</v>
      </c>
      <c r="G749" s="8" t="str">
        <f>VLOOKUP(E749,'[2]住培学员 在培学员排班表（所有人）请假等数据已更新到23.6'!$F$1:$P$65536,11,0)</f>
        <v>外科</v>
      </c>
      <c r="H749" s="8" t="str">
        <f>VLOOKUP(E749,'[2]住培学员 在培学员排班表（所有人）请假等数据已更新到23.6'!$F$1:$S$65536,14,0)</f>
        <v>2021年</v>
      </c>
      <c r="I749" s="8" t="s">
        <v>99</v>
      </c>
      <c r="J749" s="24">
        <v>0</v>
      </c>
      <c r="K749" s="24">
        <v>0</v>
      </c>
      <c r="L749" s="24">
        <v>0</v>
      </c>
      <c r="M749" s="24">
        <v>160</v>
      </c>
      <c r="N749" s="25">
        <v>0</v>
      </c>
      <c r="O749" s="25">
        <v>3</v>
      </c>
      <c r="P749" s="25">
        <v>0</v>
      </c>
      <c r="Q749" s="25">
        <v>0</v>
      </c>
      <c r="R749" s="25">
        <v>1</v>
      </c>
      <c r="S749" s="36">
        <v>85</v>
      </c>
      <c r="T749" s="24">
        <v>100</v>
      </c>
      <c r="U749" s="24">
        <v>0</v>
      </c>
      <c r="V749" s="24">
        <v>20</v>
      </c>
      <c r="W749" s="24">
        <v>0</v>
      </c>
      <c r="X749" s="24">
        <v>0</v>
      </c>
      <c r="Y749" s="48">
        <v>0</v>
      </c>
      <c r="Z749" s="48">
        <v>0</v>
      </c>
      <c r="AA749" s="48">
        <f>VLOOKUP(E749,[6]教育处数据!B:G,6,0)</f>
        <v>0</v>
      </c>
      <c r="AB749" s="43">
        <f>VLOOKUP(E749,[6]教育处数据!B:H,7,0)</f>
        <v>100</v>
      </c>
      <c r="AC749" s="43">
        <f>VLOOKUP(E749,[6]教育处数据!B:J,9,0)</f>
        <v>150</v>
      </c>
      <c r="AD749" s="43">
        <f>VLOOKUP(E749,[6]教育处数据!B:L,11,0)</f>
        <v>0</v>
      </c>
      <c r="AE749" s="43">
        <v>0</v>
      </c>
      <c r="AF749" s="43">
        <v>0</v>
      </c>
      <c r="AG749" s="43">
        <f>VLOOKUP(E749,[6]教育处数据!B:N,13,0)</f>
        <v>0</v>
      </c>
      <c r="AH749" s="43">
        <v>0</v>
      </c>
      <c r="AI749" s="43">
        <v>0</v>
      </c>
      <c r="AJ749" s="43">
        <v>0</v>
      </c>
      <c r="AK749" s="43">
        <v>0</v>
      </c>
      <c r="AL749" s="43">
        <v>0</v>
      </c>
      <c r="AM749" s="26">
        <f>SUM(J749:M749,S749:AJ749)</f>
        <v>615</v>
      </c>
      <c r="AN749" s="7" t="str">
        <f>VLOOKUP(G749,'[4]2.第一轮公示反馈'!$G:$AM,33,0)</f>
        <v>外科</v>
      </c>
      <c r="AO749" s="52">
        <f>SUMPRODUCT(($AN$4:$AN$1113=AN749)*($AM$4:$AM$1113&gt;AM749))+1</f>
        <v>63</v>
      </c>
      <c r="AP749" s="53">
        <f>COUNTIF(AN:AN,AN749)</f>
        <v>140</v>
      </c>
      <c r="AQ749" s="54">
        <f>AO749/AP749</f>
        <v>0.45</v>
      </c>
      <c r="AR749" s="53">
        <f>IF(AQ749&lt;=10%,1.5,(IF(AQ749&lt;=40%,1.25,IF(AQ749&lt;=60%,1,IF(AQ749&lt;90%,0.75,0.5)))))</f>
        <v>1</v>
      </c>
      <c r="AS749" s="55">
        <v>1200</v>
      </c>
      <c r="AT749" s="6">
        <f>VLOOKUP(E749,[6]教育处数据!B:Q,16,0)</f>
        <v>20</v>
      </c>
      <c r="AU749" s="56">
        <f>AS749*AR749*(AT749/AW749)</f>
        <v>1200</v>
      </c>
      <c r="AV749" s="57">
        <f>ROUND(AU749,0)</f>
        <v>1200</v>
      </c>
      <c r="AW749" s="6">
        <v>20</v>
      </c>
    </row>
    <row r="750" spans="1:49">
      <c r="A750" s="6"/>
      <c r="B750" s="7" t="s">
        <v>845</v>
      </c>
      <c r="C750" s="8">
        <v>745</v>
      </c>
      <c r="D750" s="59" t="s">
        <v>914</v>
      </c>
      <c r="E750" s="8" t="str">
        <f>VLOOKUP(D750,'[1]9月学员绩效名单'!$A:$C,3,0)</f>
        <v>732L36</v>
      </c>
      <c r="F750" s="8" t="str">
        <f>VLOOKUP(E750,'[2]住培学员 在培学员排班表（所有人）请假等数据已更新到23.6'!$F$1:$X$65536,19,0)</f>
        <v>住院医师-外院</v>
      </c>
      <c r="G750" s="8" t="str">
        <f>VLOOKUP(E750,'[2]住培学员 在培学员排班表（所有人）请假等数据已更新到23.6'!$F$1:$P$65536,11,0)</f>
        <v>外科</v>
      </c>
      <c r="H750" s="8" t="str">
        <f>VLOOKUP(E750,'[2]住培学员 在培学员排班表（所有人）请假等数据已更新到23.6'!$F$1:$S$65536,14,0)</f>
        <v>2023年</v>
      </c>
      <c r="I750" s="8" t="s">
        <v>99</v>
      </c>
      <c r="J750" s="24">
        <v>0</v>
      </c>
      <c r="K750" s="24">
        <v>0</v>
      </c>
      <c r="L750" s="24">
        <v>0</v>
      </c>
      <c r="M750" s="24">
        <v>160</v>
      </c>
      <c r="N750" s="25">
        <v>0</v>
      </c>
      <c r="O750" s="25">
        <v>6</v>
      </c>
      <c r="P750" s="25">
        <v>2</v>
      </c>
      <c r="Q750" s="25">
        <v>1</v>
      </c>
      <c r="R750" s="25">
        <v>1</v>
      </c>
      <c r="S750" s="36">
        <v>210</v>
      </c>
      <c r="T750" s="24">
        <v>100</v>
      </c>
      <c r="U750" s="24">
        <v>10</v>
      </c>
      <c r="V750" s="24">
        <v>40</v>
      </c>
      <c r="W750" s="24">
        <v>30</v>
      </c>
      <c r="X750" s="24">
        <v>60</v>
      </c>
      <c r="Y750" s="48">
        <v>0</v>
      </c>
      <c r="Z750" s="48">
        <v>0</v>
      </c>
      <c r="AA750" s="48">
        <f>VLOOKUP(E750,[6]教育处数据!B:G,6,0)</f>
        <v>0</v>
      </c>
      <c r="AB750" s="43">
        <f>VLOOKUP(E750,[6]教育处数据!B:H,7,0)</f>
        <v>0</v>
      </c>
      <c r="AC750" s="43">
        <f>VLOOKUP(E750,[6]教育处数据!B:J,9,0)</f>
        <v>0</v>
      </c>
      <c r="AD750" s="43">
        <f>VLOOKUP(E750,[6]教育处数据!B:L,11,0)</f>
        <v>0</v>
      </c>
      <c r="AE750" s="43">
        <v>0</v>
      </c>
      <c r="AF750" s="43">
        <v>0</v>
      </c>
      <c r="AG750" s="43">
        <f>VLOOKUP(E750,[6]教育处数据!B:N,13,0)</f>
        <v>0</v>
      </c>
      <c r="AH750" s="43">
        <v>0</v>
      </c>
      <c r="AI750" s="43">
        <v>0</v>
      </c>
      <c r="AJ750" s="43">
        <v>0</v>
      </c>
      <c r="AK750" s="43">
        <v>0</v>
      </c>
      <c r="AL750" s="43">
        <v>0</v>
      </c>
      <c r="AM750" s="26">
        <f>SUM(J750:M750,S750:AJ750)</f>
        <v>610</v>
      </c>
      <c r="AN750" s="7" t="str">
        <f>VLOOKUP(G750,'[4]2.第一轮公示反馈'!$G:$AM,33,0)</f>
        <v>外科</v>
      </c>
      <c r="AO750" s="52">
        <f>SUMPRODUCT(($AN$4:$AN$1113=AN750)*($AM$4:$AM$1113&gt;AM750))+1</f>
        <v>64</v>
      </c>
      <c r="AP750" s="53">
        <f>COUNTIF(AN:AN,AN750)</f>
        <v>140</v>
      </c>
      <c r="AQ750" s="54">
        <f>AO750/AP750</f>
        <v>0.457142857142857</v>
      </c>
      <c r="AR750" s="53">
        <f>IF(AQ750&lt;=10%,1.5,(IF(AQ750&lt;=40%,1.25,IF(AQ750&lt;=60%,1,IF(AQ750&lt;90%,0.75,0.5)))))</f>
        <v>1</v>
      </c>
      <c r="AS750" s="55">
        <v>1200</v>
      </c>
      <c r="AT750" s="6">
        <f>VLOOKUP(E750,[6]教育处数据!B:Q,16,0)</f>
        <v>20</v>
      </c>
      <c r="AU750" s="56">
        <f>AS750*AR750*(AT750/AW750)</f>
        <v>1200</v>
      </c>
      <c r="AV750" s="57">
        <f>ROUND(AU750,0)</f>
        <v>1200</v>
      </c>
      <c r="AW750" s="6">
        <v>20</v>
      </c>
    </row>
    <row r="751" spans="1:49">
      <c r="A751" s="6"/>
      <c r="B751" s="80" t="s">
        <v>766</v>
      </c>
      <c r="C751" s="8">
        <v>746</v>
      </c>
      <c r="D751" s="10" t="s">
        <v>915</v>
      </c>
      <c r="E751" s="60" t="s">
        <v>916</v>
      </c>
      <c r="F751" s="8" t="s">
        <v>769</v>
      </c>
      <c r="G751" s="7" t="s">
        <v>917</v>
      </c>
      <c r="H751" s="9" t="s">
        <v>419</v>
      </c>
      <c r="I751" s="72" t="s">
        <v>99</v>
      </c>
      <c r="J751" s="43">
        <v>0</v>
      </c>
      <c r="K751" s="43">
        <v>0</v>
      </c>
      <c r="L751" s="43">
        <v>0</v>
      </c>
      <c r="M751" s="43">
        <v>160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42">
        <v>0</v>
      </c>
      <c r="T751" s="43">
        <v>100</v>
      </c>
      <c r="U751" s="24">
        <v>0</v>
      </c>
      <c r="V751" s="24">
        <v>0</v>
      </c>
      <c r="W751" s="24">
        <v>0</v>
      </c>
      <c r="X751" s="24">
        <v>0</v>
      </c>
      <c r="Y751" s="48">
        <v>0</v>
      </c>
      <c r="Z751" s="48">
        <v>0</v>
      </c>
      <c r="AA751" s="48">
        <f>VLOOKUP(E751,[6]教育处数据!B:G,6,0)</f>
        <v>0</v>
      </c>
      <c r="AB751" s="43">
        <f>VLOOKUP(E751,[6]教育处数据!B:H,7,0)</f>
        <v>100</v>
      </c>
      <c r="AC751" s="43">
        <f>VLOOKUP(E751,[6]教育处数据!B:J,9,0)</f>
        <v>150</v>
      </c>
      <c r="AD751" s="43">
        <f>VLOOKUP(E751,[6]教育处数据!B:L,11,0)</f>
        <v>100</v>
      </c>
      <c r="AE751" s="43">
        <v>0</v>
      </c>
      <c r="AF751" s="43">
        <v>0</v>
      </c>
      <c r="AG751" s="43">
        <f>VLOOKUP(E751,[6]教育处数据!B:N,13,0)</f>
        <v>0</v>
      </c>
      <c r="AH751" s="43">
        <v>0</v>
      </c>
      <c r="AI751" s="43">
        <v>0</v>
      </c>
      <c r="AJ751" s="43">
        <v>0</v>
      </c>
      <c r="AK751" s="43">
        <v>0</v>
      </c>
      <c r="AL751" s="43">
        <v>0</v>
      </c>
      <c r="AM751" s="26">
        <f>SUM(J751:M751,S751:AJ751)</f>
        <v>610</v>
      </c>
      <c r="AN751" s="7" t="str">
        <f>VLOOKUP(G751,'[4]2.第一轮公示反馈'!$G:$AM,33,0)</f>
        <v>外科</v>
      </c>
      <c r="AO751" s="52">
        <f>SUMPRODUCT(($AN$4:$AN$1113=AN751)*($AM$4:$AM$1113&gt;AM751))+1</f>
        <v>64</v>
      </c>
      <c r="AP751" s="53">
        <f>COUNTIF(AN:AN,AN751)</f>
        <v>140</v>
      </c>
      <c r="AQ751" s="54">
        <f>AO751/AP751</f>
        <v>0.457142857142857</v>
      </c>
      <c r="AR751" s="53">
        <f>IF(AQ751&lt;=10%,1.5,(IF(AQ751&lt;=40%,1.25,IF(AQ751&lt;=60%,1,IF(AQ751&lt;90%,0.75,0.5)))))</f>
        <v>1</v>
      </c>
      <c r="AS751" s="55">
        <v>1200</v>
      </c>
      <c r="AT751" s="6">
        <f>VLOOKUP(E751,[6]教育处数据!B:Q,16,0)</f>
        <v>20</v>
      </c>
      <c r="AU751" s="56">
        <f>AS751*AR751*(AT751/AW751)</f>
        <v>1200</v>
      </c>
      <c r="AV751" s="57">
        <f>ROUND(AU751,0)</f>
        <v>1200</v>
      </c>
      <c r="AW751" s="6">
        <v>20</v>
      </c>
    </row>
    <row r="752" spans="1:49">
      <c r="A752" s="6"/>
      <c r="B752" s="7" t="s">
        <v>187</v>
      </c>
      <c r="C752" s="8">
        <v>747</v>
      </c>
      <c r="D752" s="13" t="s">
        <v>918</v>
      </c>
      <c r="E752" s="8" t="str">
        <f>VLOOKUP(D752,'[1]9月学员绩效名单'!$A:$C,3,0)</f>
        <v>7AO297</v>
      </c>
      <c r="F752" s="8" t="str">
        <f>VLOOKUP(E752,'[2]住培学员 在培学员排班表（所有人）请假等数据已更新到23.6'!$F$1:$X$65536,19,0)</f>
        <v>规培研究生</v>
      </c>
      <c r="G752" s="8" t="str">
        <f>VLOOKUP(E752,'[2]住培学员 在培学员排班表（所有人）请假等数据已更新到23.6'!$F$1:$P$65536,11,0)</f>
        <v>外科</v>
      </c>
      <c r="H752" s="8" t="str">
        <f>VLOOKUP(E752,'[2]住培学员 在培学员排班表（所有人）请假等数据已更新到23.6'!$F$1:$S$65536,14,0)</f>
        <v>2022年</v>
      </c>
      <c r="I752" s="8" t="s">
        <v>99</v>
      </c>
      <c r="J752" s="24">
        <v>0</v>
      </c>
      <c r="K752" s="24">
        <v>0</v>
      </c>
      <c r="L752" s="24">
        <v>0</v>
      </c>
      <c r="M752" s="24">
        <v>160</v>
      </c>
      <c r="N752" s="25">
        <v>0</v>
      </c>
      <c r="O752" s="25">
        <v>4</v>
      </c>
      <c r="P752" s="25">
        <v>2</v>
      </c>
      <c r="Q752" s="25">
        <v>1</v>
      </c>
      <c r="R752" s="25">
        <v>1</v>
      </c>
      <c r="S752" s="36">
        <v>170</v>
      </c>
      <c r="T752" s="24">
        <v>100</v>
      </c>
      <c r="U752" s="24">
        <v>10</v>
      </c>
      <c r="V752" s="24">
        <v>40</v>
      </c>
      <c r="W752" s="24">
        <v>60</v>
      </c>
      <c r="X752" s="24">
        <v>60</v>
      </c>
      <c r="Y752" s="48">
        <v>20</v>
      </c>
      <c r="Z752" s="48">
        <v>0</v>
      </c>
      <c r="AA752" s="48">
        <f>VLOOKUP(E752,[6]教育处数据!B:G,6,0)</f>
        <v>0</v>
      </c>
      <c r="AB752" s="43">
        <f>VLOOKUP(E752,[6]教育处数据!B:H,7,0)</f>
        <v>0</v>
      </c>
      <c r="AC752" s="43">
        <f>VLOOKUP(E752,[6]教育处数据!B:J,9,0)</f>
        <v>0</v>
      </c>
      <c r="AD752" s="43">
        <f>VLOOKUP(E752,[6]教育处数据!B:L,11,0)</f>
        <v>0</v>
      </c>
      <c r="AE752" s="43">
        <v>0</v>
      </c>
      <c r="AF752" s="43">
        <v>0</v>
      </c>
      <c r="AG752" s="43">
        <v>-20</v>
      </c>
      <c r="AH752" s="43">
        <v>0</v>
      </c>
      <c r="AI752" s="43">
        <v>0</v>
      </c>
      <c r="AJ752" s="43">
        <v>0</v>
      </c>
      <c r="AK752" s="43">
        <v>0</v>
      </c>
      <c r="AL752" s="43">
        <v>0</v>
      </c>
      <c r="AM752" s="26">
        <f>SUM(J752:M752,S752:AJ752)</f>
        <v>600</v>
      </c>
      <c r="AN752" s="7" t="str">
        <f>VLOOKUP(G752,'[4]2.第一轮公示反馈'!$G:$AM,33,0)</f>
        <v>外科</v>
      </c>
      <c r="AO752" s="52">
        <f>SUMPRODUCT(($AN$4:$AN$1113=AN752)*($AM$4:$AM$1113&gt;AM752))+1</f>
        <v>66</v>
      </c>
      <c r="AP752" s="53">
        <f>COUNTIF(AN:AN,AN752)</f>
        <v>140</v>
      </c>
      <c r="AQ752" s="54">
        <f>AO752/AP752</f>
        <v>0.471428571428571</v>
      </c>
      <c r="AR752" s="53">
        <f>IF(AQ752&lt;=10%,1.5,(IF(AQ752&lt;=40%,1.25,IF(AQ752&lt;=60%,1,IF(AQ752&lt;90%,0.75,0.5)))))</f>
        <v>1</v>
      </c>
      <c r="AS752" s="55">
        <v>1200</v>
      </c>
      <c r="AT752" s="6">
        <f>VLOOKUP(E752,[6]教育处数据!B:Q,16,0)</f>
        <v>20</v>
      </c>
      <c r="AU752" s="56">
        <f>AS752*AR752*(AT752/AW752)</f>
        <v>1200</v>
      </c>
      <c r="AV752" s="57">
        <f>ROUND(AU752,0)</f>
        <v>1200</v>
      </c>
      <c r="AW752" s="6">
        <v>20</v>
      </c>
    </row>
    <row r="753" spans="1:49">
      <c r="A753" s="6"/>
      <c r="B753" s="7" t="s">
        <v>259</v>
      </c>
      <c r="C753" s="8">
        <v>748</v>
      </c>
      <c r="D753" s="8" t="s">
        <v>919</v>
      </c>
      <c r="E753" s="8">
        <f>VLOOKUP(D753,'[1]9月学员绩效名单'!$A:$C,3,0)</f>
        <v>623023</v>
      </c>
      <c r="F753" s="8" t="str">
        <f>VLOOKUP(E753,'[2]住培学员 在培学员排班表（所有人）请假等数据已更新到23.6'!$F$1:$X$65536,19,0)</f>
        <v>住院医师-本院</v>
      </c>
      <c r="G753" s="8" t="str">
        <f>VLOOKUP(E753,'[2]住培学员 在培学员排班表（所有人）请假等数据已更新到23.6'!$F$1:$P$65536,11,0)</f>
        <v>外科</v>
      </c>
      <c r="H753" s="8" t="str">
        <f>VLOOKUP(E753,'[2]住培学员 在培学员排班表（所有人）请假等数据已更新到23.6'!$F$1:$S$65536,14,0)</f>
        <v>2023年</v>
      </c>
      <c r="I753" s="8" t="s">
        <v>99</v>
      </c>
      <c r="J753" s="24">
        <v>0</v>
      </c>
      <c r="K753" s="43">
        <v>0</v>
      </c>
      <c r="L753" s="43">
        <v>0</v>
      </c>
      <c r="M753" s="24">
        <v>160</v>
      </c>
      <c r="N753" s="25">
        <v>0</v>
      </c>
      <c r="O753" s="25">
        <v>5</v>
      </c>
      <c r="P753" s="25">
        <v>1</v>
      </c>
      <c r="Q753" s="25">
        <v>1</v>
      </c>
      <c r="R753" s="25">
        <v>1</v>
      </c>
      <c r="S753" s="36">
        <v>170</v>
      </c>
      <c r="T753" s="24">
        <v>100</v>
      </c>
      <c r="U753" s="24">
        <v>10</v>
      </c>
      <c r="V753" s="24">
        <v>40</v>
      </c>
      <c r="W753" s="24">
        <v>60</v>
      </c>
      <c r="X753" s="24">
        <v>60</v>
      </c>
      <c r="Y753" s="48">
        <v>0</v>
      </c>
      <c r="Z753" s="48">
        <v>0</v>
      </c>
      <c r="AA753" s="48">
        <f>VLOOKUP(E753,[6]教育处数据!B:G,6,0)</f>
        <v>0</v>
      </c>
      <c r="AB753" s="43">
        <f>VLOOKUP(E753,[6]教育处数据!B:H,7,0)</f>
        <v>0</v>
      </c>
      <c r="AC753" s="43">
        <f>VLOOKUP(E753,[6]教育处数据!B:J,9,0)</f>
        <v>0</v>
      </c>
      <c r="AD753" s="43">
        <f>VLOOKUP(E753,[6]教育处数据!B:L,11,0)</f>
        <v>0</v>
      </c>
      <c r="AE753" s="43">
        <v>0</v>
      </c>
      <c r="AF753" s="43">
        <v>0</v>
      </c>
      <c r="AG753" s="43">
        <f>VLOOKUP(E753,[6]教育处数据!B:N,13,0)</f>
        <v>0</v>
      </c>
      <c r="AH753" s="43">
        <v>0</v>
      </c>
      <c r="AI753" s="43">
        <v>0</v>
      </c>
      <c r="AJ753" s="43">
        <v>0</v>
      </c>
      <c r="AK753" s="43">
        <v>0</v>
      </c>
      <c r="AL753" s="43">
        <v>0</v>
      </c>
      <c r="AM753" s="26">
        <f>SUM(J753:M753,S753:AJ753)</f>
        <v>600</v>
      </c>
      <c r="AN753" s="7" t="str">
        <f>VLOOKUP(G753,'[4]2.第一轮公示反馈'!$G:$AM,33,0)</f>
        <v>外科</v>
      </c>
      <c r="AO753" s="52">
        <f>SUMPRODUCT(($AN$4:$AN$1113=AN753)*($AM$4:$AM$1113&gt;AM753))+1</f>
        <v>66</v>
      </c>
      <c r="AP753" s="53">
        <f>COUNTIF(AN:AN,AN753)</f>
        <v>140</v>
      </c>
      <c r="AQ753" s="54">
        <f>AO753/AP753</f>
        <v>0.471428571428571</v>
      </c>
      <c r="AR753" s="53">
        <f>IF(AQ753&lt;=10%,1.5,(IF(AQ753&lt;=40%,1.25,IF(AQ753&lt;=60%,1,IF(AQ753&lt;90%,0.75,0.5)))))</f>
        <v>1</v>
      </c>
      <c r="AS753" s="55">
        <v>1200</v>
      </c>
      <c r="AT753" s="6">
        <f>VLOOKUP(E753,[6]教育处数据!B:Q,16,0)</f>
        <v>20</v>
      </c>
      <c r="AU753" s="56">
        <f>AS753*AR753*(AT753/AW753)</f>
        <v>1200</v>
      </c>
      <c r="AV753" s="57">
        <f>ROUND(AU753,0)</f>
        <v>1200</v>
      </c>
      <c r="AW753" s="6">
        <v>20</v>
      </c>
    </row>
    <row r="754" spans="1:49">
      <c r="A754" s="6"/>
      <c r="B754" s="7" t="s">
        <v>259</v>
      </c>
      <c r="C754" s="8">
        <v>749</v>
      </c>
      <c r="D754" s="8" t="s">
        <v>920</v>
      </c>
      <c r="E754" s="8" t="str">
        <f>VLOOKUP(D754,'[1]9月学员绩效名单'!$A:$C,3,0)</f>
        <v>732L97</v>
      </c>
      <c r="F754" s="8" t="str">
        <f>VLOOKUP(E754,'[2]住培学员 在培学员排班表（所有人）请假等数据已更新到23.6'!$F$1:$X$65536,19,0)</f>
        <v>住院医师-外院</v>
      </c>
      <c r="G754" s="8" t="str">
        <f>VLOOKUP(E754,'[2]住培学员 在培学员排班表（所有人）请假等数据已更新到23.6'!$F$1:$P$65536,11,0)</f>
        <v>外科</v>
      </c>
      <c r="H754" s="8" t="str">
        <f>VLOOKUP(E754,'[2]住培学员 在培学员排班表（所有人）请假等数据已更新到23.6'!$F$1:$S$65536,14,0)</f>
        <v>2023年</v>
      </c>
      <c r="I754" s="8" t="s">
        <v>99</v>
      </c>
      <c r="J754" s="24">
        <v>0</v>
      </c>
      <c r="K754" s="43">
        <v>0</v>
      </c>
      <c r="L754" s="43">
        <v>0</v>
      </c>
      <c r="M754" s="24">
        <v>160</v>
      </c>
      <c r="N754" s="25">
        <v>0</v>
      </c>
      <c r="O754" s="25">
        <v>5</v>
      </c>
      <c r="P754" s="25">
        <v>1</v>
      </c>
      <c r="Q754" s="25">
        <v>1</v>
      </c>
      <c r="R754" s="25">
        <v>1</v>
      </c>
      <c r="S754" s="36">
        <v>170</v>
      </c>
      <c r="T754" s="24">
        <v>100</v>
      </c>
      <c r="U754" s="24">
        <v>10</v>
      </c>
      <c r="V754" s="24">
        <v>40</v>
      </c>
      <c r="W754" s="24">
        <v>60</v>
      </c>
      <c r="X754" s="24">
        <v>60</v>
      </c>
      <c r="Y754" s="48">
        <v>0</v>
      </c>
      <c r="Z754" s="48">
        <v>0</v>
      </c>
      <c r="AA754" s="48">
        <f>VLOOKUP(E754,[6]教育处数据!B:G,6,0)</f>
        <v>0</v>
      </c>
      <c r="AB754" s="43">
        <f>VLOOKUP(E754,[6]教育处数据!B:H,7,0)</f>
        <v>0</v>
      </c>
      <c r="AC754" s="43">
        <f>VLOOKUP(E754,[6]教育处数据!B:J,9,0)</f>
        <v>0</v>
      </c>
      <c r="AD754" s="43">
        <f>VLOOKUP(E754,[6]教育处数据!B:L,11,0)</f>
        <v>0</v>
      </c>
      <c r="AE754" s="43">
        <v>0</v>
      </c>
      <c r="AF754" s="43">
        <v>0</v>
      </c>
      <c r="AG754" s="43">
        <f>VLOOKUP(E754,[6]教育处数据!B:N,13,0)</f>
        <v>0</v>
      </c>
      <c r="AH754" s="43">
        <v>0</v>
      </c>
      <c r="AI754" s="43">
        <v>0</v>
      </c>
      <c r="AJ754" s="43">
        <v>0</v>
      </c>
      <c r="AK754" s="43">
        <v>0</v>
      </c>
      <c r="AL754" s="43">
        <v>0</v>
      </c>
      <c r="AM754" s="26">
        <f>SUM(J754:M754,S754:AJ754)</f>
        <v>600</v>
      </c>
      <c r="AN754" s="7" t="str">
        <f>VLOOKUP(G754,'[4]2.第一轮公示反馈'!$G:$AM,33,0)</f>
        <v>外科</v>
      </c>
      <c r="AO754" s="52">
        <f>SUMPRODUCT(($AN$4:$AN$1113=AN754)*($AM$4:$AM$1113&gt;AM754))+1</f>
        <v>66</v>
      </c>
      <c r="AP754" s="53">
        <f>COUNTIF(AN:AN,AN754)</f>
        <v>140</v>
      </c>
      <c r="AQ754" s="54">
        <f>AO754/AP754</f>
        <v>0.471428571428571</v>
      </c>
      <c r="AR754" s="53">
        <f>IF(AQ754&lt;=10%,1.5,(IF(AQ754&lt;=40%,1.25,IF(AQ754&lt;=60%,1,IF(AQ754&lt;90%,0.75,0.5)))))</f>
        <v>1</v>
      </c>
      <c r="AS754" s="55">
        <v>1200</v>
      </c>
      <c r="AT754" s="6">
        <f>VLOOKUP(E754,[6]教育处数据!B:Q,16,0)</f>
        <v>20</v>
      </c>
      <c r="AU754" s="56">
        <f>AS754*AR754*(AT754/AW754)</f>
        <v>1200</v>
      </c>
      <c r="AV754" s="57">
        <f>ROUND(AU754,0)</f>
        <v>1200</v>
      </c>
      <c r="AW754" s="6">
        <v>20</v>
      </c>
    </row>
    <row r="755" spans="1:49">
      <c r="A755" s="6"/>
      <c r="B755" s="7" t="s">
        <v>416</v>
      </c>
      <c r="C755" s="8">
        <v>750</v>
      </c>
      <c r="D755" s="85" t="s">
        <v>921</v>
      </c>
      <c r="E755" s="8" t="str">
        <f>VLOOKUP(D755,'[1]9月学员绩效名单'!$A:$C,3,0)</f>
        <v>729L89</v>
      </c>
      <c r="F755" s="8" t="str">
        <f>VLOOKUP(E755,'[2]住培学员 在培学员排班表（所有人）请假等数据已更新到23.6'!$F$1:$X$65536,19,0)</f>
        <v>住院医师-外院</v>
      </c>
      <c r="G755" s="8" t="str">
        <f>VLOOKUP(E755,'[2]住培学员 在培学员排班表（所有人）请假等数据已更新到23.6'!$F$1:$P$65536,11,0)</f>
        <v>外科</v>
      </c>
      <c r="H755" s="8" t="str">
        <f>VLOOKUP(E755,'[2]住培学员 在培学员排班表（所有人）请假等数据已更新到23.6'!$F$1:$S$65536,14,0)</f>
        <v>2022年</v>
      </c>
      <c r="I755" s="72" t="s">
        <v>99</v>
      </c>
      <c r="J755" s="62">
        <v>0</v>
      </c>
      <c r="K755" s="62">
        <v>0</v>
      </c>
      <c r="L755" s="62">
        <v>0</v>
      </c>
      <c r="M755" s="62">
        <v>160</v>
      </c>
      <c r="N755" s="25">
        <v>0</v>
      </c>
      <c r="O755" s="25">
        <v>3</v>
      </c>
      <c r="P755" s="61">
        <v>1</v>
      </c>
      <c r="Q755" s="61">
        <v>1</v>
      </c>
      <c r="R755" s="61">
        <v>1</v>
      </c>
      <c r="S755" s="64">
        <v>130</v>
      </c>
      <c r="T755" s="62">
        <v>100</v>
      </c>
      <c r="U755" s="62">
        <v>10</v>
      </c>
      <c r="V755" s="62">
        <v>40</v>
      </c>
      <c r="W755" s="62">
        <v>30</v>
      </c>
      <c r="X755" s="62">
        <v>30</v>
      </c>
      <c r="Y755" s="48">
        <v>0</v>
      </c>
      <c r="Z755" s="48">
        <v>0</v>
      </c>
      <c r="AA755" s="48">
        <f>VLOOKUP(E755,[6]教育处数据!B:G,6,0)</f>
        <v>0</v>
      </c>
      <c r="AB755" s="43">
        <f>VLOOKUP(E755,[6]教育处数据!B:H,7,0)</f>
        <v>100</v>
      </c>
      <c r="AC755" s="43">
        <f>VLOOKUP(E755,[6]教育处数据!B:J,9,0)</f>
        <v>0</v>
      </c>
      <c r="AD755" s="43">
        <f>VLOOKUP(E755,[6]教育处数据!B:L,11,0)</f>
        <v>0</v>
      </c>
      <c r="AE755" s="43">
        <v>0</v>
      </c>
      <c r="AF755" s="43">
        <v>0</v>
      </c>
      <c r="AG755" s="43">
        <f>VLOOKUP(E755,[6]教育处数据!B:N,13,0)</f>
        <v>0</v>
      </c>
      <c r="AH755" s="43">
        <v>0</v>
      </c>
      <c r="AI755" s="43">
        <v>0</v>
      </c>
      <c r="AJ755" s="43">
        <v>0</v>
      </c>
      <c r="AK755" s="43">
        <v>0</v>
      </c>
      <c r="AL755" s="43">
        <v>0</v>
      </c>
      <c r="AM755" s="26">
        <f>SUM(J755:M755,S755:AJ755)</f>
        <v>600</v>
      </c>
      <c r="AN755" s="7" t="str">
        <f>VLOOKUP(G755,'[4]2.第一轮公示反馈'!$G:$AM,33,0)</f>
        <v>外科</v>
      </c>
      <c r="AO755" s="52">
        <f>SUMPRODUCT(($AN$4:$AN$1113=AN755)*($AM$4:$AM$1113&gt;AM755))+1</f>
        <v>66</v>
      </c>
      <c r="AP755" s="53">
        <f>COUNTIF(AN:AN,AN755)</f>
        <v>140</v>
      </c>
      <c r="AQ755" s="54">
        <f>AO755/AP755</f>
        <v>0.471428571428571</v>
      </c>
      <c r="AR755" s="53">
        <f>IF(AQ755&lt;=10%,1.5,(IF(AQ755&lt;=40%,1.25,IF(AQ755&lt;=60%,1,IF(AQ755&lt;90%,0.75,0.5)))))</f>
        <v>1</v>
      </c>
      <c r="AS755" s="55">
        <v>1200</v>
      </c>
      <c r="AT755" s="6">
        <f>VLOOKUP(E755,[6]教育处数据!B:Q,16,0)</f>
        <v>20</v>
      </c>
      <c r="AU755" s="56">
        <f>AS755*AR755*(AT755/AW755)</f>
        <v>1200</v>
      </c>
      <c r="AV755" s="57">
        <f>ROUND(AU755,0)</f>
        <v>1200</v>
      </c>
      <c r="AW755" s="6">
        <v>20</v>
      </c>
    </row>
    <row r="756" spans="1:49">
      <c r="A756" s="6"/>
      <c r="B756" s="7" t="s">
        <v>845</v>
      </c>
      <c r="C756" s="8">
        <v>751</v>
      </c>
      <c r="D756" s="59" t="s">
        <v>922</v>
      </c>
      <c r="E756" s="8" t="str">
        <f>VLOOKUP(D756,'[1]9月学员绩效名单'!$A:$C,3,0)</f>
        <v>729L35</v>
      </c>
      <c r="F756" s="8" t="str">
        <f>VLOOKUP(E756,'[2]住培学员 在培学员排班表（所有人）请假等数据已更新到23.6'!$F$1:$X$65536,19,0)</f>
        <v>住院医师-外院-西藏</v>
      </c>
      <c r="G756" s="8" t="str">
        <f>VLOOKUP(E756,'[2]住培学员 在培学员排班表（所有人）请假等数据已更新到23.6'!$F$1:$P$65536,11,0)</f>
        <v>外科</v>
      </c>
      <c r="H756" s="8" t="str">
        <f>VLOOKUP(E756,'[2]住培学员 在培学员排班表（所有人）请假等数据已更新到23.6'!$F$1:$S$65536,14,0)</f>
        <v>2021年</v>
      </c>
      <c r="I756" s="8" t="s">
        <v>99</v>
      </c>
      <c r="J756" s="24">
        <v>0</v>
      </c>
      <c r="K756" s="24">
        <v>0</v>
      </c>
      <c r="L756" s="24">
        <v>0</v>
      </c>
      <c r="M756" s="24">
        <v>160</v>
      </c>
      <c r="N756" s="25">
        <v>0</v>
      </c>
      <c r="O756" s="25">
        <v>5</v>
      </c>
      <c r="P756" s="25">
        <v>2</v>
      </c>
      <c r="Q756" s="25">
        <v>2</v>
      </c>
      <c r="R756" s="25">
        <v>2</v>
      </c>
      <c r="S756" s="36">
        <v>240</v>
      </c>
      <c r="T756" s="24">
        <v>100</v>
      </c>
      <c r="U756" s="24">
        <v>10</v>
      </c>
      <c r="V756" s="24">
        <v>20</v>
      </c>
      <c r="W756" s="24">
        <v>30</v>
      </c>
      <c r="X756" s="24">
        <v>30</v>
      </c>
      <c r="Y756" s="48">
        <v>0</v>
      </c>
      <c r="Z756" s="48">
        <v>0</v>
      </c>
      <c r="AA756" s="48">
        <f>VLOOKUP(E756,[6]教育处数据!B:G,6,0)</f>
        <v>0</v>
      </c>
      <c r="AB756" s="43">
        <f>VLOOKUP(E756,[6]教育处数据!B:H,7,0)</f>
        <v>0</v>
      </c>
      <c r="AC756" s="43">
        <f>VLOOKUP(E756,[6]教育处数据!B:J,9,0)</f>
        <v>0</v>
      </c>
      <c r="AD756" s="43">
        <f>VLOOKUP(E756,[6]教育处数据!B:L,11,0)</f>
        <v>0</v>
      </c>
      <c r="AE756" s="43">
        <v>0</v>
      </c>
      <c r="AF756" s="43">
        <v>0</v>
      </c>
      <c r="AG756" s="43">
        <f>VLOOKUP(E756,[6]教育处数据!B:N,13,0)</f>
        <v>0</v>
      </c>
      <c r="AH756" s="43">
        <v>0</v>
      </c>
      <c r="AI756" s="43">
        <v>0</v>
      </c>
      <c r="AJ756" s="43">
        <v>0</v>
      </c>
      <c r="AK756" s="43">
        <v>0</v>
      </c>
      <c r="AL756" s="43">
        <v>0</v>
      </c>
      <c r="AM756" s="26">
        <f>SUM(J756:M756,S756:AJ756)</f>
        <v>590</v>
      </c>
      <c r="AN756" s="7" t="str">
        <f>VLOOKUP(G756,'[4]2.第一轮公示反馈'!$G:$AM,33,0)</f>
        <v>外科</v>
      </c>
      <c r="AO756" s="52">
        <f>SUMPRODUCT(($AN$4:$AN$1113=AN756)*($AM$4:$AM$1113&gt;AM756))+1</f>
        <v>70</v>
      </c>
      <c r="AP756" s="53">
        <f>COUNTIF(AN:AN,AN756)</f>
        <v>140</v>
      </c>
      <c r="AQ756" s="54">
        <f>AO756/AP756</f>
        <v>0.5</v>
      </c>
      <c r="AR756" s="53">
        <f>IF(AQ756&lt;=10%,1.5,(IF(AQ756&lt;=40%,1.25,IF(AQ756&lt;=60%,1,IF(AQ756&lt;90%,0.75,0.5)))))</f>
        <v>1</v>
      </c>
      <c r="AS756" s="55">
        <v>1200</v>
      </c>
      <c r="AT756" s="6">
        <f>VLOOKUP(E756,[6]教育处数据!B:Q,16,0)</f>
        <v>20</v>
      </c>
      <c r="AU756" s="56">
        <f>AS756*AR756*(AT756/AW756)</f>
        <v>1200</v>
      </c>
      <c r="AV756" s="57">
        <f>ROUND(AU756,0)</f>
        <v>1200</v>
      </c>
      <c r="AW756" s="6">
        <v>20</v>
      </c>
    </row>
    <row r="757" spans="1:49">
      <c r="A757" s="6"/>
      <c r="B757" s="7" t="s">
        <v>291</v>
      </c>
      <c r="C757" s="8">
        <v>752</v>
      </c>
      <c r="D757" s="70" t="s">
        <v>923</v>
      </c>
      <c r="E757" s="8" t="str">
        <f>VLOOKUP(D757,'[1]9月学员绩效名单'!$A:$C,3,0)</f>
        <v>7AO021</v>
      </c>
      <c r="F757" s="8" t="str">
        <f>VLOOKUP(E757,'[2]住培学员 在培学员排班表（所有人）请假等数据已更新到23.6'!$F$1:$X$65536,19,0)</f>
        <v>规培研究生</v>
      </c>
      <c r="G757" s="8" t="str">
        <f>VLOOKUP(E757,'[2]住培学员 在培学员排班表（所有人）请假等数据已更新到23.6'!$F$1:$P$65536,11,0)</f>
        <v>外科</v>
      </c>
      <c r="H757" s="8" t="str">
        <f>VLOOKUP(E757,'[2]住培学员 在培学员排班表（所有人）请假等数据已更新到23.6'!$F$1:$S$65536,14,0)</f>
        <v>2022年</v>
      </c>
      <c r="I757" s="8" t="s">
        <v>99</v>
      </c>
      <c r="J757" s="43">
        <v>0</v>
      </c>
      <c r="K757" s="43">
        <v>0</v>
      </c>
      <c r="L757" s="43">
        <v>0</v>
      </c>
      <c r="M757" s="24">
        <v>160</v>
      </c>
      <c r="N757" s="25">
        <v>0</v>
      </c>
      <c r="O757" s="25">
        <v>4</v>
      </c>
      <c r="P757" s="25">
        <v>1</v>
      </c>
      <c r="Q757" s="25">
        <v>1</v>
      </c>
      <c r="R757" s="25">
        <v>1</v>
      </c>
      <c r="S757" s="36">
        <v>150</v>
      </c>
      <c r="T757" s="24">
        <v>100</v>
      </c>
      <c r="U757" s="24">
        <v>10</v>
      </c>
      <c r="V757" s="24">
        <v>60</v>
      </c>
      <c r="W757" s="24">
        <v>30</v>
      </c>
      <c r="X757" s="24">
        <v>60</v>
      </c>
      <c r="Y757" s="48">
        <v>20</v>
      </c>
      <c r="Z757" s="48">
        <v>0</v>
      </c>
      <c r="AA757" s="48">
        <f>VLOOKUP(E757,[6]教育处数据!B:G,6,0)</f>
        <v>0</v>
      </c>
      <c r="AB757" s="43">
        <f>VLOOKUP(E757,[6]教育处数据!B:H,7,0)</f>
        <v>0</v>
      </c>
      <c r="AC757" s="43">
        <f>VLOOKUP(E757,[6]教育处数据!B:J,9,0)</f>
        <v>0</v>
      </c>
      <c r="AD757" s="43">
        <f>VLOOKUP(E757,[6]教育处数据!B:L,11,0)</f>
        <v>0</v>
      </c>
      <c r="AE757" s="43">
        <v>0</v>
      </c>
      <c r="AF757" s="43">
        <v>0</v>
      </c>
      <c r="AG757" s="43">
        <f>VLOOKUP(E757,[6]教育处数据!B:N,13,0)</f>
        <v>0</v>
      </c>
      <c r="AH757" s="43">
        <v>0</v>
      </c>
      <c r="AI757" s="43">
        <v>0</v>
      </c>
      <c r="AJ757" s="43">
        <v>0</v>
      </c>
      <c r="AK757" s="43">
        <v>0</v>
      </c>
      <c r="AL757" s="43">
        <v>0</v>
      </c>
      <c r="AM757" s="26">
        <f>SUM(J757:M757,S757:AJ757)</f>
        <v>590</v>
      </c>
      <c r="AN757" s="7" t="str">
        <f>VLOOKUP(G757,'[4]2.第一轮公示反馈'!$G:$AM,33,0)</f>
        <v>外科</v>
      </c>
      <c r="AO757" s="52">
        <f>SUMPRODUCT(($AN$4:$AN$1113=AN757)*($AM$4:$AM$1113&gt;AM757))+1</f>
        <v>70</v>
      </c>
      <c r="AP757" s="53">
        <f>COUNTIF(AN:AN,AN757)</f>
        <v>140</v>
      </c>
      <c r="AQ757" s="54">
        <f>AO757/AP757</f>
        <v>0.5</v>
      </c>
      <c r="AR757" s="53">
        <f>IF(AQ757&lt;=10%,1.5,(IF(AQ757&lt;=40%,1.25,IF(AQ757&lt;=60%,1,IF(AQ757&lt;90%,0.75,0.5)))))</f>
        <v>1</v>
      </c>
      <c r="AS757" s="55">
        <v>1200</v>
      </c>
      <c r="AT757" s="6">
        <f>VLOOKUP(E757,[6]教育处数据!B:Q,16,0)</f>
        <v>20</v>
      </c>
      <c r="AU757" s="56">
        <f>AS757*AR757*(AT757/AW757)</f>
        <v>1200</v>
      </c>
      <c r="AV757" s="57">
        <f>ROUND(AU757,0)</f>
        <v>1200</v>
      </c>
      <c r="AW757" s="6">
        <v>20</v>
      </c>
    </row>
    <row r="758" spans="1:49">
      <c r="A758" s="6"/>
      <c r="B758" s="7" t="s">
        <v>291</v>
      </c>
      <c r="C758" s="8">
        <v>753</v>
      </c>
      <c r="D758" s="70" t="s">
        <v>924</v>
      </c>
      <c r="E758" s="8" t="str">
        <f>VLOOKUP(D758,'[1]9月学员绩效名单'!$A:$C,3,0)</f>
        <v>7AO331</v>
      </c>
      <c r="F758" s="8" t="str">
        <f>VLOOKUP(E758,'[2]住培学员 在培学员排班表（所有人）请假等数据已更新到23.6'!$F$1:$X$65536,19,0)</f>
        <v>规培研究生</v>
      </c>
      <c r="G758" s="8" t="str">
        <f>VLOOKUP(E758,'[2]住培学员 在培学员排班表（所有人）请假等数据已更新到23.6'!$F$1:$P$65536,11,0)</f>
        <v>外科</v>
      </c>
      <c r="H758" s="8" t="str">
        <f>VLOOKUP(E758,'[2]住培学员 在培学员排班表（所有人）请假等数据已更新到23.6'!$F$1:$S$65536,14,0)</f>
        <v>2022年</v>
      </c>
      <c r="I758" s="8" t="s">
        <v>99</v>
      </c>
      <c r="J758" s="43">
        <v>0</v>
      </c>
      <c r="K758" s="43">
        <v>0</v>
      </c>
      <c r="L758" s="43">
        <v>0</v>
      </c>
      <c r="M758" s="24">
        <v>160</v>
      </c>
      <c r="N758" s="25">
        <v>0</v>
      </c>
      <c r="O758" s="25">
        <v>4</v>
      </c>
      <c r="P758" s="25">
        <v>1</v>
      </c>
      <c r="Q758" s="25">
        <v>1</v>
      </c>
      <c r="R758" s="25">
        <v>1</v>
      </c>
      <c r="S758" s="36">
        <v>150</v>
      </c>
      <c r="T758" s="24">
        <v>100</v>
      </c>
      <c r="U758" s="24">
        <v>10</v>
      </c>
      <c r="V758" s="24">
        <v>60</v>
      </c>
      <c r="W758" s="24">
        <v>60</v>
      </c>
      <c r="X758" s="24">
        <v>30</v>
      </c>
      <c r="Y758" s="48">
        <v>20</v>
      </c>
      <c r="Z758" s="48">
        <v>0</v>
      </c>
      <c r="AA758" s="48">
        <f>VLOOKUP(E758,[6]教育处数据!B:G,6,0)</f>
        <v>0</v>
      </c>
      <c r="AB758" s="43">
        <f>VLOOKUP(E758,[6]教育处数据!B:H,7,0)</f>
        <v>0</v>
      </c>
      <c r="AC758" s="43">
        <f>VLOOKUP(E758,[6]教育处数据!B:J,9,0)</f>
        <v>0</v>
      </c>
      <c r="AD758" s="43">
        <f>VLOOKUP(E758,[6]教育处数据!B:L,11,0)</f>
        <v>0</v>
      </c>
      <c r="AE758" s="43">
        <v>0</v>
      </c>
      <c r="AF758" s="43">
        <v>0</v>
      </c>
      <c r="AG758" s="43">
        <f>VLOOKUP(E758,[6]教育处数据!B:N,13,0)</f>
        <v>0</v>
      </c>
      <c r="AH758" s="43">
        <v>0</v>
      </c>
      <c r="AI758" s="43">
        <v>0</v>
      </c>
      <c r="AJ758" s="43">
        <v>0</v>
      </c>
      <c r="AK758" s="43">
        <v>0</v>
      </c>
      <c r="AL758" s="43">
        <v>0</v>
      </c>
      <c r="AM758" s="26">
        <f>SUM(J758:M758,S758:AJ758)</f>
        <v>590</v>
      </c>
      <c r="AN758" s="7" t="str">
        <f>VLOOKUP(G758,'[4]2.第一轮公示反馈'!$G:$AM,33,0)</f>
        <v>外科</v>
      </c>
      <c r="AO758" s="52">
        <f>SUMPRODUCT(($AN$4:$AN$1113=AN758)*($AM$4:$AM$1113&gt;AM758))+1</f>
        <v>70</v>
      </c>
      <c r="AP758" s="53">
        <f>COUNTIF(AN:AN,AN758)</f>
        <v>140</v>
      </c>
      <c r="AQ758" s="54">
        <f>AO758/AP758</f>
        <v>0.5</v>
      </c>
      <c r="AR758" s="53">
        <f>IF(AQ758&lt;=10%,1.5,(IF(AQ758&lt;=40%,1.25,IF(AQ758&lt;=60%,1,IF(AQ758&lt;90%,0.75,0.5)))))</f>
        <v>1</v>
      </c>
      <c r="AS758" s="55">
        <v>1200</v>
      </c>
      <c r="AT758" s="6">
        <f>VLOOKUP(E758,[6]教育处数据!B:Q,16,0)</f>
        <v>20</v>
      </c>
      <c r="AU758" s="56">
        <f>AS758*AR758*(AT758/AW758)</f>
        <v>1200</v>
      </c>
      <c r="AV758" s="57">
        <f>ROUND(AU758,0)</f>
        <v>1200</v>
      </c>
      <c r="AW758" s="6">
        <v>20</v>
      </c>
    </row>
    <row r="759" spans="1:49">
      <c r="A759" s="6"/>
      <c r="B759" s="7" t="s">
        <v>243</v>
      </c>
      <c r="C759" s="8">
        <v>754</v>
      </c>
      <c r="D759" s="8" t="s">
        <v>925</v>
      </c>
      <c r="E759" s="8" t="str">
        <f>VLOOKUP(D759,'[1]9月学员绩效名单'!$A:$C,3,0)</f>
        <v>7AO031</v>
      </c>
      <c r="F759" s="8" t="str">
        <f>VLOOKUP(E759,'[2]住培学员 在培学员排班表（所有人）请假等数据已更新到23.6'!$F$1:$X$65536,19,0)</f>
        <v>规培研究生</v>
      </c>
      <c r="G759" s="8" t="str">
        <f>VLOOKUP(E759,'[2]住培学员 在培学员排班表（所有人）请假等数据已更新到23.6'!$F$1:$P$65536,11,0)</f>
        <v>外科</v>
      </c>
      <c r="H759" s="8" t="str">
        <f>VLOOKUP(E759,'[2]住培学员 在培学员排班表（所有人）请假等数据已更新到23.6'!$F$1:$S$65536,14,0)</f>
        <v>2022年</v>
      </c>
      <c r="I759" s="8" t="s">
        <v>99</v>
      </c>
      <c r="J759" s="24">
        <v>0</v>
      </c>
      <c r="K759" s="24">
        <v>0</v>
      </c>
      <c r="L759" s="24">
        <v>0</v>
      </c>
      <c r="M759" s="24">
        <v>160</v>
      </c>
      <c r="N759" s="25">
        <v>0</v>
      </c>
      <c r="O759" s="25">
        <v>8</v>
      </c>
      <c r="P759" s="25">
        <v>0</v>
      </c>
      <c r="Q759" s="25">
        <v>0</v>
      </c>
      <c r="R759" s="25">
        <v>1</v>
      </c>
      <c r="S759" s="36">
        <v>185</v>
      </c>
      <c r="T759" s="24">
        <v>100</v>
      </c>
      <c r="U759" s="24">
        <v>10</v>
      </c>
      <c r="V759" s="24">
        <v>60</v>
      </c>
      <c r="W759" s="24">
        <v>60</v>
      </c>
      <c r="X759" s="24">
        <v>30</v>
      </c>
      <c r="Y759" s="48">
        <v>0</v>
      </c>
      <c r="Z759" s="48">
        <v>0</v>
      </c>
      <c r="AA759" s="48">
        <f>VLOOKUP(E759,[6]教育处数据!B:G,6,0)</f>
        <v>0</v>
      </c>
      <c r="AB759" s="43">
        <f>VLOOKUP(E759,[6]教育处数据!B:H,7,0)</f>
        <v>0</v>
      </c>
      <c r="AC759" s="43">
        <f>VLOOKUP(E759,[6]教育处数据!B:J,9,0)</f>
        <v>0</v>
      </c>
      <c r="AD759" s="43">
        <f>VLOOKUP(E759,[6]教育处数据!B:L,11,0)</f>
        <v>0</v>
      </c>
      <c r="AE759" s="43">
        <v>0</v>
      </c>
      <c r="AF759" s="43">
        <v>0</v>
      </c>
      <c r="AG759" s="43">
        <v>-20</v>
      </c>
      <c r="AH759" s="43">
        <v>0</v>
      </c>
      <c r="AI759" s="43">
        <v>0</v>
      </c>
      <c r="AJ759" s="43">
        <v>0</v>
      </c>
      <c r="AK759" s="43">
        <v>0</v>
      </c>
      <c r="AL759" s="43">
        <v>0</v>
      </c>
      <c r="AM759" s="26">
        <f>SUM(J759:M759,S759:AJ759)</f>
        <v>585</v>
      </c>
      <c r="AN759" s="7" t="str">
        <f>VLOOKUP(G759,'[4]2.第一轮公示反馈'!$G:$AM,33,0)</f>
        <v>外科</v>
      </c>
      <c r="AO759" s="52">
        <f>SUMPRODUCT(($AN$4:$AN$1113=AN759)*($AM$4:$AM$1113&gt;AM759))+1</f>
        <v>73</v>
      </c>
      <c r="AP759" s="53">
        <f>COUNTIF(AN:AN,AN759)</f>
        <v>140</v>
      </c>
      <c r="AQ759" s="54">
        <f>AO759/AP759</f>
        <v>0.521428571428571</v>
      </c>
      <c r="AR759" s="53">
        <f>IF(AQ759&lt;=10%,1.5,(IF(AQ759&lt;=40%,1.25,IF(AQ759&lt;=60%,1,IF(AQ759&lt;90%,0.75,0.5)))))</f>
        <v>1</v>
      </c>
      <c r="AS759" s="55">
        <v>1200</v>
      </c>
      <c r="AT759" s="6">
        <f>VLOOKUP(E759,[6]教育处数据!B:Q,16,0)</f>
        <v>20</v>
      </c>
      <c r="AU759" s="56">
        <f>AS759*AR759*(AT759/AW759)</f>
        <v>1200</v>
      </c>
      <c r="AV759" s="57">
        <f>ROUND(AU759,0)</f>
        <v>1200</v>
      </c>
      <c r="AW759" s="6">
        <v>20</v>
      </c>
    </row>
    <row r="760" spans="1:49">
      <c r="A760" s="6"/>
      <c r="B760" s="7" t="s">
        <v>239</v>
      </c>
      <c r="C760" s="8">
        <v>755</v>
      </c>
      <c r="D760" s="8" t="s">
        <v>926</v>
      </c>
      <c r="E760" s="8" t="str">
        <f>VLOOKUP(D760,'[1]9月学员绩效名单'!$A:$C,3,0)</f>
        <v>7AO062</v>
      </c>
      <c r="F760" s="8" t="str">
        <f>VLOOKUP(E760,'[2]住培学员 在培学员排班表（所有人）请假等数据已更新到23.6'!$F$1:$X$65536,19,0)</f>
        <v>规培研究生</v>
      </c>
      <c r="G760" s="8" t="str">
        <f>VLOOKUP(E760,'[2]住培学员 在培学员排班表（所有人）请假等数据已更新到23.6'!$F$1:$P$65536,11,0)</f>
        <v>外科</v>
      </c>
      <c r="H760" s="8" t="str">
        <f>VLOOKUP(E760,'[2]住培学员 在培学员排班表（所有人）请假等数据已更新到23.6'!$F$1:$S$65536,14,0)</f>
        <v>2022年</v>
      </c>
      <c r="I760" s="8" t="s">
        <v>99</v>
      </c>
      <c r="J760" s="24">
        <v>0</v>
      </c>
      <c r="K760" s="24">
        <v>0</v>
      </c>
      <c r="L760" s="24">
        <v>0</v>
      </c>
      <c r="M760" s="24">
        <v>120</v>
      </c>
      <c r="N760" s="25">
        <v>0</v>
      </c>
      <c r="O760" s="25">
        <v>6</v>
      </c>
      <c r="P760" s="25">
        <v>3.5</v>
      </c>
      <c r="Q760" s="25">
        <v>3</v>
      </c>
      <c r="R760" s="25">
        <v>1</v>
      </c>
      <c r="S760" s="36">
        <v>290</v>
      </c>
      <c r="T760" s="24">
        <v>100</v>
      </c>
      <c r="U760" s="24">
        <v>10</v>
      </c>
      <c r="V760" s="24">
        <v>0</v>
      </c>
      <c r="W760" s="24">
        <v>30</v>
      </c>
      <c r="X760" s="24">
        <v>30</v>
      </c>
      <c r="Y760" s="48">
        <v>0</v>
      </c>
      <c r="Z760" s="48">
        <v>0</v>
      </c>
      <c r="AA760" s="48">
        <f>VLOOKUP(E760,[6]教育处数据!B:G,6,0)</f>
        <v>0</v>
      </c>
      <c r="AB760" s="43">
        <f>VLOOKUP(E760,[6]教育处数据!B:H,7,0)</f>
        <v>0</v>
      </c>
      <c r="AC760" s="43">
        <f>VLOOKUP(E760,[6]教育处数据!B:J,9,0)</f>
        <v>0</v>
      </c>
      <c r="AD760" s="43">
        <f>VLOOKUP(E760,[6]教育处数据!B:L,11,0)</f>
        <v>0</v>
      </c>
      <c r="AE760" s="43">
        <v>0</v>
      </c>
      <c r="AF760" s="43">
        <v>0</v>
      </c>
      <c r="AG760" s="43">
        <f>VLOOKUP(E760,[6]教育处数据!B:N,13,0)</f>
        <v>0</v>
      </c>
      <c r="AH760" s="43">
        <v>0</v>
      </c>
      <c r="AI760" s="43">
        <v>0</v>
      </c>
      <c r="AJ760" s="43">
        <v>0</v>
      </c>
      <c r="AK760" s="43">
        <v>0</v>
      </c>
      <c r="AL760" s="43">
        <v>0</v>
      </c>
      <c r="AM760" s="26">
        <f>SUM(J760:M760,S760:AJ760)</f>
        <v>580</v>
      </c>
      <c r="AN760" s="7" t="str">
        <f>VLOOKUP(G760,'[4]2.第一轮公示反馈'!$G:$AM,33,0)</f>
        <v>外科</v>
      </c>
      <c r="AO760" s="52">
        <f>SUMPRODUCT(($AN$4:$AN$1113=AN760)*($AM$4:$AM$1113&gt;AM760))+1</f>
        <v>74</v>
      </c>
      <c r="AP760" s="53">
        <f>COUNTIF(AN:AN,AN760)</f>
        <v>140</v>
      </c>
      <c r="AQ760" s="54">
        <f>AO760/AP760</f>
        <v>0.528571428571429</v>
      </c>
      <c r="AR760" s="53">
        <f>IF(AQ760&lt;=10%,1.5,(IF(AQ760&lt;=40%,1.25,IF(AQ760&lt;=60%,1,IF(AQ760&lt;90%,0.75,0.5)))))</f>
        <v>1</v>
      </c>
      <c r="AS760" s="55">
        <v>1200</v>
      </c>
      <c r="AT760" s="6">
        <f>VLOOKUP(E760,[6]教育处数据!B:Q,16,0)</f>
        <v>20</v>
      </c>
      <c r="AU760" s="56">
        <f>AS760*AR760*(AT760/AW760)</f>
        <v>1200</v>
      </c>
      <c r="AV760" s="57">
        <f>ROUND(AU760,0)</f>
        <v>1200</v>
      </c>
      <c r="AW760" s="6">
        <v>20</v>
      </c>
    </row>
    <row r="761" spans="1:49">
      <c r="A761" s="6"/>
      <c r="B761" s="7" t="s">
        <v>291</v>
      </c>
      <c r="C761" s="8">
        <v>756</v>
      </c>
      <c r="D761" s="59" t="s">
        <v>927</v>
      </c>
      <c r="E761" s="8" t="str">
        <f>VLOOKUP(D761,'[1]9月学员绩效名单'!$A:$C,3,0)</f>
        <v>730L41</v>
      </c>
      <c r="F761" s="8" t="str">
        <f>VLOOKUP(E761,'[2]住培学员 在培学员排班表（所有人）请假等数据已更新到23.6'!$F$1:$X$65536,19,0)</f>
        <v>住院医师-外院</v>
      </c>
      <c r="G761" s="8" t="str">
        <f>VLOOKUP(E761,'[2]住培学员 在培学员排班表（所有人）请假等数据已更新到23.6'!$F$1:$P$65536,11,0)</f>
        <v>外科</v>
      </c>
      <c r="H761" s="8" t="str">
        <f>VLOOKUP(E761,'[2]住培学员 在培学员排班表（所有人）请假等数据已更新到23.6'!$F$1:$S$65536,14,0)</f>
        <v>2022年</v>
      </c>
      <c r="I761" s="8" t="s">
        <v>99</v>
      </c>
      <c r="J761" s="43">
        <v>0</v>
      </c>
      <c r="K761" s="43">
        <v>0</v>
      </c>
      <c r="L761" s="43">
        <v>0</v>
      </c>
      <c r="M761" s="24">
        <v>160</v>
      </c>
      <c r="N761" s="25">
        <v>0</v>
      </c>
      <c r="O761" s="25">
        <v>4</v>
      </c>
      <c r="P761" s="25">
        <v>0</v>
      </c>
      <c r="Q761" s="25">
        <v>1</v>
      </c>
      <c r="R761" s="25">
        <v>1</v>
      </c>
      <c r="S761" s="36">
        <v>130</v>
      </c>
      <c r="T761" s="24">
        <v>100</v>
      </c>
      <c r="U761" s="24">
        <v>10</v>
      </c>
      <c r="V761" s="24">
        <v>60</v>
      </c>
      <c r="W761" s="24">
        <v>60</v>
      </c>
      <c r="X761" s="24">
        <v>60</v>
      </c>
      <c r="Y761" s="48">
        <v>0</v>
      </c>
      <c r="Z761" s="48">
        <v>0</v>
      </c>
      <c r="AA761" s="48">
        <f>VLOOKUP(E761,[6]教育处数据!B:G,6,0)</f>
        <v>0</v>
      </c>
      <c r="AB761" s="43">
        <f>VLOOKUP(E761,[6]教育处数据!B:H,7,0)</f>
        <v>0</v>
      </c>
      <c r="AC761" s="43">
        <f>VLOOKUP(E761,[6]教育处数据!B:J,9,0)</f>
        <v>0</v>
      </c>
      <c r="AD761" s="43">
        <f>VLOOKUP(E761,[6]教育处数据!B:L,11,0)</f>
        <v>0</v>
      </c>
      <c r="AE761" s="43">
        <v>0</v>
      </c>
      <c r="AF761" s="43">
        <v>0</v>
      </c>
      <c r="AG761" s="43">
        <f>VLOOKUP(E761,[6]教育处数据!B:N,13,0)</f>
        <v>0</v>
      </c>
      <c r="AH761" s="43">
        <v>0</v>
      </c>
      <c r="AI761" s="43">
        <v>0</v>
      </c>
      <c r="AJ761" s="43">
        <v>0</v>
      </c>
      <c r="AK761" s="43">
        <v>0</v>
      </c>
      <c r="AL761" s="43">
        <v>0</v>
      </c>
      <c r="AM761" s="26">
        <f>SUM(J761:M761,S761:AJ761)</f>
        <v>580</v>
      </c>
      <c r="AN761" s="7" t="str">
        <f>VLOOKUP(G761,'[4]2.第一轮公示反馈'!$G:$AM,33,0)</f>
        <v>外科</v>
      </c>
      <c r="AO761" s="52">
        <f>SUMPRODUCT(($AN$4:$AN$1113=AN761)*($AM$4:$AM$1113&gt;AM761))+1</f>
        <v>74</v>
      </c>
      <c r="AP761" s="53">
        <f>COUNTIF(AN:AN,AN761)</f>
        <v>140</v>
      </c>
      <c r="AQ761" s="54">
        <f>AO761/AP761</f>
        <v>0.528571428571429</v>
      </c>
      <c r="AR761" s="53">
        <f>IF(AQ761&lt;=10%,1.5,(IF(AQ761&lt;=40%,1.25,IF(AQ761&lt;=60%,1,IF(AQ761&lt;90%,0.75,0.5)))))</f>
        <v>1</v>
      </c>
      <c r="AS761" s="55">
        <v>1200</v>
      </c>
      <c r="AT761" s="6">
        <f>VLOOKUP(E761,[6]教育处数据!B:Q,16,0)</f>
        <v>20</v>
      </c>
      <c r="AU761" s="56">
        <f>AS761*AR761*(AT761/AW761)</f>
        <v>1200</v>
      </c>
      <c r="AV761" s="57">
        <f>ROUND(AU761,0)</f>
        <v>1200</v>
      </c>
      <c r="AW761" s="6">
        <v>20</v>
      </c>
    </row>
    <row r="762" spans="1:49">
      <c r="A762" s="6"/>
      <c r="B762" s="7" t="s">
        <v>259</v>
      </c>
      <c r="C762" s="8">
        <v>757</v>
      </c>
      <c r="D762" s="8" t="s">
        <v>928</v>
      </c>
      <c r="E762" s="8" t="str">
        <f>VLOOKUP(D762,'[1]9月学员绩效名单'!$A:$C,3,0)</f>
        <v>732L71</v>
      </c>
      <c r="F762" s="8" t="str">
        <f>VLOOKUP(E762,'[2]住培学员 在培学员排班表（所有人）请假等数据已更新到23.6'!$F$1:$X$65536,19,0)</f>
        <v>住院医师-外院</v>
      </c>
      <c r="G762" s="8" t="str">
        <f>VLOOKUP(E762,'[2]住培学员 在培学员排班表（所有人）请假等数据已更新到23.6'!$F$1:$P$65536,11,0)</f>
        <v>外科</v>
      </c>
      <c r="H762" s="8" t="str">
        <f>VLOOKUP(E762,'[2]住培学员 在培学员排班表（所有人）请假等数据已更新到23.6'!$F$1:$S$65536,14,0)</f>
        <v>2023年</v>
      </c>
      <c r="I762" s="8" t="s">
        <v>99</v>
      </c>
      <c r="J762" s="24">
        <v>0</v>
      </c>
      <c r="K762" s="43">
        <v>0</v>
      </c>
      <c r="L762" s="43">
        <v>0</v>
      </c>
      <c r="M762" s="24">
        <v>160</v>
      </c>
      <c r="N762" s="25">
        <v>0</v>
      </c>
      <c r="O762" s="25">
        <v>4</v>
      </c>
      <c r="P762" s="25">
        <v>1</v>
      </c>
      <c r="Q762" s="25">
        <v>1</v>
      </c>
      <c r="R762" s="25">
        <v>1</v>
      </c>
      <c r="S762" s="36">
        <v>150</v>
      </c>
      <c r="T762" s="24">
        <v>100</v>
      </c>
      <c r="U762" s="24">
        <v>10</v>
      </c>
      <c r="V762" s="24">
        <v>40</v>
      </c>
      <c r="W762" s="24">
        <v>60</v>
      </c>
      <c r="X762" s="24">
        <v>60</v>
      </c>
      <c r="Y762" s="48">
        <v>0</v>
      </c>
      <c r="Z762" s="48">
        <v>0</v>
      </c>
      <c r="AA762" s="48">
        <f>VLOOKUP(E762,[6]教育处数据!B:G,6,0)</f>
        <v>0</v>
      </c>
      <c r="AB762" s="43">
        <f>VLOOKUP(E762,[6]教育处数据!B:H,7,0)</f>
        <v>0</v>
      </c>
      <c r="AC762" s="43">
        <f>VLOOKUP(E762,[6]教育处数据!B:J,9,0)</f>
        <v>0</v>
      </c>
      <c r="AD762" s="43">
        <f>VLOOKUP(E762,[6]教育处数据!B:L,11,0)</f>
        <v>0</v>
      </c>
      <c r="AE762" s="43">
        <v>0</v>
      </c>
      <c r="AF762" s="43">
        <v>0</v>
      </c>
      <c r="AG762" s="43">
        <f>VLOOKUP(E762,[6]教育处数据!B:N,13,0)</f>
        <v>0</v>
      </c>
      <c r="AH762" s="43">
        <v>0</v>
      </c>
      <c r="AI762" s="43">
        <v>0</v>
      </c>
      <c r="AJ762" s="43">
        <v>0</v>
      </c>
      <c r="AK762" s="43">
        <v>0</v>
      </c>
      <c r="AL762" s="43">
        <v>0</v>
      </c>
      <c r="AM762" s="26">
        <f>SUM(J762:M762,S762:AJ762)</f>
        <v>580</v>
      </c>
      <c r="AN762" s="7" t="str">
        <f>VLOOKUP(G762,'[4]2.第一轮公示反馈'!$G:$AM,33,0)</f>
        <v>外科</v>
      </c>
      <c r="AO762" s="52">
        <f>SUMPRODUCT(($AN$4:$AN$1113=AN762)*($AM$4:$AM$1113&gt;AM762))+1</f>
        <v>74</v>
      </c>
      <c r="AP762" s="53">
        <f>COUNTIF(AN:AN,AN762)</f>
        <v>140</v>
      </c>
      <c r="AQ762" s="54">
        <f>AO762/AP762</f>
        <v>0.528571428571429</v>
      </c>
      <c r="AR762" s="53">
        <f>IF(AQ762&lt;=10%,1.5,(IF(AQ762&lt;=40%,1.25,IF(AQ762&lt;=60%,1,IF(AQ762&lt;90%,0.75,0.5)))))</f>
        <v>1</v>
      </c>
      <c r="AS762" s="55">
        <v>1200</v>
      </c>
      <c r="AT762" s="6">
        <f>VLOOKUP(E762,[6]教育处数据!B:Q,16,0)</f>
        <v>20</v>
      </c>
      <c r="AU762" s="56">
        <f>AS762*AR762*(AT762/AW762)</f>
        <v>1200</v>
      </c>
      <c r="AV762" s="57">
        <f>ROUND(AU762,0)</f>
        <v>1200</v>
      </c>
      <c r="AW762" s="6">
        <v>20</v>
      </c>
    </row>
    <row r="763" spans="1:49">
      <c r="A763" s="6"/>
      <c r="B763" s="7" t="s">
        <v>192</v>
      </c>
      <c r="C763" s="8">
        <v>758</v>
      </c>
      <c r="D763" s="11" t="s">
        <v>929</v>
      </c>
      <c r="E763" s="8" t="str">
        <f>VLOOKUP(D763,'[1]9月学员绩效名单'!$A:$C,3,0)</f>
        <v>7AM375</v>
      </c>
      <c r="F763" s="8" t="str">
        <f>VLOOKUP(E763,'[2]住培学员 在培学员排班表（所有人）请假等数据已更新到23.6'!$F$1:$X$65536,19,0)</f>
        <v>规培研究生</v>
      </c>
      <c r="G763" s="8" t="str">
        <f>VLOOKUP(E763,'[2]住培学员 在培学员排班表（所有人）请假等数据已更新到23.6'!$F$1:$P$65536,11,0)</f>
        <v>外科</v>
      </c>
      <c r="H763" s="8" t="str">
        <f>VLOOKUP(E763,'[2]住培学员 在培学员排班表（所有人）请假等数据已更新到23.6'!$F$1:$S$65536,14,0)</f>
        <v>2021年</v>
      </c>
      <c r="I763" s="8" t="s">
        <v>99</v>
      </c>
      <c r="J763" s="24">
        <v>0</v>
      </c>
      <c r="K763" s="24">
        <v>0</v>
      </c>
      <c r="L763" s="24">
        <v>0</v>
      </c>
      <c r="M763" s="24">
        <v>120</v>
      </c>
      <c r="N763" s="25">
        <v>0</v>
      </c>
      <c r="O763" s="25">
        <v>6</v>
      </c>
      <c r="P763" s="61">
        <v>0</v>
      </c>
      <c r="Q763" s="61">
        <v>0</v>
      </c>
      <c r="R763" s="61">
        <v>1</v>
      </c>
      <c r="S763" s="36">
        <v>145</v>
      </c>
      <c r="T763" s="24">
        <v>100</v>
      </c>
      <c r="U763" s="62">
        <v>0</v>
      </c>
      <c r="V763" s="62">
        <v>0</v>
      </c>
      <c r="W763" s="62">
        <v>60</v>
      </c>
      <c r="X763" s="62">
        <v>30</v>
      </c>
      <c r="Y763" s="62">
        <v>20</v>
      </c>
      <c r="Z763" s="48">
        <v>0</v>
      </c>
      <c r="AA763" s="48">
        <f>VLOOKUP(E763,[6]教育处数据!B:G,6,0)</f>
        <v>0</v>
      </c>
      <c r="AB763" s="43">
        <f>VLOOKUP(E763,[6]教育处数据!B:H,7,0)</f>
        <v>100</v>
      </c>
      <c r="AC763" s="43">
        <f>VLOOKUP(E763,[6]教育处数据!B:J,9,0)</f>
        <v>0</v>
      </c>
      <c r="AD763" s="43">
        <f>VLOOKUP(E763,[6]教育处数据!B:L,11,0)</f>
        <v>0</v>
      </c>
      <c r="AE763" s="43">
        <v>0</v>
      </c>
      <c r="AF763" s="43">
        <v>0</v>
      </c>
      <c r="AG763" s="43">
        <f>VLOOKUP(E763,[6]教育处数据!B:N,13,0)</f>
        <v>0</v>
      </c>
      <c r="AH763" s="43">
        <v>0</v>
      </c>
      <c r="AI763" s="43">
        <v>0</v>
      </c>
      <c r="AJ763" s="43">
        <v>0</v>
      </c>
      <c r="AK763" s="43">
        <v>0</v>
      </c>
      <c r="AL763" s="43">
        <v>0</v>
      </c>
      <c r="AM763" s="26">
        <f>SUM(J763:M763,S763:AJ763)</f>
        <v>575</v>
      </c>
      <c r="AN763" s="7" t="str">
        <f>VLOOKUP(G763,'[4]2.第一轮公示反馈'!$G:$AM,33,0)</f>
        <v>外科</v>
      </c>
      <c r="AO763" s="52">
        <f>SUMPRODUCT(($AN$4:$AN$1113=AN763)*($AM$4:$AM$1113&gt;AM763))+1</f>
        <v>77</v>
      </c>
      <c r="AP763" s="53">
        <f>COUNTIF(AN:AN,AN763)</f>
        <v>140</v>
      </c>
      <c r="AQ763" s="54">
        <f>AO763/AP763</f>
        <v>0.55</v>
      </c>
      <c r="AR763" s="53">
        <f>IF(AQ763&lt;=10%,1.5,(IF(AQ763&lt;=40%,1.25,IF(AQ763&lt;=60%,1,IF(AQ763&lt;90%,0.75,0.5)))))</f>
        <v>1</v>
      </c>
      <c r="AS763" s="55">
        <v>1200</v>
      </c>
      <c r="AT763" s="6">
        <f>VLOOKUP(E763,[6]教育处数据!B:Q,16,0)</f>
        <v>20</v>
      </c>
      <c r="AU763" s="56">
        <f>AS763*AR763*(AT763/AW763)</f>
        <v>1200</v>
      </c>
      <c r="AV763" s="57">
        <f>ROUND(AU763,0)</f>
        <v>1200</v>
      </c>
      <c r="AW763" s="6">
        <v>20</v>
      </c>
    </row>
    <row r="764" spans="1:49">
      <c r="A764" s="6"/>
      <c r="B764" s="7" t="s">
        <v>291</v>
      </c>
      <c r="C764" s="8">
        <v>759</v>
      </c>
      <c r="D764" s="70" t="s">
        <v>930</v>
      </c>
      <c r="E764" s="8" t="str">
        <f>VLOOKUP(D764,'[1]9月学员绩效名单'!$A:$C,3,0)</f>
        <v>7AO321</v>
      </c>
      <c r="F764" s="8" t="str">
        <f>VLOOKUP(E764,'[2]住培学员 在培学员排班表（所有人）请假等数据已更新到23.6'!$F$1:$X$65536,19,0)</f>
        <v>规培研究生</v>
      </c>
      <c r="G764" s="8" t="str">
        <f>VLOOKUP(E764,'[2]住培学员 在培学员排班表（所有人）请假等数据已更新到23.6'!$F$1:$P$65536,11,0)</f>
        <v>外科</v>
      </c>
      <c r="H764" s="8" t="str">
        <f>VLOOKUP(E764,'[2]住培学员 在培学员排班表（所有人）请假等数据已更新到23.6'!$F$1:$S$65536,14,0)</f>
        <v>2022年</v>
      </c>
      <c r="I764" s="8" t="s">
        <v>99</v>
      </c>
      <c r="J764" s="43">
        <v>0</v>
      </c>
      <c r="K764" s="43">
        <v>0</v>
      </c>
      <c r="L764" s="43">
        <v>0</v>
      </c>
      <c r="M764" s="24">
        <v>160</v>
      </c>
      <c r="N764" s="25">
        <v>0</v>
      </c>
      <c r="O764" s="25">
        <v>4</v>
      </c>
      <c r="P764" s="25">
        <v>1</v>
      </c>
      <c r="Q764" s="25">
        <v>1</v>
      </c>
      <c r="R764" s="25">
        <v>1</v>
      </c>
      <c r="S764" s="36">
        <v>150</v>
      </c>
      <c r="T764" s="24">
        <v>100</v>
      </c>
      <c r="U764" s="24">
        <v>10</v>
      </c>
      <c r="V764" s="24">
        <v>60</v>
      </c>
      <c r="W764" s="24">
        <v>60</v>
      </c>
      <c r="X764" s="24">
        <v>30</v>
      </c>
      <c r="Y764" s="48">
        <v>0</v>
      </c>
      <c r="Z764" s="48">
        <v>0</v>
      </c>
      <c r="AA764" s="48">
        <f>VLOOKUP(E764,[6]教育处数据!B:G,6,0)</f>
        <v>0</v>
      </c>
      <c r="AB764" s="43">
        <f>VLOOKUP(E764,[6]教育处数据!B:H,7,0)</f>
        <v>0</v>
      </c>
      <c r="AC764" s="43">
        <f>VLOOKUP(E764,[6]教育处数据!B:J,9,0)</f>
        <v>0</v>
      </c>
      <c r="AD764" s="43">
        <f>VLOOKUP(E764,[6]教育处数据!B:L,11,0)</f>
        <v>0</v>
      </c>
      <c r="AE764" s="43">
        <v>0</v>
      </c>
      <c r="AF764" s="43">
        <v>0</v>
      </c>
      <c r="AG764" s="43">
        <f>VLOOKUP(E764,[6]教育处数据!B:N,13,0)</f>
        <v>0</v>
      </c>
      <c r="AH764" s="43">
        <v>0</v>
      </c>
      <c r="AI764" s="43">
        <v>0</v>
      </c>
      <c r="AJ764" s="43">
        <v>0</v>
      </c>
      <c r="AK764" s="43">
        <v>0</v>
      </c>
      <c r="AL764" s="43">
        <v>0</v>
      </c>
      <c r="AM764" s="26">
        <f>SUM(J764:M764,S764:AJ764)</f>
        <v>570</v>
      </c>
      <c r="AN764" s="7" t="str">
        <f>VLOOKUP(G764,'[4]2.第一轮公示反馈'!$G:$AM,33,0)</f>
        <v>外科</v>
      </c>
      <c r="AO764" s="52">
        <f>SUMPRODUCT(($AN$4:$AN$1113=AN764)*($AM$4:$AM$1113&gt;AM764))+1</f>
        <v>78</v>
      </c>
      <c r="AP764" s="53">
        <f>COUNTIF(AN:AN,AN764)</f>
        <v>140</v>
      </c>
      <c r="AQ764" s="54">
        <f>AO764/AP764</f>
        <v>0.557142857142857</v>
      </c>
      <c r="AR764" s="53">
        <f>IF(AQ764&lt;=10%,1.5,(IF(AQ764&lt;=40%,1.25,IF(AQ764&lt;=60%,1,IF(AQ764&lt;90%,0.75,0.5)))))</f>
        <v>1</v>
      </c>
      <c r="AS764" s="55">
        <v>1200</v>
      </c>
      <c r="AT764" s="6">
        <f>VLOOKUP(E764,[6]教育处数据!B:Q,16,0)</f>
        <v>20</v>
      </c>
      <c r="AU764" s="56">
        <f>AS764*AR764*(AT764/AW764)</f>
        <v>1200</v>
      </c>
      <c r="AV764" s="57">
        <f>ROUND(AU764,0)</f>
        <v>1200</v>
      </c>
      <c r="AW764" s="6">
        <v>20</v>
      </c>
    </row>
    <row r="765" spans="1:49">
      <c r="A765" s="6"/>
      <c r="B765" s="7" t="s">
        <v>187</v>
      </c>
      <c r="C765" s="8">
        <v>760</v>
      </c>
      <c r="D765" s="10" t="s">
        <v>931</v>
      </c>
      <c r="E765" s="8" t="str">
        <f>VLOOKUP(D765,'[1]9月学员绩效名单'!$A:$C,3,0)</f>
        <v>733L14</v>
      </c>
      <c r="F765" s="8" t="str">
        <f>VLOOKUP(E765,'[2]住培学员 在培学员排班表（所有人）请假等数据已更新到23.6'!$F$1:$X$65536,19,0)</f>
        <v>住院医师-外院</v>
      </c>
      <c r="G765" s="8" t="str">
        <f>VLOOKUP(E765,'[2]住培学员 在培学员排班表（所有人）请假等数据已更新到23.6'!$F$1:$P$65536,11,0)</f>
        <v>外科</v>
      </c>
      <c r="H765" s="8" t="str">
        <f>VLOOKUP(E765,'[2]住培学员 在培学员排班表（所有人）请假等数据已更新到23.6'!$F$1:$S$65536,14,0)</f>
        <v>2023年</v>
      </c>
      <c r="I765" s="8" t="s">
        <v>99</v>
      </c>
      <c r="J765" s="24">
        <v>0</v>
      </c>
      <c r="K765" s="24">
        <v>0</v>
      </c>
      <c r="L765" s="24">
        <v>0</v>
      </c>
      <c r="M765" s="24">
        <v>120</v>
      </c>
      <c r="N765" s="25">
        <v>0</v>
      </c>
      <c r="O765" s="25">
        <v>4</v>
      </c>
      <c r="P765" s="25">
        <v>1</v>
      </c>
      <c r="Q765" s="25">
        <v>1</v>
      </c>
      <c r="R765" s="25">
        <v>1</v>
      </c>
      <c r="S765" s="36">
        <v>150</v>
      </c>
      <c r="T765" s="24">
        <v>100</v>
      </c>
      <c r="U765" s="24">
        <v>10</v>
      </c>
      <c r="V765" s="24">
        <v>40</v>
      </c>
      <c r="W765" s="24">
        <v>60</v>
      </c>
      <c r="X765" s="24">
        <v>60</v>
      </c>
      <c r="Y765" s="48">
        <v>20</v>
      </c>
      <c r="Z765" s="48">
        <v>0</v>
      </c>
      <c r="AA765" s="48">
        <f>VLOOKUP(E765,[6]教育处数据!B:G,6,0)</f>
        <v>0</v>
      </c>
      <c r="AB765" s="43">
        <f>VLOOKUP(E765,[6]教育处数据!B:H,7,0)</f>
        <v>0</v>
      </c>
      <c r="AC765" s="43">
        <f>VLOOKUP(E765,[6]教育处数据!B:J,9,0)</f>
        <v>0</v>
      </c>
      <c r="AD765" s="43">
        <f>VLOOKUP(E765,[6]教育处数据!B:L,11,0)</f>
        <v>0</v>
      </c>
      <c r="AE765" s="43">
        <v>0</v>
      </c>
      <c r="AF765" s="43">
        <v>0</v>
      </c>
      <c r="AG765" s="43">
        <f>VLOOKUP(E765,[6]教育处数据!B:N,13,0)</f>
        <v>0</v>
      </c>
      <c r="AH765" s="43">
        <v>0</v>
      </c>
      <c r="AI765" s="43">
        <v>0</v>
      </c>
      <c r="AJ765" s="43">
        <v>0</v>
      </c>
      <c r="AK765" s="43">
        <v>0</v>
      </c>
      <c r="AL765" s="43">
        <v>0</v>
      </c>
      <c r="AM765" s="26">
        <f>SUM(J765:M765,S765:AJ765)</f>
        <v>560</v>
      </c>
      <c r="AN765" s="7" t="str">
        <f>VLOOKUP(G765,'[4]2.第一轮公示反馈'!$G:$AM,33,0)</f>
        <v>外科</v>
      </c>
      <c r="AO765" s="52">
        <f>SUMPRODUCT(($AN$4:$AN$1113=AN765)*($AM$4:$AM$1113&gt;AM765))+1</f>
        <v>79</v>
      </c>
      <c r="AP765" s="53">
        <f>COUNTIF(AN:AN,AN765)</f>
        <v>140</v>
      </c>
      <c r="AQ765" s="54">
        <f>AO765/AP765</f>
        <v>0.564285714285714</v>
      </c>
      <c r="AR765" s="53">
        <f>IF(AQ765&lt;=10%,1.5,(IF(AQ765&lt;=40%,1.25,IF(AQ765&lt;=60%,1,IF(AQ765&lt;90%,0.75,0.5)))))</f>
        <v>1</v>
      </c>
      <c r="AS765" s="55">
        <v>1200</v>
      </c>
      <c r="AT765" s="6">
        <f>VLOOKUP(E765,[6]教育处数据!B:Q,16,0)</f>
        <v>20</v>
      </c>
      <c r="AU765" s="56">
        <f>AS765*AR765*(AT765/AW765)</f>
        <v>1200</v>
      </c>
      <c r="AV765" s="57">
        <f>ROUND(AU765,0)</f>
        <v>1200</v>
      </c>
      <c r="AW765" s="6">
        <v>20</v>
      </c>
    </row>
    <row r="766" spans="1:49">
      <c r="A766" s="6"/>
      <c r="B766" s="7" t="s">
        <v>291</v>
      </c>
      <c r="C766" s="8">
        <v>761</v>
      </c>
      <c r="D766" s="70" t="s">
        <v>932</v>
      </c>
      <c r="E766" s="8" t="str">
        <f>VLOOKUP(D766,'[1]9月学员绩效名单'!$A:$C,3,0)</f>
        <v>7AO457</v>
      </c>
      <c r="F766" s="8" t="str">
        <f>VLOOKUP(E766,'[2]住培学员 在培学员排班表（所有人）请假等数据已更新到23.6'!$F$1:$X$65536,19,0)</f>
        <v>规培研究生</v>
      </c>
      <c r="G766" s="8" t="str">
        <f>VLOOKUP(E766,'[2]住培学员 在培学员排班表（所有人）请假等数据已更新到23.6'!$F$1:$P$65536,11,0)</f>
        <v>外科</v>
      </c>
      <c r="H766" s="8" t="str">
        <f>VLOOKUP(E766,'[2]住培学员 在培学员排班表（所有人）请假等数据已更新到23.6'!$F$1:$S$65536,14,0)</f>
        <v>2022年</v>
      </c>
      <c r="I766" s="8" t="s">
        <v>99</v>
      </c>
      <c r="J766" s="43">
        <v>0</v>
      </c>
      <c r="K766" s="43">
        <v>0</v>
      </c>
      <c r="L766" s="24">
        <v>-50</v>
      </c>
      <c r="M766" s="24">
        <v>160</v>
      </c>
      <c r="N766" s="25">
        <v>0</v>
      </c>
      <c r="O766" s="25">
        <v>4</v>
      </c>
      <c r="P766" s="25">
        <v>1</v>
      </c>
      <c r="Q766" s="25">
        <v>1</v>
      </c>
      <c r="R766" s="25">
        <v>1</v>
      </c>
      <c r="S766" s="36">
        <v>150</v>
      </c>
      <c r="T766" s="24">
        <v>100</v>
      </c>
      <c r="U766" s="24">
        <v>10</v>
      </c>
      <c r="V766" s="24">
        <v>80</v>
      </c>
      <c r="W766" s="24">
        <v>60</v>
      </c>
      <c r="X766" s="24">
        <v>30</v>
      </c>
      <c r="Y766" s="48">
        <v>20</v>
      </c>
      <c r="Z766" s="48">
        <v>0</v>
      </c>
      <c r="AA766" s="48">
        <f>VLOOKUP(E766,[6]教育处数据!B:G,6,0)</f>
        <v>0</v>
      </c>
      <c r="AB766" s="43">
        <f>VLOOKUP(E766,[6]教育处数据!B:H,7,0)</f>
        <v>0</v>
      </c>
      <c r="AC766" s="43">
        <f>VLOOKUP(E766,[6]教育处数据!B:J,9,0)</f>
        <v>0</v>
      </c>
      <c r="AD766" s="43">
        <f>VLOOKUP(E766,[6]教育处数据!B:L,11,0)</f>
        <v>0</v>
      </c>
      <c r="AE766" s="43">
        <v>0</v>
      </c>
      <c r="AF766" s="43">
        <v>0</v>
      </c>
      <c r="AG766" s="43">
        <f>VLOOKUP(E766,[6]教育处数据!B:N,13,0)</f>
        <v>0</v>
      </c>
      <c r="AH766" s="43">
        <v>0</v>
      </c>
      <c r="AI766" s="43">
        <v>0</v>
      </c>
      <c r="AJ766" s="43">
        <v>0</v>
      </c>
      <c r="AK766" s="43">
        <v>0</v>
      </c>
      <c r="AL766" s="43">
        <v>0</v>
      </c>
      <c r="AM766" s="26">
        <f>SUM(J766:M766,S766:AJ766)</f>
        <v>560</v>
      </c>
      <c r="AN766" s="7" t="str">
        <f>VLOOKUP(G766,'[4]2.第一轮公示反馈'!$G:$AM,33,0)</f>
        <v>外科</v>
      </c>
      <c r="AO766" s="52">
        <f>SUMPRODUCT(($AN$4:$AN$1113=AN766)*($AM$4:$AM$1113&gt;AM766))+1</f>
        <v>79</v>
      </c>
      <c r="AP766" s="53">
        <f>COUNTIF(AN:AN,AN766)</f>
        <v>140</v>
      </c>
      <c r="AQ766" s="54">
        <f>AO766/AP766</f>
        <v>0.564285714285714</v>
      </c>
      <c r="AR766" s="53">
        <f>IF(AQ766&lt;=10%,1.5,(IF(AQ766&lt;=40%,1.25,IF(AQ766&lt;=60%,1,IF(AQ766&lt;90%,0.75,0.5)))))</f>
        <v>1</v>
      </c>
      <c r="AS766" s="55">
        <v>1200</v>
      </c>
      <c r="AT766" s="6">
        <f>VLOOKUP(E766,[6]教育处数据!B:Q,16,0)</f>
        <v>20</v>
      </c>
      <c r="AU766" s="56">
        <f>AS766*AR766*(AT766/AW766)</f>
        <v>1200</v>
      </c>
      <c r="AV766" s="57">
        <f>ROUND(AU766,0)</f>
        <v>1200</v>
      </c>
      <c r="AW766" s="6">
        <v>20</v>
      </c>
    </row>
    <row r="767" spans="1:49">
      <c r="A767" s="6"/>
      <c r="B767" s="7" t="s">
        <v>822</v>
      </c>
      <c r="C767" s="8">
        <v>762</v>
      </c>
      <c r="D767" s="11" t="s">
        <v>933</v>
      </c>
      <c r="E767" s="8" t="str">
        <f>VLOOKUP(D767,'[1]9月学员绩效名单'!$A:$C,3,0)</f>
        <v>7AM409</v>
      </c>
      <c r="F767" s="8" t="str">
        <f>VLOOKUP(E767,'[2]住培学员 在培学员排班表（所有人）请假等数据已更新到23.6'!$F$1:$X$65536,19,0)</f>
        <v>规培研究生</v>
      </c>
      <c r="G767" s="8" t="str">
        <f>VLOOKUP(E767,'[2]住培学员 在培学员排班表（所有人）请假等数据已更新到23.6'!$F$1:$P$65536,11,0)</f>
        <v>外科</v>
      </c>
      <c r="H767" s="8" t="str">
        <f>VLOOKUP(E767,'[2]住培学员 在培学员排班表（所有人）请假等数据已更新到23.6'!$F$1:$S$65536,14,0)</f>
        <v>2021年</v>
      </c>
      <c r="I767" s="8" t="s">
        <v>99</v>
      </c>
      <c r="J767" s="24">
        <v>0</v>
      </c>
      <c r="K767" s="24">
        <v>0</v>
      </c>
      <c r="L767" s="24">
        <v>0</v>
      </c>
      <c r="M767" s="24">
        <v>160</v>
      </c>
      <c r="N767" s="25">
        <v>0</v>
      </c>
      <c r="O767" s="25">
        <v>1</v>
      </c>
      <c r="P767" s="25">
        <v>3</v>
      </c>
      <c r="Q767" s="25">
        <v>1</v>
      </c>
      <c r="R767" s="25">
        <v>1</v>
      </c>
      <c r="S767" s="36">
        <v>130</v>
      </c>
      <c r="T767" s="24">
        <v>100</v>
      </c>
      <c r="U767" s="24">
        <v>10</v>
      </c>
      <c r="V767" s="24">
        <v>40</v>
      </c>
      <c r="W767" s="24">
        <v>60</v>
      </c>
      <c r="X767" s="24">
        <v>60</v>
      </c>
      <c r="Y767" s="48">
        <v>0</v>
      </c>
      <c r="Z767" s="48">
        <v>0</v>
      </c>
      <c r="AA767" s="48">
        <f>VLOOKUP(E767,[6]教育处数据!B:G,6,0)</f>
        <v>0</v>
      </c>
      <c r="AB767" s="43">
        <f>VLOOKUP(E767,[6]教育处数据!B:H,7,0)</f>
        <v>0</v>
      </c>
      <c r="AC767" s="43">
        <f>VLOOKUP(E767,[6]教育处数据!B:J,9,0)</f>
        <v>0</v>
      </c>
      <c r="AD767" s="43">
        <f>VLOOKUP(E767,[6]教育处数据!B:L,11,0)</f>
        <v>0</v>
      </c>
      <c r="AE767" s="43">
        <v>0</v>
      </c>
      <c r="AF767" s="43">
        <v>0</v>
      </c>
      <c r="AG767" s="43">
        <f>VLOOKUP(E767,[6]教育处数据!B:N,13,0)</f>
        <v>0</v>
      </c>
      <c r="AH767" s="43">
        <v>0</v>
      </c>
      <c r="AI767" s="43">
        <v>0</v>
      </c>
      <c r="AJ767" s="43">
        <v>0</v>
      </c>
      <c r="AK767" s="43">
        <v>0</v>
      </c>
      <c r="AL767" s="43">
        <v>0</v>
      </c>
      <c r="AM767" s="26">
        <f>SUM(J767:M767,S767:AJ767)</f>
        <v>560</v>
      </c>
      <c r="AN767" s="7" t="str">
        <f>VLOOKUP(G767,'[4]2.第一轮公示反馈'!$G:$AM,33,0)</f>
        <v>外科</v>
      </c>
      <c r="AO767" s="52">
        <f>SUMPRODUCT(($AN$4:$AN$1113=AN767)*($AM$4:$AM$1113&gt;AM767))+1</f>
        <v>79</v>
      </c>
      <c r="AP767" s="53">
        <f>COUNTIF(AN:AN,AN767)</f>
        <v>140</v>
      </c>
      <c r="AQ767" s="54">
        <f>AO767/AP767</f>
        <v>0.564285714285714</v>
      </c>
      <c r="AR767" s="53">
        <f>IF(AQ767&lt;=10%,1.5,(IF(AQ767&lt;=40%,1.25,IF(AQ767&lt;=60%,1,IF(AQ767&lt;90%,0.75,0.5)))))</f>
        <v>1</v>
      </c>
      <c r="AS767" s="55">
        <v>1200</v>
      </c>
      <c r="AT767" s="6">
        <f>VLOOKUP(E767,[6]教育处数据!B:Q,16,0)</f>
        <v>20</v>
      </c>
      <c r="AU767" s="56">
        <f>AS767*AR767*(AT767/AW767)</f>
        <v>1200</v>
      </c>
      <c r="AV767" s="57">
        <f>ROUND(AU767,0)</f>
        <v>1200</v>
      </c>
      <c r="AW767" s="6">
        <v>20</v>
      </c>
    </row>
    <row r="768" spans="1:49">
      <c r="A768" s="6"/>
      <c r="B768" s="7" t="s">
        <v>287</v>
      </c>
      <c r="C768" s="8">
        <v>763</v>
      </c>
      <c r="D768" s="59" t="s">
        <v>934</v>
      </c>
      <c r="E768" s="8" t="str">
        <f>VLOOKUP(D768,'[1]9月学员绩效名单'!$A:$C,3,0)</f>
        <v>733L01</v>
      </c>
      <c r="F768" s="8" t="str">
        <f>VLOOKUP(E768,'[2]住培学员 在培学员排班表（所有人）请假等数据已更新到23.6'!$F$1:$X$65536,19,0)</f>
        <v>住院医师-外院</v>
      </c>
      <c r="G768" s="8" t="str">
        <f>VLOOKUP(E768,'[2]住培学员 在培学员排班表（所有人）请假等数据已更新到23.6'!$F$1:$P$65536,11,0)</f>
        <v>外科</v>
      </c>
      <c r="H768" s="8" t="str">
        <f>VLOOKUP(E768,'[2]住培学员 在培学员排班表（所有人）请假等数据已更新到23.6'!$F$1:$S$65536,14,0)</f>
        <v>2023年</v>
      </c>
      <c r="I768" s="63" t="s">
        <v>99</v>
      </c>
      <c r="J768" s="43">
        <v>0</v>
      </c>
      <c r="K768" s="43">
        <v>0</v>
      </c>
      <c r="L768" s="43">
        <v>0</v>
      </c>
      <c r="M768" s="43">
        <v>160</v>
      </c>
      <c r="N768" s="25" t="s">
        <v>283</v>
      </c>
      <c r="O768" s="25" t="s">
        <v>283</v>
      </c>
      <c r="P768" s="25" t="s">
        <v>283</v>
      </c>
      <c r="Q768" s="25" t="s">
        <v>283</v>
      </c>
      <c r="R768" s="25" t="s">
        <v>283</v>
      </c>
      <c r="S768" s="42">
        <v>100</v>
      </c>
      <c r="T768" s="43">
        <v>100</v>
      </c>
      <c r="U768" s="24">
        <v>10</v>
      </c>
      <c r="V768" s="43">
        <v>40</v>
      </c>
      <c r="W768" s="43">
        <v>60</v>
      </c>
      <c r="X768" s="43">
        <v>60</v>
      </c>
      <c r="Y768" s="40">
        <v>20</v>
      </c>
      <c r="Z768" s="48">
        <v>0</v>
      </c>
      <c r="AA768" s="48">
        <f>VLOOKUP(E768,[6]教育处数据!B:G,6,0)</f>
        <v>0</v>
      </c>
      <c r="AB768" s="43">
        <f>VLOOKUP(E768,[6]教育处数据!B:H,7,0)</f>
        <v>0</v>
      </c>
      <c r="AC768" s="43">
        <f>VLOOKUP(E768,[6]教育处数据!B:J,9,0)</f>
        <v>0</v>
      </c>
      <c r="AD768" s="43">
        <f>VLOOKUP(E768,[6]教育处数据!B:L,11,0)</f>
        <v>0</v>
      </c>
      <c r="AE768" s="43">
        <v>0</v>
      </c>
      <c r="AF768" s="43">
        <v>0</v>
      </c>
      <c r="AG768" s="43">
        <f>VLOOKUP(E768,[6]教育处数据!B:N,13,0)</f>
        <v>0</v>
      </c>
      <c r="AH768" s="43">
        <v>0</v>
      </c>
      <c r="AI768" s="43">
        <v>0</v>
      </c>
      <c r="AJ768" s="43">
        <v>0</v>
      </c>
      <c r="AK768" s="43">
        <v>0</v>
      </c>
      <c r="AL768" s="43">
        <v>0</v>
      </c>
      <c r="AM768" s="26">
        <f>SUM(J768:M768,S768:AJ768)</f>
        <v>550</v>
      </c>
      <c r="AN768" s="7" t="str">
        <f>VLOOKUP(G768,'[4]2.第一轮公示反馈'!$G:$AM,33,0)</f>
        <v>外科</v>
      </c>
      <c r="AO768" s="52">
        <f>SUMPRODUCT(($AN$4:$AN$1113=AN768)*($AM$4:$AM$1113&gt;AM768))+1</f>
        <v>82</v>
      </c>
      <c r="AP768" s="53">
        <f>COUNTIF(AN:AN,AN768)</f>
        <v>140</v>
      </c>
      <c r="AQ768" s="54">
        <f>AO768/AP768</f>
        <v>0.585714285714286</v>
      </c>
      <c r="AR768" s="53">
        <f>IF(AQ768&lt;=10%,1.5,(IF(AQ768&lt;=40%,1.25,IF(AQ768&lt;=60%,1,IF(AQ768&lt;90%,0.75,0.5)))))</f>
        <v>1</v>
      </c>
      <c r="AS768" s="55">
        <v>1200</v>
      </c>
      <c r="AT768" s="6">
        <f>VLOOKUP(E768,[6]教育处数据!B:Q,16,0)</f>
        <v>20</v>
      </c>
      <c r="AU768" s="56">
        <f>AS768*AR768*(AT768/AW768)</f>
        <v>1200</v>
      </c>
      <c r="AV768" s="57">
        <f>ROUND(AU768,0)</f>
        <v>1200</v>
      </c>
      <c r="AW768" s="6">
        <v>20</v>
      </c>
    </row>
    <row r="769" spans="1:49">
      <c r="A769" s="6"/>
      <c r="B769" s="7" t="s">
        <v>856</v>
      </c>
      <c r="C769" s="8">
        <v>764</v>
      </c>
      <c r="D769" s="53" t="s">
        <v>935</v>
      </c>
      <c r="E769" s="8" t="str">
        <f>VLOOKUP(D769,'[1]9月学员绩效名单'!$A:$C,3,0)</f>
        <v>7AO047</v>
      </c>
      <c r="F769" s="8" t="str">
        <f>VLOOKUP(E769,'[2]住培学员 在培学员排班表（所有人）请假等数据已更新到23.6'!$F$1:$X$65536,19,0)</f>
        <v>规培研究生</v>
      </c>
      <c r="G769" s="8" t="str">
        <f>VLOOKUP(E769,'[2]住培学员 在培学员排班表（所有人）请假等数据已更新到23.6'!$F$1:$P$65536,11,0)</f>
        <v>外科</v>
      </c>
      <c r="H769" s="8" t="str">
        <f>VLOOKUP(E769,'[2]住培学员 在培学员排班表（所有人）请假等数据已更新到23.6'!$F$1:$S$65536,14,0)</f>
        <v>2022年</v>
      </c>
      <c r="I769" s="8" t="s">
        <v>99</v>
      </c>
      <c r="J769" s="24">
        <v>0</v>
      </c>
      <c r="K769" s="24">
        <v>0</v>
      </c>
      <c r="L769" s="24">
        <v>0</v>
      </c>
      <c r="M769" s="24">
        <v>120</v>
      </c>
      <c r="N769" s="25">
        <v>0</v>
      </c>
      <c r="O769" s="25">
        <v>4</v>
      </c>
      <c r="P769" s="25">
        <v>4</v>
      </c>
      <c r="Q769" s="25">
        <v>0</v>
      </c>
      <c r="R769" s="25">
        <v>0</v>
      </c>
      <c r="S769" s="36">
        <v>160</v>
      </c>
      <c r="T769" s="24">
        <v>100</v>
      </c>
      <c r="U769" s="24">
        <v>10</v>
      </c>
      <c r="V769" s="24">
        <v>40</v>
      </c>
      <c r="W769" s="24">
        <v>60</v>
      </c>
      <c r="X769" s="24">
        <v>60</v>
      </c>
      <c r="Y769" s="48">
        <v>0</v>
      </c>
      <c r="Z769" s="48">
        <v>0</v>
      </c>
      <c r="AA769" s="48">
        <f>VLOOKUP(E769,[6]教育处数据!B:G,6,0)</f>
        <v>0</v>
      </c>
      <c r="AB769" s="43">
        <f>VLOOKUP(E769,[6]教育处数据!B:H,7,0)</f>
        <v>0</v>
      </c>
      <c r="AC769" s="43">
        <f>VLOOKUP(E769,[6]教育处数据!B:J,9,0)</f>
        <v>0</v>
      </c>
      <c r="AD769" s="43">
        <f>VLOOKUP(E769,[6]教育处数据!B:L,11,0)</f>
        <v>0</v>
      </c>
      <c r="AE769" s="43">
        <v>0</v>
      </c>
      <c r="AF769" s="43">
        <v>0</v>
      </c>
      <c r="AG769" s="43">
        <f>VLOOKUP(E769,[6]教育处数据!B:N,13,0)</f>
        <v>0</v>
      </c>
      <c r="AH769" s="43">
        <v>0</v>
      </c>
      <c r="AI769" s="43">
        <v>0</v>
      </c>
      <c r="AJ769" s="43">
        <v>0</v>
      </c>
      <c r="AK769" s="43">
        <v>0</v>
      </c>
      <c r="AL769" s="43">
        <v>0</v>
      </c>
      <c r="AM769" s="26">
        <f>SUM(J769:M769,S769:AJ769)</f>
        <v>550</v>
      </c>
      <c r="AN769" s="7" t="str">
        <f>VLOOKUP(G769,'[4]2.第一轮公示反馈'!$G:$AM,33,0)</f>
        <v>外科</v>
      </c>
      <c r="AO769" s="52">
        <f>SUMPRODUCT(($AN$4:$AN$1113=AN769)*($AM$4:$AM$1113&gt;AM769))+1</f>
        <v>82</v>
      </c>
      <c r="AP769" s="53">
        <f>COUNTIF(AN:AN,AN769)</f>
        <v>140</v>
      </c>
      <c r="AQ769" s="54">
        <f>AO769/AP769</f>
        <v>0.585714285714286</v>
      </c>
      <c r="AR769" s="53">
        <f>IF(AQ769&lt;=10%,1.5,(IF(AQ769&lt;=40%,1.25,IF(AQ769&lt;=60%,1,IF(AQ769&lt;90%,0.75,0.5)))))</f>
        <v>1</v>
      </c>
      <c r="AS769" s="55">
        <v>1200</v>
      </c>
      <c r="AT769" s="6">
        <f>VLOOKUP(E769,[6]教育处数据!B:Q,16,0)</f>
        <v>20</v>
      </c>
      <c r="AU769" s="56">
        <f>AS769*AR769*(AT769/AW769)</f>
        <v>1200</v>
      </c>
      <c r="AV769" s="57">
        <f>ROUND(AU769,0)</f>
        <v>1200</v>
      </c>
      <c r="AW769" s="6">
        <v>20</v>
      </c>
    </row>
    <row r="770" spans="1:49">
      <c r="A770" s="6"/>
      <c r="B770" s="7" t="s">
        <v>856</v>
      </c>
      <c r="C770" s="8">
        <v>765</v>
      </c>
      <c r="D770" s="53" t="s">
        <v>936</v>
      </c>
      <c r="E770" s="8" t="str">
        <f>VLOOKUP(D770,'[1]9月学员绩效名单'!$A:$C,3,0)</f>
        <v>7AO318</v>
      </c>
      <c r="F770" s="8" t="str">
        <f>VLOOKUP(E770,'[2]住培学员 在培学员排班表（所有人）请假等数据已更新到23.6'!$F$1:$X$65536,19,0)</f>
        <v>规培研究生</v>
      </c>
      <c r="G770" s="8" t="str">
        <f>VLOOKUP(E770,'[2]住培学员 在培学员排班表（所有人）请假等数据已更新到23.6'!$F$1:$P$65536,11,0)</f>
        <v>外科</v>
      </c>
      <c r="H770" s="8" t="str">
        <f>VLOOKUP(E770,'[2]住培学员 在培学员排班表（所有人）请假等数据已更新到23.6'!$F$1:$S$65536,14,0)</f>
        <v>2022年</v>
      </c>
      <c r="I770" s="8" t="s">
        <v>99</v>
      </c>
      <c r="J770" s="24">
        <v>0</v>
      </c>
      <c r="K770" s="24">
        <v>0</v>
      </c>
      <c r="L770" s="24">
        <v>0</v>
      </c>
      <c r="M770" s="24">
        <v>120</v>
      </c>
      <c r="N770" s="25">
        <v>0</v>
      </c>
      <c r="O770" s="25">
        <v>4</v>
      </c>
      <c r="P770" s="25">
        <v>4</v>
      </c>
      <c r="Q770" s="25">
        <v>0</v>
      </c>
      <c r="R770" s="25">
        <v>0</v>
      </c>
      <c r="S770" s="36">
        <v>160</v>
      </c>
      <c r="T770" s="24">
        <v>100</v>
      </c>
      <c r="U770" s="24">
        <v>10</v>
      </c>
      <c r="V770" s="24">
        <v>40</v>
      </c>
      <c r="W770" s="24">
        <v>60</v>
      </c>
      <c r="X770" s="24">
        <v>60</v>
      </c>
      <c r="Y770" s="48">
        <v>0</v>
      </c>
      <c r="Z770" s="48">
        <v>0</v>
      </c>
      <c r="AA770" s="48">
        <f>VLOOKUP(E770,[6]教育处数据!B:G,6,0)</f>
        <v>0</v>
      </c>
      <c r="AB770" s="43">
        <f>VLOOKUP(E770,[6]教育处数据!B:H,7,0)</f>
        <v>0</v>
      </c>
      <c r="AC770" s="43">
        <f>VLOOKUP(E770,[6]教育处数据!B:J,9,0)</f>
        <v>0</v>
      </c>
      <c r="AD770" s="43">
        <f>VLOOKUP(E770,[6]教育处数据!B:L,11,0)</f>
        <v>0</v>
      </c>
      <c r="AE770" s="43">
        <v>0</v>
      </c>
      <c r="AF770" s="43">
        <v>0</v>
      </c>
      <c r="AG770" s="43">
        <f>VLOOKUP(E770,[6]教育处数据!B:N,13,0)</f>
        <v>0</v>
      </c>
      <c r="AH770" s="43">
        <v>0</v>
      </c>
      <c r="AI770" s="43">
        <v>0</v>
      </c>
      <c r="AJ770" s="43">
        <v>0</v>
      </c>
      <c r="AK770" s="43">
        <v>0</v>
      </c>
      <c r="AL770" s="43">
        <v>0</v>
      </c>
      <c r="AM770" s="26">
        <f>SUM(J770:M770,S770:AJ770)</f>
        <v>550</v>
      </c>
      <c r="AN770" s="7" t="str">
        <f>VLOOKUP(G770,'[4]2.第一轮公示反馈'!$G:$AM,33,0)</f>
        <v>外科</v>
      </c>
      <c r="AO770" s="52">
        <f>SUMPRODUCT(($AN$4:$AN$1113=AN770)*($AM$4:$AM$1113&gt;AM770))+1</f>
        <v>82</v>
      </c>
      <c r="AP770" s="53">
        <f>COUNTIF(AN:AN,AN770)</f>
        <v>140</v>
      </c>
      <c r="AQ770" s="54">
        <f>AO770/AP770</f>
        <v>0.585714285714286</v>
      </c>
      <c r="AR770" s="53">
        <f>IF(AQ770&lt;=10%,1.5,(IF(AQ770&lt;=40%,1.25,IF(AQ770&lt;=60%,1,IF(AQ770&lt;90%,0.75,0.5)))))</f>
        <v>1</v>
      </c>
      <c r="AS770" s="55">
        <v>1200</v>
      </c>
      <c r="AT770" s="6">
        <f>VLOOKUP(E770,[6]教育处数据!B:Q,16,0)</f>
        <v>20</v>
      </c>
      <c r="AU770" s="56">
        <f>AS770*AR770*(AT770/AW770)</f>
        <v>1200</v>
      </c>
      <c r="AV770" s="57">
        <f>ROUND(AU770,0)</f>
        <v>1200</v>
      </c>
      <c r="AW770" s="6">
        <v>20</v>
      </c>
    </row>
    <row r="771" spans="1:49">
      <c r="A771" s="6"/>
      <c r="B771" s="7" t="s">
        <v>291</v>
      </c>
      <c r="C771" s="8">
        <v>766</v>
      </c>
      <c r="D771" s="70" t="s">
        <v>937</v>
      </c>
      <c r="E771" s="8" t="str">
        <f>VLOOKUP(D771,'[1]9月学员绩效名单'!$A:$C,3,0)</f>
        <v>7AO040</v>
      </c>
      <c r="F771" s="8" t="str">
        <f>VLOOKUP(E771,'[2]住培学员 在培学员排班表（所有人）请假等数据已更新到23.6'!$F$1:$X$65536,19,0)</f>
        <v>规培研究生</v>
      </c>
      <c r="G771" s="8" t="str">
        <f>VLOOKUP(E771,'[2]住培学员 在培学员排班表（所有人）请假等数据已更新到23.6'!$F$1:$P$65536,11,0)</f>
        <v>外科</v>
      </c>
      <c r="H771" s="8" t="str">
        <f>VLOOKUP(E771,'[2]住培学员 在培学员排班表（所有人）请假等数据已更新到23.6'!$F$1:$S$65536,14,0)</f>
        <v>2022年</v>
      </c>
      <c r="I771" s="8" t="s">
        <v>99</v>
      </c>
      <c r="J771" s="43">
        <v>0</v>
      </c>
      <c r="K771" s="43">
        <v>0</v>
      </c>
      <c r="L771" s="43">
        <v>0</v>
      </c>
      <c r="M771" s="24">
        <v>160</v>
      </c>
      <c r="N771" s="25">
        <v>0</v>
      </c>
      <c r="O771" s="25">
        <v>4</v>
      </c>
      <c r="P771" s="25">
        <v>1</v>
      </c>
      <c r="Q771" s="25">
        <v>1</v>
      </c>
      <c r="R771" s="25">
        <v>1</v>
      </c>
      <c r="S771" s="36">
        <v>150</v>
      </c>
      <c r="T771" s="24">
        <v>100</v>
      </c>
      <c r="U771" s="24">
        <v>10</v>
      </c>
      <c r="V771" s="24">
        <v>60</v>
      </c>
      <c r="W771" s="24">
        <v>30</v>
      </c>
      <c r="X771" s="24">
        <v>30</v>
      </c>
      <c r="Y771" s="48">
        <v>0</v>
      </c>
      <c r="Z771" s="48">
        <v>0</v>
      </c>
      <c r="AA771" s="48">
        <f>VLOOKUP(E771,[6]教育处数据!B:G,6,0)</f>
        <v>0</v>
      </c>
      <c r="AB771" s="43">
        <f>VLOOKUP(E771,[6]教育处数据!B:H,7,0)</f>
        <v>0</v>
      </c>
      <c r="AC771" s="43">
        <f>VLOOKUP(E771,[6]教育处数据!B:J,9,0)</f>
        <v>0</v>
      </c>
      <c r="AD771" s="43">
        <f>VLOOKUP(E771,[6]教育处数据!B:L,11,0)</f>
        <v>0</v>
      </c>
      <c r="AE771" s="43">
        <v>0</v>
      </c>
      <c r="AF771" s="43">
        <v>0</v>
      </c>
      <c r="AG771" s="43">
        <f>VLOOKUP(E771,[6]教育处数据!B:N,13,0)</f>
        <v>0</v>
      </c>
      <c r="AH771" s="43">
        <v>0</v>
      </c>
      <c r="AI771" s="43">
        <v>0</v>
      </c>
      <c r="AJ771" s="43">
        <v>0</v>
      </c>
      <c r="AK771" s="43">
        <v>0</v>
      </c>
      <c r="AL771" s="43">
        <v>0</v>
      </c>
      <c r="AM771" s="26">
        <f>SUM(J771:M771,S771:AJ771)</f>
        <v>540</v>
      </c>
      <c r="AN771" s="7" t="str">
        <f>VLOOKUP(G771,'[4]2.第一轮公示反馈'!$G:$AM,33,0)</f>
        <v>外科</v>
      </c>
      <c r="AO771" s="52">
        <f>SUMPRODUCT(($AN$4:$AN$1113=AN771)*($AM$4:$AM$1113&gt;AM771))+1</f>
        <v>85</v>
      </c>
      <c r="AP771" s="53">
        <f>COUNTIF(AN:AN,AN771)</f>
        <v>140</v>
      </c>
      <c r="AQ771" s="54">
        <f>AO771/AP771</f>
        <v>0.607142857142857</v>
      </c>
      <c r="AR771" s="53">
        <f>IF(AQ771&lt;=10%,1.5,(IF(AQ771&lt;=40%,1.25,IF(AQ771&lt;=60%,1,IF(AQ771&lt;90%,0.75,0.5)))))</f>
        <v>0.75</v>
      </c>
      <c r="AS771" s="55">
        <v>1200</v>
      </c>
      <c r="AT771" s="6">
        <f>VLOOKUP(E771,[6]教育处数据!B:Q,16,0)</f>
        <v>20</v>
      </c>
      <c r="AU771" s="56">
        <f>AS771*AR771*(AT771/AW771)</f>
        <v>900</v>
      </c>
      <c r="AV771" s="57">
        <f>ROUND(AU771,0)</f>
        <v>900</v>
      </c>
      <c r="AW771" s="6">
        <v>20</v>
      </c>
    </row>
    <row r="772" spans="1:49">
      <c r="A772" s="6"/>
      <c r="B772" s="7" t="s">
        <v>259</v>
      </c>
      <c r="C772" s="8">
        <v>767</v>
      </c>
      <c r="D772" s="8" t="s">
        <v>938</v>
      </c>
      <c r="E772" s="8" t="str">
        <f>VLOOKUP(D772,'[1]9月学员绩效名单'!$A:$C,3,0)</f>
        <v>732L96</v>
      </c>
      <c r="F772" s="8" t="str">
        <f>VLOOKUP(E772,'[2]住培学员 在培学员排班表（所有人）请假等数据已更新到23.6'!$F$1:$X$65536,19,0)</f>
        <v>住院医师-外院</v>
      </c>
      <c r="G772" s="8" t="str">
        <f>VLOOKUP(E772,'[2]住培学员 在培学员排班表（所有人）请假等数据已更新到23.6'!$F$1:$P$65536,11,0)</f>
        <v>外科</v>
      </c>
      <c r="H772" s="8" t="str">
        <f>VLOOKUP(E772,'[2]住培学员 在培学员排班表（所有人）请假等数据已更新到23.6'!$F$1:$S$65536,14,0)</f>
        <v>2023年</v>
      </c>
      <c r="I772" s="8" t="s">
        <v>99</v>
      </c>
      <c r="J772" s="24">
        <v>0</v>
      </c>
      <c r="K772" s="43">
        <v>0</v>
      </c>
      <c r="L772" s="43">
        <v>0</v>
      </c>
      <c r="M772" s="24">
        <v>160</v>
      </c>
      <c r="N772" s="25">
        <v>0</v>
      </c>
      <c r="O772" s="25">
        <v>6</v>
      </c>
      <c r="P772" s="25">
        <v>1</v>
      </c>
      <c r="Q772" s="25">
        <v>0</v>
      </c>
      <c r="R772" s="25">
        <v>0</v>
      </c>
      <c r="S772" s="36">
        <v>140</v>
      </c>
      <c r="T772" s="24">
        <v>100</v>
      </c>
      <c r="U772" s="24">
        <v>10</v>
      </c>
      <c r="V772" s="24">
        <v>40</v>
      </c>
      <c r="W772" s="24">
        <v>60</v>
      </c>
      <c r="X772" s="24">
        <v>30</v>
      </c>
      <c r="Y772" s="48">
        <v>0</v>
      </c>
      <c r="Z772" s="48">
        <v>0</v>
      </c>
      <c r="AA772" s="48">
        <f>VLOOKUP(E772,[6]教育处数据!B:G,6,0)</f>
        <v>0</v>
      </c>
      <c r="AB772" s="43">
        <f>VLOOKUP(E772,[6]教育处数据!B:H,7,0)</f>
        <v>0</v>
      </c>
      <c r="AC772" s="43">
        <f>VLOOKUP(E772,[6]教育处数据!B:J,9,0)</f>
        <v>0</v>
      </c>
      <c r="AD772" s="43">
        <f>VLOOKUP(E772,[6]教育处数据!B:L,11,0)</f>
        <v>0</v>
      </c>
      <c r="AE772" s="43">
        <v>0</v>
      </c>
      <c r="AF772" s="43">
        <v>0</v>
      </c>
      <c r="AG772" s="43">
        <f>VLOOKUP(E772,[6]教育处数据!B:N,13,0)</f>
        <v>0</v>
      </c>
      <c r="AH772" s="43">
        <v>0</v>
      </c>
      <c r="AI772" s="43">
        <v>0</v>
      </c>
      <c r="AJ772" s="43">
        <v>0</v>
      </c>
      <c r="AK772" s="43">
        <v>0</v>
      </c>
      <c r="AL772" s="43">
        <v>0</v>
      </c>
      <c r="AM772" s="26">
        <f>SUM(J772:M772,S772:AJ772)</f>
        <v>540</v>
      </c>
      <c r="AN772" s="7" t="str">
        <f>VLOOKUP(G772,'[4]2.第一轮公示反馈'!$G:$AM,33,0)</f>
        <v>外科</v>
      </c>
      <c r="AO772" s="52">
        <f>SUMPRODUCT(($AN$4:$AN$1113=AN772)*($AM$4:$AM$1113&gt;AM772))+1</f>
        <v>85</v>
      </c>
      <c r="AP772" s="53">
        <f>COUNTIF(AN:AN,AN772)</f>
        <v>140</v>
      </c>
      <c r="AQ772" s="54">
        <f>AO772/AP772</f>
        <v>0.607142857142857</v>
      </c>
      <c r="AR772" s="53">
        <f>IF(AQ772&lt;=10%,1.5,(IF(AQ772&lt;=40%,1.25,IF(AQ772&lt;=60%,1,IF(AQ772&lt;90%,0.75,0.5)))))</f>
        <v>0.75</v>
      </c>
      <c r="AS772" s="55">
        <v>1200</v>
      </c>
      <c r="AT772" s="6">
        <f>VLOOKUP(E772,[6]教育处数据!B:Q,16,0)</f>
        <v>20</v>
      </c>
      <c r="AU772" s="56">
        <f>AS772*AR772*(AT772/AW772)</f>
        <v>900</v>
      </c>
      <c r="AV772" s="57">
        <f>ROUND(AU772,0)</f>
        <v>900</v>
      </c>
      <c r="AW772" s="6">
        <v>20</v>
      </c>
    </row>
    <row r="773" spans="1:49">
      <c r="A773" s="6"/>
      <c r="B773" s="7" t="s">
        <v>187</v>
      </c>
      <c r="C773" s="8">
        <v>768</v>
      </c>
      <c r="D773" s="13" t="s">
        <v>939</v>
      </c>
      <c r="E773" s="8" t="str">
        <f>VLOOKUP(D773,'[1]9月学员绩效名单'!$A:$C,3,0)</f>
        <v>7AO024</v>
      </c>
      <c r="F773" s="8" t="str">
        <f>VLOOKUP(E773,'[2]住培学员 在培学员排班表（所有人）请假等数据已更新到23.6'!$F$1:$X$65536,19,0)</f>
        <v>规培研究生</v>
      </c>
      <c r="G773" s="8" t="str">
        <f>VLOOKUP(E773,'[2]住培学员 在培学员排班表（所有人）请假等数据已更新到23.6'!$F$1:$P$65536,11,0)</f>
        <v>外科</v>
      </c>
      <c r="H773" s="8" t="str">
        <f>VLOOKUP(E773,'[2]住培学员 在培学员排班表（所有人）请假等数据已更新到23.6'!$F$1:$S$65536,14,0)</f>
        <v>2022年</v>
      </c>
      <c r="I773" s="8" t="s">
        <v>99</v>
      </c>
      <c r="J773" s="24">
        <v>0</v>
      </c>
      <c r="K773" s="24">
        <v>0</v>
      </c>
      <c r="L773" s="24">
        <v>0</v>
      </c>
      <c r="M773" s="24">
        <v>120</v>
      </c>
      <c r="N773" s="25">
        <v>0</v>
      </c>
      <c r="O773" s="25">
        <v>5</v>
      </c>
      <c r="P773" s="25">
        <v>1</v>
      </c>
      <c r="Q773" s="25">
        <v>0</v>
      </c>
      <c r="R773" s="25">
        <v>0</v>
      </c>
      <c r="S773" s="36">
        <v>120</v>
      </c>
      <c r="T773" s="24">
        <v>100</v>
      </c>
      <c r="U773" s="24">
        <v>10</v>
      </c>
      <c r="V773" s="24">
        <v>40</v>
      </c>
      <c r="W773" s="24">
        <v>60</v>
      </c>
      <c r="X773" s="24">
        <v>60</v>
      </c>
      <c r="Y773" s="48">
        <v>20</v>
      </c>
      <c r="Z773" s="48">
        <v>0</v>
      </c>
      <c r="AA773" s="48">
        <f>VLOOKUP(E773,[6]教育处数据!B:G,6,0)</f>
        <v>0</v>
      </c>
      <c r="AB773" s="43">
        <f>VLOOKUP(E773,[6]教育处数据!B:H,7,0)</f>
        <v>0</v>
      </c>
      <c r="AC773" s="43">
        <f>VLOOKUP(E773,[6]教育处数据!B:J,9,0)</f>
        <v>0</v>
      </c>
      <c r="AD773" s="43">
        <f>VLOOKUP(E773,[6]教育处数据!B:L,11,0)</f>
        <v>0</v>
      </c>
      <c r="AE773" s="43">
        <v>0</v>
      </c>
      <c r="AF773" s="43">
        <v>0</v>
      </c>
      <c r="AG773" s="43">
        <f>VLOOKUP(E773,[6]教育处数据!B:N,13,0)</f>
        <v>0</v>
      </c>
      <c r="AH773" s="43">
        <v>0</v>
      </c>
      <c r="AI773" s="43">
        <v>0</v>
      </c>
      <c r="AJ773" s="43">
        <v>0</v>
      </c>
      <c r="AK773" s="43">
        <v>0</v>
      </c>
      <c r="AL773" s="43">
        <v>0</v>
      </c>
      <c r="AM773" s="26">
        <f>SUM(J773:M773,S773:AJ773)</f>
        <v>530</v>
      </c>
      <c r="AN773" s="7" t="str">
        <f>VLOOKUP(G773,'[4]2.第一轮公示反馈'!$G:$AM,33,0)</f>
        <v>外科</v>
      </c>
      <c r="AO773" s="52">
        <f>SUMPRODUCT(($AN$4:$AN$1113=AN773)*($AM$4:$AM$1113&gt;AM773))+1</f>
        <v>87</v>
      </c>
      <c r="AP773" s="53">
        <f>COUNTIF(AN:AN,AN773)</f>
        <v>140</v>
      </c>
      <c r="AQ773" s="54">
        <f>AO773/AP773</f>
        <v>0.621428571428571</v>
      </c>
      <c r="AR773" s="53">
        <f>IF(AQ773&lt;=10%,1.5,(IF(AQ773&lt;=40%,1.25,IF(AQ773&lt;=60%,1,IF(AQ773&lt;90%,0.75,0.5)))))</f>
        <v>0.75</v>
      </c>
      <c r="AS773" s="55">
        <v>1200</v>
      </c>
      <c r="AT773" s="6">
        <f>VLOOKUP(E773,[6]教育处数据!B:Q,16,0)</f>
        <v>20</v>
      </c>
      <c r="AU773" s="56">
        <f>AS773*AR773*(AT773/AW773)</f>
        <v>900</v>
      </c>
      <c r="AV773" s="57">
        <f>ROUND(AU773,0)</f>
        <v>900</v>
      </c>
      <c r="AW773" s="6">
        <v>20</v>
      </c>
    </row>
    <row r="774" spans="1:49">
      <c r="A774" s="6"/>
      <c r="B774" s="7" t="s">
        <v>940</v>
      </c>
      <c r="C774" s="8">
        <v>769</v>
      </c>
      <c r="D774" s="10" t="s">
        <v>941</v>
      </c>
      <c r="E774" s="8" t="str">
        <f>VLOOKUP(D774,'[1]9月学员绩效名单'!$A:$C,3,0)</f>
        <v>732L39</v>
      </c>
      <c r="F774" s="8" t="str">
        <f>VLOOKUP(E774,'[2]住培学员 在培学员排班表（所有人）请假等数据已更新到23.6'!$F$1:$X$65536,19,0)</f>
        <v>住院医师-外院</v>
      </c>
      <c r="G774" s="8" t="str">
        <f>VLOOKUP(E774,'[2]住培学员 在培学员排班表（所有人）请假等数据已更新到23.6'!$F$1:$P$65536,11,0)</f>
        <v>外科</v>
      </c>
      <c r="H774" s="8" t="str">
        <f>VLOOKUP(E774,'[2]住培学员 在培学员排班表（所有人）请假等数据已更新到23.6'!$F$1:$S$65536,14,0)</f>
        <v>2023年</v>
      </c>
      <c r="I774" s="8" t="s">
        <v>99</v>
      </c>
      <c r="J774" s="24">
        <v>0</v>
      </c>
      <c r="K774" s="24">
        <v>0</v>
      </c>
      <c r="L774" s="24">
        <v>0</v>
      </c>
      <c r="M774" s="24">
        <v>160</v>
      </c>
      <c r="N774" s="25">
        <v>0</v>
      </c>
      <c r="O774" s="25">
        <v>5</v>
      </c>
      <c r="P774" s="25">
        <v>2</v>
      </c>
      <c r="Q774" s="25">
        <v>1</v>
      </c>
      <c r="R774" s="25">
        <v>1</v>
      </c>
      <c r="S774" s="36">
        <v>190</v>
      </c>
      <c r="T774" s="24">
        <v>100</v>
      </c>
      <c r="U774" s="24">
        <v>0</v>
      </c>
      <c r="V774" s="24">
        <v>20</v>
      </c>
      <c r="W774" s="24">
        <v>30</v>
      </c>
      <c r="X774" s="24">
        <v>30</v>
      </c>
      <c r="Y774" s="48">
        <v>0</v>
      </c>
      <c r="Z774" s="48">
        <v>0</v>
      </c>
      <c r="AA774" s="48">
        <f>VLOOKUP(E774,[6]教育处数据!B:G,6,0)</f>
        <v>0</v>
      </c>
      <c r="AB774" s="43">
        <f>VLOOKUP(E774,[6]教育处数据!B:H,7,0)</f>
        <v>0</v>
      </c>
      <c r="AC774" s="43">
        <f>VLOOKUP(E774,[6]教育处数据!B:J,9,0)</f>
        <v>0</v>
      </c>
      <c r="AD774" s="43">
        <f>VLOOKUP(E774,[6]教育处数据!B:L,11,0)</f>
        <v>0</v>
      </c>
      <c r="AE774" s="43">
        <v>0</v>
      </c>
      <c r="AF774" s="43">
        <v>0</v>
      </c>
      <c r="AG774" s="43">
        <f>VLOOKUP(E774,[6]教育处数据!B:N,13,0)</f>
        <v>0</v>
      </c>
      <c r="AH774" s="43">
        <v>0</v>
      </c>
      <c r="AI774" s="43">
        <v>0</v>
      </c>
      <c r="AJ774" s="43">
        <v>0</v>
      </c>
      <c r="AK774" s="43">
        <v>0</v>
      </c>
      <c r="AL774" s="43">
        <v>0</v>
      </c>
      <c r="AM774" s="26">
        <f>SUM(J774:M774,S774:AJ774)</f>
        <v>530</v>
      </c>
      <c r="AN774" s="7" t="str">
        <f>VLOOKUP(G774,'[4]2.第一轮公示反馈'!$G:$AM,33,0)</f>
        <v>外科</v>
      </c>
      <c r="AO774" s="52">
        <f>SUMPRODUCT(($AN$4:$AN$1113=AN774)*($AM$4:$AM$1113&gt;AM774))+1</f>
        <v>87</v>
      </c>
      <c r="AP774" s="53">
        <f>COUNTIF(AN:AN,AN774)</f>
        <v>140</v>
      </c>
      <c r="AQ774" s="54">
        <f>AO774/AP774</f>
        <v>0.621428571428571</v>
      </c>
      <c r="AR774" s="53">
        <f>IF(AQ774&lt;=10%,1.5,(IF(AQ774&lt;=40%,1.25,IF(AQ774&lt;=60%,1,IF(AQ774&lt;90%,0.75,0.5)))))</f>
        <v>0.75</v>
      </c>
      <c r="AS774" s="55">
        <v>1200</v>
      </c>
      <c r="AT774" s="6">
        <f>VLOOKUP(E774,[6]教育处数据!B:Q,16,0)</f>
        <v>20</v>
      </c>
      <c r="AU774" s="56">
        <f>AS774*AR774*(AT774/AW774)</f>
        <v>900</v>
      </c>
      <c r="AV774" s="57">
        <f>ROUND(AU774,0)</f>
        <v>900</v>
      </c>
      <c r="AW774" s="6">
        <v>20</v>
      </c>
    </row>
    <row r="775" spans="1:49">
      <c r="A775" s="6"/>
      <c r="B775" s="7" t="s">
        <v>287</v>
      </c>
      <c r="C775" s="8">
        <v>770</v>
      </c>
      <c r="D775" s="70" t="s">
        <v>942</v>
      </c>
      <c r="E775" s="8" t="str">
        <f>VLOOKUP(D775,'[1]9月学员绩效名单'!$A:$C,3,0)</f>
        <v>7AO298</v>
      </c>
      <c r="F775" s="8" t="str">
        <f>VLOOKUP(E775,'[2]住培学员 在培学员排班表（所有人）请假等数据已更新到23.6'!$F$1:$X$65536,19,0)</f>
        <v>规培研究生</v>
      </c>
      <c r="G775" s="8" t="str">
        <f>VLOOKUP(E775,'[2]住培学员 在培学员排班表（所有人）请假等数据已更新到23.6'!$F$1:$P$65536,11,0)</f>
        <v>外科</v>
      </c>
      <c r="H775" s="8" t="str">
        <f>VLOOKUP(E775,'[2]住培学员 在培学员排班表（所有人）请假等数据已更新到23.6'!$F$1:$S$65536,14,0)</f>
        <v>2022年</v>
      </c>
      <c r="I775" s="63" t="s">
        <v>99</v>
      </c>
      <c r="J775" s="43">
        <v>0</v>
      </c>
      <c r="K775" s="43">
        <v>0</v>
      </c>
      <c r="L775" s="43">
        <v>0</v>
      </c>
      <c r="M775" s="43">
        <v>160</v>
      </c>
      <c r="N775" s="25" t="s">
        <v>283</v>
      </c>
      <c r="O775" s="25" t="s">
        <v>283</v>
      </c>
      <c r="P775" s="25" t="s">
        <v>283</v>
      </c>
      <c r="Q775" s="25" t="s">
        <v>283</v>
      </c>
      <c r="R775" s="25" t="s">
        <v>283</v>
      </c>
      <c r="S775" s="64">
        <v>80</v>
      </c>
      <c r="T775" s="43">
        <v>100</v>
      </c>
      <c r="U775" s="40">
        <v>10</v>
      </c>
      <c r="V775" s="43">
        <v>40</v>
      </c>
      <c r="W775" s="43">
        <v>60</v>
      </c>
      <c r="X775" s="43">
        <v>60</v>
      </c>
      <c r="Y775" s="40">
        <v>20</v>
      </c>
      <c r="Z775" s="48">
        <v>0</v>
      </c>
      <c r="AA775" s="48">
        <f>VLOOKUP(E775,[6]教育处数据!B:G,6,0)</f>
        <v>0</v>
      </c>
      <c r="AB775" s="43">
        <f>VLOOKUP(E775,[6]教育处数据!B:H,7,0)</f>
        <v>0</v>
      </c>
      <c r="AC775" s="43">
        <f>VLOOKUP(E775,[6]教育处数据!B:J,9,0)</f>
        <v>0</v>
      </c>
      <c r="AD775" s="43">
        <f>VLOOKUP(E775,[6]教育处数据!B:L,11,0)</f>
        <v>0</v>
      </c>
      <c r="AE775" s="43">
        <v>0</v>
      </c>
      <c r="AF775" s="43">
        <v>0</v>
      </c>
      <c r="AG775" s="43">
        <f>VLOOKUP(E775,[6]教育处数据!B:N,13,0)</f>
        <v>0</v>
      </c>
      <c r="AH775" s="43">
        <v>0</v>
      </c>
      <c r="AI775" s="43">
        <v>0</v>
      </c>
      <c r="AJ775" s="43">
        <v>0</v>
      </c>
      <c r="AK775" s="43">
        <v>0</v>
      </c>
      <c r="AL775" s="43">
        <v>0</v>
      </c>
      <c r="AM775" s="26">
        <f>SUM(J775:M775,S775:AJ775)</f>
        <v>530</v>
      </c>
      <c r="AN775" s="7" t="str">
        <f>VLOOKUP(G775,'[4]2.第一轮公示反馈'!$G:$AM,33,0)</f>
        <v>外科</v>
      </c>
      <c r="AO775" s="52">
        <f>SUMPRODUCT(($AN$4:$AN$1113=AN775)*($AM$4:$AM$1113&gt;AM775))+1</f>
        <v>87</v>
      </c>
      <c r="AP775" s="53">
        <f>COUNTIF(AN:AN,AN775)</f>
        <v>140</v>
      </c>
      <c r="AQ775" s="54">
        <f>AO775/AP775</f>
        <v>0.621428571428571</v>
      </c>
      <c r="AR775" s="53">
        <f>IF(AQ775&lt;=10%,1.5,(IF(AQ775&lt;=40%,1.25,IF(AQ775&lt;=60%,1,IF(AQ775&lt;90%,0.75,0.5)))))</f>
        <v>0.75</v>
      </c>
      <c r="AS775" s="55">
        <v>1200</v>
      </c>
      <c r="AT775" s="6">
        <f>VLOOKUP(E775,[6]教育处数据!B:Q,16,0)</f>
        <v>20</v>
      </c>
      <c r="AU775" s="56">
        <f>AS775*AR775*(AT775/AW775)</f>
        <v>900</v>
      </c>
      <c r="AV775" s="57">
        <f>ROUND(AU775,0)</f>
        <v>900</v>
      </c>
      <c r="AW775" s="6">
        <v>20</v>
      </c>
    </row>
    <row r="776" spans="1:49">
      <c r="A776" s="6"/>
      <c r="B776" s="7" t="s">
        <v>287</v>
      </c>
      <c r="C776" s="8">
        <v>771</v>
      </c>
      <c r="D776" s="59" t="s">
        <v>943</v>
      </c>
      <c r="E776" s="8" t="str">
        <f>VLOOKUP(D776,'[1]9月学员绩效名单'!$A:$C,3,0)</f>
        <v>732L92</v>
      </c>
      <c r="F776" s="8" t="str">
        <f>VLOOKUP(E776,'[2]住培学员 在培学员排班表（所有人）请假等数据已更新到23.6'!$F$1:$X$65536,19,0)</f>
        <v>住院医师-外院</v>
      </c>
      <c r="G776" s="8" t="str">
        <f>VLOOKUP(E776,'[2]住培学员 在培学员排班表（所有人）请假等数据已更新到23.6'!$F$1:$P$65536,11,0)</f>
        <v>外科</v>
      </c>
      <c r="H776" s="8" t="str">
        <f>VLOOKUP(E776,'[2]住培学员 在培学员排班表（所有人）请假等数据已更新到23.6'!$F$1:$S$65536,14,0)</f>
        <v>2023年</v>
      </c>
      <c r="I776" s="63" t="s">
        <v>99</v>
      </c>
      <c r="J776" s="43">
        <v>0</v>
      </c>
      <c r="K776" s="43">
        <v>0</v>
      </c>
      <c r="L776" s="43">
        <v>0</v>
      </c>
      <c r="M776" s="43">
        <v>160</v>
      </c>
      <c r="N776" s="25" t="s">
        <v>283</v>
      </c>
      <c r="O776" s="25" t="s">
        <v>283</v>
      </c>
      <c r="P776" s="25" t="s">
        <v>283</v>
      </c>
      <c r="Q776" s="25" t="s">
        <v>283</v>
      </c>
      <c r="R776" s="25" t="s">
        <v>283</v>
      </c>
      <c r="S776" s="42">
        <v>80</v>
      </c>
      <c r="T776" s="43">
        <v>100</v>
      </c>
      <c r="U776" s="40">
        <v>10</v>
      </c>
      <c r="V776" s="43">
        <v>40</v>
      </c>
      <c r="W776" s="43">
        <v>60</v>
      </c>
      <c r="X776" s="43">
        <v>60</v>
      </c>
      <c r="Y776" s="40">
        <v>20</v>
      </c>
      <c r="Z776" s="48">
        <v>0</v>
      </c>
      <c r="AA776" s="48">
        <f>VLOOKUP(E776,[6]教育处数据!B:G,6,0)</f>
        <v>0</v>
      </c>
      <c r="AB776" s="43">
        <f>VLOOKUP(E776,[6]教育处数据!B:H,7,0)</f>
        <v>0</v>
      </c>
      <c r="AC776" s="43">
        <f>VLOOKUP(E776,[6]教育处数据!B:J,9,0)</f>
        <v>0</v>
      </c>
      <c r="AD776" s="43">
        <f>VLOOKUP(E776,[6]教育处数据!B:L,11,0)</f>
        <v>0</v>
      </c>
      <c r="AE776" s="43">
        <v>0</v>
      </c>
      <c r="AF776" s="43">
        <v>0</v>
      </c>
      <c r="AG776" s="43">
        <f>VLOOKUP(E776,[6]教育处数据!B:N,13,0)</f>
        <v>0</v>
      </c>
      <c r="AH776" s="43">
        <v>0</v>
      </c>
      <c r="AI776" s="43">
        <v>0</v>
      </c>
      <c r="AJ776" s="43">
        <v>0</v>
      </c>
      <c r="AK776" s="43">
        <v>0</v>
      </c>
      <c r="AL776" s="43">
        <v>0</v>
      </c>
      <c r="AM776" s="26">
        <f>SUM(J776:M776,S776:AJ776)</f>
        <v>530</v>
      </c>
      <c r="AN776" s="7" t="str">
        <f>VLOOKUP(G776,'[4]2.第一轮公示反馈'!$G:$AM,33,0)</f>
        <v>外科</v>
      </c>
      <c r="AO776" s="52">
        <f>SUMPRODUCT(($AN$4:$AN$1113=AN776)*($AM$4:$AM$1113&gt;AM776))+1</f>
        <v>87</v>
      </c>
      <c r="AP776" s="53">
        <f>COUNTIF(AN:AN,AN776)</f>
        <v>140</v>
      </c>
      <c r="AQ776" s="54">
        <f>AO776/AP776</f>
        <v>0.621428571428571</v>
      </c>
      <c r="AR776" s="53">
        <f>IF(AQ776&lt;=10%,1.5,(IF(AQ776&lt;=40%,1.25,IF(AQ776&lt;=60%,1,IF(AQ776&lt;90%,0.75,0.5)))))</f>
        <v>0.75</v>
      </c>
      <c r="AS776" s="55">
        <v>1200</v>
      </c>
      <c r="AT776" s="6">
        <f>VLOOKUP(E776,[6]教育处数据!B:Q,16,0)</f>
        <v>20</v>
      </c>
      <c r="AU776" s="56">
        <f>AS776*AR776*(AT776/AW776)</f>
        <v>900</v>
      </c>
      <c r="AV776" s="57">
        <f>ROUND(AU776,0)</f>
        <v>900</v>
      </c>
      <c r="AW776" s="6">
        <v>20</v>
      </c>
    </row>
    <row r="777" spans="1:49">
      <c r="A777" s="6"/>
      <c r="B777" s="7" t="s">
        <v>291</v>
      </c>
      <c r="C777" s="8">
        <v>772</v>
      </c>
      <c r="D777" s="69" t="s">
        <v>944</v>
      </c>
      <c r="E777" s="8" t="str">
        <f>VLOOKUP(D777,'[1]9月学员绩效名单'!$A:$C,3,0)</f>
        <v>730L43</v>
      </c>
      <c r="F777" s="8" t="str">
        <f>VLOOKUP(E777,'[2]住培学员 在培学员排班表（所有人）请假等数据已更新到23.6'!$F$1:$X$65536,19,0)</f>
        <v>住院医师-外院</v>
      </c>
      <c r="G777" s="8" t="str">
        <f>VLOOKUP(E777,'[2]住培学员 在培学员排班表（所有人）请假等数据已更新到23.6'!$F$1:$P$65536,11,0)</f>
        <v>外科</v>
      </c>
      <c r="H777" s="8" t="str">
        <f>VLOOKUP(E777,'[2]住培学员 在培学员排班表（所有人）请假等数据已更新到23.6'!$F$1:$S$65536,14,0)</f>
        <v>2022年</v>
      </c>
      <c r="I777" s="8" t="s">
        <v>99</v>
      </c>
      <c r="J777" s="43">
        <v>0</v>
      </c>
      <c r="K777" s="43">
        <v>0</v>
      </c>
      <c r="L777" s="43">
        <v>0</v>
      </c>
      <c r="M777" s="24">
        <v>120</v>
      </c>
      <c r="N777" s="25">
        <v>0</v>
      </c>
      <c r="O777" s="25">
        <v>3</v>
      </c>
      <c r="P777" s="25">
        <v>1</v>
      </c>
      <c r="Q777" s="25">
        <v>1</v>
      </c>
      <c r="R777" s="25">
        <v>1</v>
      </c>
      <c r="S777" s="36">
        <v>130</v>
      </c>
      <c r="T777" s="24">
        <v>100</v>
      </c>
      <c r="U777" s="24">
        <v>10</v>
      </c>
      <c r="V777" s="24">
        <v>40</v>
      </c>
      <c r="W777" s="24">
        <v>0</v>
      </c>
      <c r="X777" s="24">
        <v>30</v>
      </c>
      <c r="Y777" s="48">
        <v>0</v>
      </c>
      <c r="Z777" s="48">
        <v>0</v>
      </c>
      <c r="AA777" s="48">
        <f>VLOOKUP(E777,[6]教育处数据!B:G,6,0)</f>
        <v>0</v>
      </c>
      <c r="AB777" s="43">
        <f>VLOOKUP(E777,[6]教育处数据!B:H,7,0)</f>
        <v>100</v>
      </c>
      <c r="AC777" s="43">
        <f>VLOOKUP(E777,[6]教育处数据!B:J,9,0)</f>
        <v>0</v>
      </c>
      <c r="AD777" s="43">
        <f>VLOOKUP(E777,[6]教育处数据!B:L,11,0)</f>
        <v>0</v>
      </c>
      <c r="AE777" s="43">
        <v>0</v>
      </c>
      <c r="AF777" s="43">
        <v>0</v>
      </c>
      <c r="AG777" s="43">
        <f>VLOOKUP(E777,[6]教育处数据!B:N,13,0)</f>
        <v>0</v>
      </c>
      <c r="AH777" s="43">
        <v>0</v>
      </c>
      <c r="AI777" s="43">
        <v>0</v>
      </c>
      <c r="AJ777" s="43">
        <v>0</v>
      </c>
      <c r="AK777" s="43">
        <v>0</v>
      </c>
      <c r="AL777" s="43">
        <v>0</v>
      </c>
      <c r="AM777" s="26">
        <f>SUM(J777:M777,S777:AJ777)</f>
        <v>530</v>
      </c>
      <c r="AN777" s="7" t="str">
        <f>VLOOKUP(G777,'[4]2.第一轮公示反馈'!$G:$AM,33,0)</f>
        <v>外科</v>
      </c>
      <c r="AO777" s="52">
        <f>SUMPRODUCT(($AN$4:$AN$1113=AN777)*($AM$4:$AM$1113&gt;AM777))+1</f>
        <v>87</v>
      </c>
      <c r="AP777" s="53">
        <f>COUNTIF(AN:AN,AN777)</f>
        <v>140</v>
      </c>
      <c r="AQ777" s="54">
        <f>AO777/AP777</f>
        <v>0.621428571428571</v>
      </c>
      <c r="AR777" s="53">
        <f>IF(AQ777&lt;=10%,1.5,(IF(AQ777&lt;=40%,1.25,IF(AQ777&lt;=60%,1,IF(AQ777&lt;90%,0.75,0.5)))))</f>
        <v>0.75</v>
      </c>
      <c r="AS777" s="55">
        <v>1200</v>
      </c>
      <c r="AT777" s="6">
        <f>VLOOKUP(E777,[6]教育处数据!B:Q,16,0)</f>
        <v>20</v>
      </c>
      <c r="AU777" s="56">
        <f>AS777*AR777*(AT777/AW777)</f>
        <v>900</v>
      </c>
      <c r="AV777" s="57">
        <f>ROUND(AU777,0)</f>
        <v>900</v>
      </c>
      <c r="AW777" s="6">
        <v>20</v>
      </c>
    </row>
    <row r="778" spans="1:49">
      <c r="A778" s="6"/>
      <c r="B778" s="7" t="s">
        <v>416</v>
      </c>
      <c r="C778" s="8">
        <v>773</v>
      </c>
      <c r="D778" s="70" t="s">
        <v>945</v>
      </c>
      <c r="E778" s="8" t="str">
        <f>VLOOKUP(D778,'[1]9月学员绩效名单'!$A:$C,3,0)</f>
        <v>7AO330</v>
      </c>
      <c r="F778" s="8" t="str">
        <f>VLOOKUP(E778,'[2]住培学员 在培学员排班表（所有人）请假等数据已更新到23.6'!$F$1:$X$65536,19,0)</f>
        <v>规培研究生</v>
      </c>
      <c r="G778" s="8" t="str">
        <f>VLOOKUP(E778,'[2]住培学员 在培学员排班表（所有人）请假等数据已更新到23.6'!$F$1:$P$65536,11,0)</f>
        <v>外科</v>
      </c>
      <c r="H778" s="8" t="str">
        <f>VLOOKUP(E778,'[2]住培学员 在培学员排班表（所有人）请假等数据已更新到23.6'!$F$1:$S$65536,14,0)</f>
        <v>2022年</v>
      </c>
      <c r="I778" s="72" t="s">
        <v>99</v>
      </c>
      <c r="J778" s="62">
        <v>0</v>
      </c>
      <c r="K778" s="62">
        <v>0</v>
      </c>
      <c r="L778" s="62">
        <v>0</v>
      </c>
      <c r="M778" s="62">
        <v>160</v>
      </c>
      <c r="N778" s="25">
        <v>0</v>
      </c>
      <c r="O778" s="25">
        <v>2</v>
      </c>
      <c r="P778" s="61">
        <v>2</v>
      </c>
      <c r="Q778" s="61">
        <v>2</v>
      </c>
      <c r="R778" s="61">
        <v>0</v>
      </c>
      <c r="S778" s="64">
        <v>130</v>
      </c>
      <c r="T778" s="62">
        <v>100</v>
      </c>
      <c r="U778" s="62">
        <v>10</v>
      </c>
      <c r="V778" s="62">
        <v>40</v>
      </c>
      <c r="W778" s="62">
        <v>30</v>
      </c>
      <c r="X778" s="62">
        <v>60</v>
      </c>
      <c r="Y778" s="62">
        <v>0</v>
      </c>
      <c r="Z778" s="48">
        <v>0</v>
      </c>
      <c r="AA778" s="48">
        <f>VLOOKUP(E778,[6]教育处数据!B:G,6,0)</f>
        <v>0</v>
      </c>
      <c r="AB778" s="43">
        <f>VLOOKUP(E778,[6]教育处数据!B:H,7,0)</f>
        <v>0</v>
      </c>
      <c r="AC778" s="43">
        <f>VLOOKUP(E778,[6]教育处数据!B:J,9,0)</f>
        <v>0</v>
      </c>
      <c r="AD778" s="43">
        <f>VLOOKUP(E778,[6]教育处数据!B:L,11,0)</f>
        <v>0</v>
      </c>
      <c r="AE778" s="43">
        <v>0</v>
      </c>
      <c r="AF778" s="43">
        <v>0</v>
      </c>
      <c r="AG778" s="43">
        <f>VLOOKUP(E778,[6]教育处数据!B:N,13,0)</f>
        <v>0</v>
      </c>
      <c r="AH778" s="43">
        <v>0</v>
      </c>
      <c r="AI778" s="43">
        <v>0</v>
      </c>
      <c r="AJ778" s="43">
        <v>0</v>
      </c>
      <c r="AK778" s="43">
        <v>0</v>
      </c>
      <c r="AL778" s="43">
        <v>0</v>
      </c>
      <c r="AM778" s="26">
        <f>SUM(J778:M778,S778:AJ778)</f>
        <v>530</v>
      </c>
      <c r="AN778" s="7" t="str">
        <f>VLOOKUP(G778,'[4]2.第一轮公示反馈'!$G:$AM,33,0)</f>
        <v>外科</v>
      </c>
      <c r="AO778" s="52">
        <f>SUMPRODUCT(($AN$4:$AN$1113=AN778)*($AM$4:$AM$1113&gt;AM778))+1</f>
        <v>87</v>
      </c>
      <c r="AP778" s="53">
        <f>COUNTIF(AN:AN,AN778)</f>
        <v>140</v>
      </c>
      <c r="AQ778" s="54">
        <f>AO778/AP778</f>
        <v>0.621428571428571</v>
      </c>
      <c r="AR778" s="53">
        <f>IF(AQ778&lt;=10%,1.5,(IF(AQ778&lt;=40%,1.25,IF(AQ778&lt;=60%,1,IF(AQ778&lt;90%,0.75,0.5)))))</f>
        <v>0.75</v>
      </c>
      <c r="AS778" s="55">
        <v>1200</v>
      </c>
      <c r="AT778" s="6">
        <f>VLOOKUP(E778,[6]教育处数据!B:Q,16,0)</f>
        <v>20</v>
      </c>
      <c r="AU778" s="56">
        <f>AS778*AR778*(AT778/AW778)</f>
        <v>900</v>
      </c>
      <c r="AV778" s="57">
        <f>ROUND(AU778,0)</f>
        <v>900</v>
      </c>
      <c r="AW778" s="6">
        <v>20</v>
      </c>
    </row>
    <row r="779" spans="1:49">
      <c r="A779" s="6"/>
      <c r="B779" s="7" t="s">
        <v>291</v>
      </c>
      <c r="C779" s="8">
        <v>774</v>
      </c>
      <c r="D779" s="70" t="s">
        <v>946</v>
      </c>
      <c r="E779" s="8" t="str">
        <f>VLOOKUP(D779,'[1]9月学员绩效名单'!$A:$C,3,0)</f>
        <v>7AO041</v>
      </c>
      <c r="F779" s="8" t="str">
        <f>VLOOKUP(E779,'[2]住培学员 在培学员排班表（所有人）请假等数据已更新到23.6'!$F$1:$X$65536,19,0)</f>
        <v>规培研究生</v>
      </c>
      <c r="G779" s="8" t="str">
        <f>VLOOKUP(E779,'[2]住培学员 在培学员排班表（所有人）请假等数据已更新到23.6'!$F$1:$P$65536,11,0)</f>
        <v>外科</v>
      </c>
      <c r="H779" s="8" t="str">
        <f>VLOOKUP(E779,'[2]住培学员 在培学员排班表（所有人）请假等数据已更新到23.6'!$F$1:$S$65536,14,0)</f>
        <v>2022年</v>
      </c>
      <c r="I779" s="8" t="s">
        <v>99</v>
      </c>
      <c r="J779" s="43">
        <v>0</v>
      </c>
      <c r="K779" s="43">
        <v>0</v>
      </c>
      <c r="L779" s="43">
        <v>0</v>
      </c>
      <c r="M779" s="24">
        <v>120</v>
      </c>
      <c r="N779" s="25">
        <v>0</v>
      </c>
      <c r="O779" s="25">
        <v>4</v>
      </c>
      <c r="P779" s="25">
        <v>1</v>
      </c>
      <c r="Q779" s="25">
        <v>1</v>
      </c>
      <c r="R779" s="25">
        <v>1</v>
      </c>
      <c r="S779" s="36">
        <v>150</v>
      </c>
      <c r="T779" s="24">
        <v>100</v>
      </c>
      <c r="U779" s="24">
        <v>10</v>
      </c>
      <c r="V779" s="24">
        <v>80</v>
      </c>
      <c r="W779" s="24">
        <v>30</v>
      </c>
      <c r="X779" s="24">
        <v>30</v>
      </c>
      <c r="Y779" s="48">
        <v>0</v>
      </c>
      <c r="Z779" s="48">
        <v>0</v>
      </c>
      <c r="AA779" s="48">
        <f>VLOOKUP(E779,[6]教育处数据!B:G,6,0)</f>
        <v>0</v>
      </c>
      <c r="AB779" s="43">
        <f>VLOOKUP(E779,[6]教育处数据!B:H,7,0)</f>
        <v>0</v>
      </c>
      <c r="AC779" s="43">
        <f>VLOOKUP(E779,[6]教育处数据!B:J,9,0)</f>
        <v>0</v>
      </c>
      <c r="AD779" s="43">
        <f>VLOOKUP(E779,[6]教育处数据!B:L,11,0)</f>
        <v>0</v>
      </c>
      <c r="AE779" s="43">
        <v>0</v>
      </c>
      <c r="AF779" s="43">
        <v>0</v>
      </c>
      <c r="AG779" s="43">
        <f>VLOOKUP(E779,[6]教育处数据!B:N,13,0)</f>
        <v>0</v>
      </c>
      <c r="AH779" s="43">
        <v>0</v>
      </c>
      <c r="AI779" s="43">
        <v>0</v>
      </c>
      <c r="AJ779" s="43">
        <v>0</v>
      </c>
      <c r="AK779" s="43">
        <v>0</v>
      </c>
      <c r="AL779" s="43">
        <v>0</v>
      </c>
      <c r="AM779" s="26">
        <f>SUM(J779:M779,S779:AJ779)</f>
        <v>520</v>
      </c>
      <c r="AN779" s="7" t="str">
        <f>VLOOKUP(G779,'[4]2.第一轮公示反馈'!$G:$AM,33,0)</f>
        <v>外科</v>
      </c>
      <c r="AO779" s="52">
        <f>SUMPRODUCT(($AN$4:$AN$1113=AN779)*($AM$4:$AM$1113&gt;AM779))+1</f>
        <v>93</v>
      </c>
      <c r="AP779" s="53">
        <f>COUNTIF(AN:AN,AN779)</f>
        <v>140</v>
      </c>
      <c r="AQ779" s="54">
        <f>AO779/AP779</f>
        <v>0.664285714285714</v>
      </c>
      <c r="AR779" s="53">
        <f>IF(AQ779&lt;=10%,1.5,(IF(AQ779&lt;=40%,1.25,IF(AQ779&lt;=60%,1,IF(AQ779&lt;90%,0.75,0.5)))))</f>
        <v>0.75</v>
      </c>
      <c r="AS779" s="55">
        <v>1200</v>
      </c>
      <c r="AT779" s="6">
        <f>VLOOKUP(E779,[6]教育处数据!B:Q,16,0)</f>
        <v>20</v>
      </c>
      <c r="AU779" s="56">
        <f>AS779*AR779*(AT779/AW779)</f>
        <v>900</v>
      </c>
      <c r="AV779" s="57">
        <f>ROUND(AU779,0)</f>
        <v>900</v>
      </c>
      <c r="AW779" s="6">
        <v>20</v>
      </c>
    </row>
    <row r="780" spans="1:49">
      <c r="A780" s="6"/>
      <c r="B780" s="7" t="s">
        <v>243</v>
      </c>
      <c r="C780" s="8">
        <v>775</v>
      </c>
      <c r="D780" s="8" t="s">
        <v>947</v>
      </c>
      <c r="E780" s="8" t="str">
        <f>VLOOKUP(D780,'[1]9月学员绩效名单'!$A:$C,3,0)</f>
        <v>7AM368</v>
      </c>
      <c r="F780" s="8" t="str">
        <f>VLOOKUP(E780,'[2]住培学员 在培学员排班表（所有人）请假等数据已更新到23.6'!$F$1:$X$65536,19,0)</f>
        <v>规培研究生</v>
      </c>
      <c r="G780" s="8" t="str">
        <f>VLOOKUP(E780,'[2]住培学员 在培学员排班表（所有人）请假等数据已更新到23.6'!$F$1:$P$65536,11,0)</f>
        <v>外科</v>
      </c>
      <c r="H780" s="8" t="str">
        <f>VLOOKUP(E780,'[2]住培学员 在培学员排班表（所有人）请假等数据已更新到23.6'!$F$1:$S$65536,14,0)</f>
        <v>2021年</v>
      </c>
      <c r="I780" s="8" t="s">
        <v>99</v>
      </c>
      <c r="J780" s="24">
        <v>0</v>
      </c>
      <c r="K780" s="24">
        <v>0</v>
      </c>
      <c r="L780" s="24">
        <v>0</v>
      </c>
      <c r="M780" s="24">
        <v>160</v>
      </c>
      <c r="N780" s="25">
        <v>0</v>
      </c>
      <c r="O780" s="25">
        <v>5</v>
      </c>
      <c r="P780" s="25">
        <v>0</v>
      </c>
      <c r="Q780" s="25">
        <v>0</v>
      </c>
      <c r="R780" s="25">
        <v>2</v>
      </c>
      <c r="S780" s="36">
        <v>150</v>
      </c>
      <c r="T780" s="24">
        <v>100</v>
      </c>
      <c r="U780" s="24">
        <v>0</v>
      </c>
      <c r="V780" s="24">
        <v>0</v>
      </c>
      <c r="W780" s="24">
        <v>0</v>
      </c>
      <c r="X780" s="24">
        <v>0</v>
      </c>
      <c r="Y780" s="48">
        <v>0</v>
      </c>
      <c r="Z780" s="48">
        <v>0</v>
      </c>
      <c r="AA780" s="48">
        <f>VLOOKUP(E780,[6]教育处数据!B:G,6,0)</f>
        <v>0</v>
      </c>
      <c r="AB780" s="43">
        <f>VLOOKUP(E780,[6]教育处数据!B:H,7,0)</f>
        <v>100</v>
      </c>
      <c r="AC780" s="43">
        <f>VLOOKUP(E780,[6]教育处数据!B:J,9,0)</f>
        <v>0</v>
      </c>
      <c r="AD780" s="43">
        <f>VLOOKUP(E780,[6]教育处数据!B:L,11,0)</f>
        <v>0</v>
      </c>
      <c r="AE780" s="43">
        <v>0</v>
      </c>
      <c r="AF780" s="43">
        <v>0</v>
      </c>
      <c r="AG780" s="43">
        <f>VLOOKUP(E780,[6]教育处数据!B:N,13,0)</f>
        <v>0</v>
      </c>
      <c r="AH780" s="43">
        <v>0</v>
      </c>
      <c r="AI780" s="43">
        <v>0</v>
      </c>
      <c r="AJ780" s="43">
        <v>0</v>
      </c>
      <c r="AK780" s="43">
        <v>0</v>
      </c>
      <c r="AL780" s="43">
        <v>0</v>
      </c>
      <c r="AM780" s="26">
        <f>SUM(J780:M780,S780:AJ780)</f>
        <v>510</v>
      </c>
      <c r="AN780" s="7" t="str">
        <f>VLOOKUP(G780,'[4]2.第一轮公示反馈'!$G:$AM,33,0)</f>
        <v>外科</v>
      </c>
      <c r="AO780" s="52">
        <f>SUMPRODUCT(($AN$4:$AN$1113=AN780)*($AM$4:$AM$1113&gt;AM780))+1</f>
        <v>94</v>
      </c>
      <c r="AP780" s="53">
        <f>COUNTIF(AN:AN,AN780)</f>
        <v>140</v>
      </c>
      <c r="AQ780" s="54">
        <f>AO780/AP780</f>
        <v>0.671428571428571</v>
      </c>
      <c r="AR780" s="53">
        <f>IF(AQ780&lt;=10%,1.5,(IF(AQ780&lt;=40%,1.25,IF(AQ780&lt;=60%,1,IF(AQ780&lt;90%,0.75,0.5)))))</f>
        <v>0.75</v>
      </c>
      <c r="AS780" s="55">
        <v>1200</v>
      </c>
      <c r="AT780" s="6">
        <f>VLOOKUP(E780,[6]教育处数据!B:Q,16,0)</f>
        <v>20</v>
      </c>
      <c r="AU780" s="56">
        <f>AS780*AR780*(AT780/AW780)</f>
        <v>900</v>
      </c>
      <c r="AV780" s="57">
        <f>ROUND(AU780,0)</f>
        <v>900</v>
      </c>
      <c r="AW780" s="6">
        <v>20</v>
      </c>
    </row>
    <row r="781" spans="1:49">
      <c r="A781" s="6"/>
      <c r="B781" s="7" t="s">
        <v>287</v>
      </c>
      <c r="C781" s="8">
        <v>776</v>
      </c>
      <c r="D781" s="70" t="s">
        <v>948</v>
      </c>
      <c r="E781" s="8" t="str">
        <f>VLOOKUP(D781,'[1]9月学员绩效名单'!$A:$C,3,0)</f>
        <v>7AO050</v>
      </c>
      <c r="F781" s="8" t="str">
        <f>VLOOKUP(E781,'[2]住培学员 在培学员排班表（所有人）请假等数据已更新到23.6'!$F$1:$X$65536,19,0)</f>
        <v>规培研究生</v>
      </c>
      <c r="G781" s="8" t="str">
        <f>VLOOKUP(E781,'[2]住培学员 在培学员排班表（所有人）请假等数据已更新到23.6'!$F$1:$P$65536,11,0)</f>
        <v>外科</v>
      </c>
      <c r="H781" s="8" t="str">
        <f>VLOOKUP(E781,'[2]住培学员 在培学员排班表（所有人）请假等数据已更新到23.6'!$F$1:$S$65536,14,0)</f>
        <v>2022年</v>
      </c>
      <c r="I781" s="63" t="s">
        <v>99</v>
      </c>
      <c r="J781" s="43">
        <v>0</v>
      </c>
      <c r="K781" s="43">
        <v>0</v>
      </c>
      <c r="L781" s="43">
        <v>0</v>
      </c>
      <c r="M781" s="43">
        <v>160</v>
      </c>
      <c r="N781" s="25" t="s">
        <v>283</v>
      </c>
      <c r="O781" s="25" t="s">
        <v>283</v>
      </c>
      <c r="P781" s="25" t="s">
        <v>283</v>
      </c>
      <c r="Q781" s="25" t="s">
        <v>283</v>
      </c>
      <c r="R781" s="25" t="s">
        <v>283</v>
      </c>
      <c r="S781" s="64">
        <v>80</v>
      </c>
      <c r="T781" s="43">
        <v>100</v>
      </c>
      <c r="U781" s="40">
        <v>10</v>
      </c>
      <c r="V781" s="43">
        <v>40</v>
      </c>
      <c r="W781" s="43">
        <v>60</v>
      </c>
      <c r="X781" s="43">
        <v>60</v>
      </c>
      <c r="Y781" s="40">
        <v>20</v>
      </c>
      <c r="Z781" s="48">
        <v>0</v>
      </c>
      <c r="AA781" s="48">
        <f>VLOOKUP(E781,[6]教育处数据!B:G,6,0)</f>
        <v>0</v>
      </c>
      <c r="AB781" s="43">
        <f>VLOOKUP(E781,[6]教育处数据!B:H,7,0)</f>
        <v>0</v>
      </c>
      <c r="AC781" s="43">
        <f>VLOOKUP(E781,[6]教育处数据!B:J,9,0)</f>
        <v>0</v>
      </c>
      <c r="AD781" s="43">
        <f>VLOOKUP(E781,[6]教育处数据!B:L,11,0)</f>
        <v>0</v>
      </c>
      <c r="AE781" s="43">
        <v>0</v>
      </c>
      <c r="AF781" s="43">
        <v>0</v>
      </c>
      <c r="AG781" s="43">
        <v>-20</v>
      </c>
      <c r="AH781" s="43">
        <v>0</v>
      </c>
      <c r="AI781" s="43">
        <v>0</v>
      </c>
      <c r="AJ781" s="43">
        <v>0</v>
      </c>
      <c r="AK781" s="43">
        <v>0</v>
      </c>
      <c r="AL781" s="43">
        <v>0</v>
      </c>
      <c r="AM781" s="26">
        <f>SUM(J781:M781,S781:AJ781)</f>
        <v>510</v>
      </c>
      <c r="AN781" s="7" t="str">
        <f>VLOOKUP(G781,'[4]2.第一轮公示反馈'!$G:$AM,33,0)</f>
        <v>外科</v>
      </c>
      <c r="AO781" s="52">
        <f>SUMPRODUCT(($AN$4:$AN$1113=AN781)*($AM$4:$AM$1113&gt;AM781))+1</f>
        <v>94</v>
      </c>
      <c r="AP781" s="53">
        <f>COUNTIF(AN:AN,AN781)</f>
        <v>140</v>
      </c>
      <c r="AQ781" s="54">
        <f>AO781/AP781</f>
        <v>0.671428571428571</v>
      </c>
      <c r="AR781" s="53">
        <f>IF(AQ781&lt;=10%,1.5,(IF(AQ781&lt;=40%,1.25,IF(AQ781&lt;=60%,1,IF(AQ781&lt;90%,0.75,0.5)))))</f>
        <v>0.75</v>
      </c>
      <c r="AS781" s="55">
        <v>1200</v>
      </c>
      <c r="AT781" s="6">
        <f>VLOOKUP(E781,[6]教育处数据!B:Q,16,0)</f>
        <v>20</v>
      </c>
      <c r="AU781" s="56">
        <f>AS781*AR781*(AT781/AW781)</f>
        <v>900</v>
      </c>
      <c r="AV781" s="57">
        <f>ROUND(AU781,0)</f>
        <v>900</v>
      </c>
      <c r="AW781" s="6">
        <v>20</v>
      </c>
    </row>
    <row r="782" spans="1:49">
      <c r="A782" s="6"/>
      <c r="B782" s="7" t="s">
        <v>287</v>
      </c>
      <c r="C782" s="8">
        <v>777</v>
      </c>
      <c r="D782" s="70" t="s">
        <v>949</v>
      </c>
      <c r="E782" s="8" t="str">
        <f>VLOOKUP(D782,'[1]9月学员绩效名单'!$A:$C,3,0)</f>
        <v>7AO312</v>
      </c>
      <c r="F782" s="8" t="str">
        <f>VLOOKUP(E782,'[2]住培学员 在培学员排班表（所有人）请假等数据已更新到23.6'!$F$1:$X$65536,19,0)</f>
        <v>规培研究生</v>
      </c>
      <c r="G782" s="8" t="str">
        <f>VLOOKUP(E782,'[2]住培学员 在培学员排班表（所有人）请假等数据已更新到23.6'!$F$1:$P$65536,11,0)</f>
        <v>外科</v>
      </c>
      <c r="H782" s="8" t="str">
        <f>VLOOKUP(E782,'[2]住培学员 在培学员排班表（所有人）请假等数据已更新到23.6'!$F$1:$S$65536,14,0)</f>
        <v>2022年</v>
      </c>
      <c r="I782" s="63" t="s">
        <v>99</v>
      </c>
      <c r="J782" s="43">
        <v>0</v>
      </c>
      <c r="K782" s="43">
        <v>0</v>
      </c>
      <c r="L782" s="43">
        <v>0</v>
      </c>
      <c r="M782" s="43">
        <v>160</v>
      </c>
      <c r="N782" s="25" t="s">
        <v>283</v>
      </c>
      <c r="O782" s="25" t="s">
        <v>283</v>
      </c>
      <c r="P782" s="25" t="s">
        <v>283</v>
      </c>
      <c r="Q782" s="25" t="s">
        <v>283</v>
      </c>
      <c r="R782" s="25" t="s">
        <v>283</v>
      </c>
      <c r="S782" s="42">
        <v>80</v>
      </c>
      <c r="T782" s="43">
        <v>100</v>
      </c>
      <c r="U782" s="24">
        <v>10</v>
      </c>
      <c r="V782" s="43">
        <v>40</v>
      </c>
      <c r="W782" s="43">
        <v>60</v>
      </c>
      <c r="X782" s="43">
        <v>60</v>
      </c>
      <c r="Y782" s="40">
        <v>20</v>
      </c>
      <c r="Z782" s="48">
        <v>0</v>
      </c>
      <c r="AA782" s="48">
        <f>VLOOKUP(E782,[6]教育处数据!B:G,6,0)</f>
        <v>0</v>
      </c>
      <c r="AB782" s="43">
        <f>VLOOKUP(E782,[6]教育处数据!B:H,7,0)</f>
        <v>0</v>
      </c>
      <c r="AC782" s="43">
        <f>VLOOKUP(E782,[6]教育处数据!B:J,9,0)</f>
        <v>0</v>
      </c>
      <c r="AD782" s="43">
        <f>VLOOKUP(E782,[6]教育处数据!B:L,11,0)</f>
        <v>0</v>
      </c>
      <c r="AE782" s="43">
        <v>0</v>
      </c>
      <c r="AF782" s="43">
        <v>0</v>
      </c>
      <c r="AG782" s="43">
        <v>-20</v>
      </c>
      <c r="AH782" s="43">
        <v>0</v>
      </c>
      <c r="AI782" s="43">
        <v>0</v>
      </c>
      <c r="AJ782" s="43">
        <v>0</v>
      </c>
      <c r="AK782" s="43">
        <v>0</v>
      </c>
      <c r="AL782" s="43">
        <v>0</v>
      </c>
      <c r="AM782" s="26">
        <f>SUM(J782:M782,S782:AJ782)</f>
        <v>510</v>
      </c>
      <c r="AN782" s="7" t="str">
        <f>VLOOKUP(G782,'[4]2.第一轮公示反馈'!$G:$AM,33,0)</f>
        <v>外科</v>
      </c>
      <c r="AO782" s="52">
        <f>SUMPRODUCT(($AN$4:$AN$1113=AN782)*($AM$4:$AM$1113&gt;AM782))+1</f>
        <v>94</v>
      </c>
      <c r="AP782" s="53">
        <f>COUNTIF(AN:AN,AN782)</f>
        <v>140</v>
      </c>
      <c r="AQ782" s="54">
        <f>AO782/AP782</f>
        <v>0.671428571428571</v>
      </c>
      <c r="AR782" s="53">
        <f>IF(AQ782&lt;=10%,1.5,(IF(AQ782&lt;=40%,1.25,IF(AQ782&lt;=60%,1,IF(AQ782&lt;90%,0.75,0.5)))))</f>
        <v>0.75</v>
      </c>
      <c r="AS782" s="55">
        <v>1200</v>
      </c>
      <c r="AT782" s="6">
        <f>VLOOKUP(E782,[6]教育处数据!B:Q,16,0)</f>
        <v>20</v>
      </c>
      <c r="AU782" s="56">
        <f>AS782*AR782*(AT782/AW782)</f>
        <v>900</v>
      </c>
      <c r="AV782" s="57">
        <f>ROUND(AU782,0)</f>
        <v>900</v>
      </c>
      <c r="AW782" s="6">
        <v>20</v>
      </c>
    </row>
    <row r="783" spans="1:49">
      <c r="A783" s="6"/>
      <c r="B783" s="7" t="s">
        <v>848</v>
      </c>
      <c r="C783" s="8">
        <v>778</v>
      </c>
      <c r="D783" s="71" t="s">
        <v>950</v>
      </c>
      <c r="E783" s="8" t="str">
        <f>VLOOKUP(D783,'[1]9月学员绩效名单'!$A:$C,3,0)</f>
        <v>7AM373</v>
      </c>
      <c r="F783" s="8" t="str">
        <f>VLOOKUP(E783,'[2]住培学员 在培学员排班表（所有人）请假等数据已更新到23.6'!$F$1:$X$65536,19,0)</f>
        <v>规培研究生</v>
      </c>
      <c r="G783" s="8" t="str">
        <f>VLOOKUP(E783,'[2]住培学员 在培学员排班表（所有人）请假等数据已更新到23.6'!$F$1:$P$65536,11,0)</f>
        <v>外科</v>
      </c>
      <c r="H783" s="8" t="str">
        <f>VLOOKUP(E783,'[2]住培学员 在培学员排班表（所有人）请假等数据已更新到23.6'!$F$1:$S$65536,14,0)</f>
        <v>2021年</v>
      </c>
      <c r="I783" s="8" t="s">
        <v>99</v>
      </c>
      <c r="J783" s="24">
        <v>0</v>
      </c>
      <c r="K783" s="24">
        <v>0</v>
      </c>
      <c r="L783" s="24">
        <v>0</v>
      </c>
      <c r="M783" s="24">
        <v>160</v>
      </c>
      <c r="N783" s="25">
        <v>0</v>
      </c>
      <c r="O783" s="25">
        <v>5</v>
      </c>
      <c r="P783" s="25">
        <v>2</v>
      </c>
      <c r="Q783" s="25">
        <v>0</v>
      </c>
      <c r="R783" s="25">
        <v>0</v>
      </c>
      <c r="S783" s="36">
        <v>140</v>
      </c>
      <c r="T783" s="24">
        <v>100</v>
      </c>
      <c r="U783" s="24">
        <v>10</v>
      </c>
      <c r="V783" s="24">
        <v>0</v>
      </c>
      <c r="W783" s="24">
        <v>30</v>
      </c>
      <c r="X783" s="24">
        <v>60</v>
      </c>
      <c r="Y783" s="48">
        <v>0</v>
      </c>
      <c r="Z783" s="48">
        <v>0</v>
      </c>
      <c r="AA783" s="48">
        <f>VLOOKUP(E783,[6]教育处数据!B:G,6,0)</f>
        <v>0</v>
      </c>
      <c r="AB783" s="43">
        <f>VLOOKUP(E783,[6]教育处数据!B:H,7,0)</f>
        <v>0</v>
      </c>
      <c r="AC783" s="43">
        <f>VLOOKUP(E783,[6]教育处数据!B:J,9,0)</f>
        <v>0</v>
      </c>
      <c r="AD783" s="43">
        <f>VLOOKUP(E783,[6]教育处数据!B:L,11,0)</f>
        <v>0</v>
      </c>
      <c r="AE783" s="43">
        <v>0</v>
      </c>
      <c r="AF783" s="43">
        <v>0</v>
      </c>
      <c r="AG783" s="43">
        <f>VLOOKUP(E783,[6]教育处数据!B:N,13,0)</f>
        <v>0</v>
      </c>
      <c r="AH783" s="43">
        <v>0</v>
      </c>
      <c r="AI783" s="43">
        <v>0</v>
      </c>
      <c r="AJ783" s="43">
        <v>0</v>
      </c>
      <c r="AK783" s="43">
        <v>0</v>
      </c>
      <c r="AL783" s="43">
        <v>0</v>
      </c>
      <c r="AM783" s="26">
        <f>SUM(J783:M783,S783:AJ783)</f>
        <v>500</v>
      </c>
      <c r="AN783" s="7" t="str">
        <f>VLOOKUP(G783,'[4]2.第一轮公示反馈'!$G:$AM,33,0)</f>
        <v>外科</v>
      </c>
      <c r="AO783" s="52">
        <f>SUMPRODUCT(($AN$4:$AN$1113=AN783)*($AM$4:$AM$1113&gt;AM783))+1</f>
        <v>97</v>
      </c>
      <c r="AP783" s="53">
        <f>COUNTIF(AN:AN,AN783)</f>
        <v>140</v>
      </c>
      <c r="AQ783" s="54">
        <f>AO783/AP783</f>
        <v>0.692857142857143</v>
      </c>
      <c r="AR783" s="53">
        <f>IF(AQ783&lt;=10%,1.5,(IF(AQ783&lt;=40%,1.25,IF(AQ783&lt;=60%,1,IF(AQ783&lt;90%,0.75,0.5)))))</f>
        <v>0.75</v>
      </c>
      <c r="AS783" s="55">
        <v>1200</v>
      </c>
      <c r="AT783" s="6">
        <f>VLOOKUP(E783,[6]教育处数据!B:Q,16,0)</f>
        <v>20</v>
      </c>
      <c r="AU783" s="56">
        <f>AS783*AR783*(AT783/AW783)</f>
        <v>900</v>
      </c>
      <c r="AV783" s="57">
        <f>ROUND(AU783,0)</f>
        <v>900</v>
      </c>
      <c r="AW783" s="6">
        <v>20</v>
      </c>
    </row>
    <row r="784" spans="1:49">
      <c r="A784" s="6"/>
      <c r="B784" s="7" t="s">
        <v>192</v>
      </c>
      <c r="C784" s="8">
        <v>779</v>
      </c>
      <c r="D784" s="13" t="s">
        <v>951</v>
      </c>
      <c r="E784" s="8" t="str">
        <f>VLOOKUP(D784,'[1]9月学员绩效名单'!$A:$C,3,0)</f>
        <v>7AO453</v>
      </c>
      <c r="F784" s="8" t="str">
        <f>VLOOKUP(E784,'[2]住培学员 在培学员排班表（所有人）请假等数据已更新到23.6'!$F$1:$X$65536,19,0)</f>
        <v>规培研究生</v>
      </c>
      <c r="G784" s="8" t="str">
        <f>VLOOKUP(E784,'[2]住培学员 在培学员排班表（所有人）请假等数据已更新到23.6'!$F$1:$P$65536,11,0)</f>
        <v>外科</v>
      </c>
      <c r="H784" s="8" t="str">
        <f>VLOOKUP(E784,'[2]住培学员 在培学员排班表（所有人）请假等数据已更新到23.6'!$F$1:$S$65536,14,0)</f>
        <v>2022年</v>
      </c>
      <c r="I784" s="8" t="s">
        <v>99</v>
      </c>
      <c r="J784" s="24">
        <v>0</v>
      </c>
      <c r="K784" s="24">
        <v>0</v>
      </c>
      <c r="L784" s="24">
        <v>0</v>
      </c>
      <c r="M784" s="24">
        <v>120</v>
      </c>
      <c r="N784" s="25">
        <v>0</v>
      </c>
      <c r="O784" s="25">
        <v>2</v>
      </c>
      <c r="P784" s="61">
        <v>0</v>
      </c>
      <c r="Q784" s="61">
        <v>1</v>
      </c>
      <c r="R784" s="61">
        <v>1</v>
      </c>
      <c r="S784" s="36">
        <v>90</v>
      </c>
      <c r="T784" s="24">
        <v>100</v>
      </c>
      <c r="U784" s="62">
        <v>10</v>
      </c>
      <c r="V784" s="62">
        <v>20</v>
      </c>
      <c r="W784" s="62">
        <v>60</v>
      </c>
      <c r="X784" s="62">
        <v>60</v>
      </c>
      <c r="Y784" s="62">
        <v>20</v>
      </c>
      <c r="Z784" s="48">
        <v>0</v>
      </c>
      <c r="AA784" s="48">
        <f>VLOOKUP(E784,[6]教育处数据!B:G,6,0)</f>
        <v>0</v>
      </c>
      <c r="AB784" s="43">
        <f>VLOOKUP(E784,[6]教育处数据!B:H,7,0)</f>
        <v>0</v>
      </c>
      <c r="AC784" s="43">
        <f>VLOOKUP(E784,[6]教育处数据!B:J,9,0)</f>
        <v>0</v>
      </c>
      <c r="AD784" s="43">
        <f>VLOOKUP(E784,[6]教育处数据!B:L,11,0)</f>
        <v>0</v>
      </c>
      <c r="AE784" s="43">
        <v>0</v>
      </c>
      <c r="AF784" s="43">
        <v>0</v>
      </c>
      <c r="AG784" s="43">
        <f>VLOOKUP(E784,[6]教育处数据!B:N,13,0)</f>
        <v>0</v>
      </c>
      <c r="AH784" s="43">
        <v>0</v>
      </c>
      <c r="AI784" s="43">
        <v>0</v>
      </c>
      <c r="AJ784" s="43">
        <v>0</v>
      </c>
      <c r="AK784" s="43">
        <v>0</v>
      </c>
      <c r="AL784" s="43">
        <v>0</v>
      </c>
      <c r="AM784" s="26">
        <f>SUM(J784:M784,S784:AJ784)</f>
        <v>480</v>
      </c>
      <c r="AN784" s="7" t="str">
        <f>VLOOKUP(G784,'[4]2.第一轮公示反馈'!$G:$AM,33,0)</f>
        <v>外科</v>
      </c>
      <c r="AO784" s="52">
        <f>SUMPRODUCT(($AN$4:$AN$1113=AN784)*($AM$4:$AM$1113&gt;AM784))+1</f>
        <v>98</v>
      </c>
      <c r="AP784" s="53">
        <f>COUNTIF(AN:AN,AN784)</f>
        <v>140</v>
      </c>
      <c r="AQ784" s="54">
        <f>AO784/AP784</f>
        <v>0.7</v>
      </c>
      <c r="AR784" s="53">
        <f>IF(AQ784&lt;=10%,1.5,(IF(AQ784&lt;=40%,1.25,IF(AQ784&lt;=60%,1,IF(AQ784&lt;90%,0.75,0.5)))))</f>
        <v>0.75</v>
      </c>
      <c r="AS784" s="55">
        <v>1200</v>
      </c>
      <c r="AT784" s="6">
        <f>VLOOKUP(E784,[6]教育处数据!B:Q,16,0)</f>
        <v>20</v>
      </c>
      <c r="AU784" s="56">
        <f>AS784*AR784*(AT784/AW784)</f>
        <v>900</v>
      </c>
      <c r="AV784" s="57">
        <f>ROUND(AU784,0)</f>
        <v>900</v>
      </c>
      <c r="AW784" s="6">
        <v>20</v>
      </c>
    </row>
    <row r="785" spans="1:49">
      <c r="A785" s="6"/>
      <c r="B785" s="7" t="s">
        <v>291</v>
      </c>
      <c r="C785" s="8">
        <v>780</v>
      </c>
      <c r="D785" s="70" t="s">
        <v>952</v>
      </c>
      <c r="E785" s="8" t="str">
        <f>VLOOKUP(D785,'[1]9月学员绩效名单'!$A:$C,3,0)</f>
        <v>7AO300</v>
      </c>
      <c r="F785" s="8" t="str">
        <f>VLOOKUP(E785,'[2]住培学员 在培学员排班表（所有人）请假等数据已更新到23.6'!$F$1:$X$65536,19,0)</f>
        <v>规培研究生</v>
      </c>
      <c r="G785" s="8" t="str">
        <f>VLOOKUP(E785,'[2]住培学员 在培学员排班表（所有人）请假等数据已更新到23.6'!$F$1:$P$65536,11,0)</f>
        <v>外科</v>
      </c>
      <c r="H785" s="8" t="str">
        <f>VLOOKUP(E785,'[2]住培学员 在培学员排班表（所有人）请假等数据已更新到23.6'!$F$1:$S$65536,14,0)</f>
        <v>2022年</v>
      </c>
      <c r="I785" s="8" t="s">
        <v>99</v>
      </c>
      <c r="J785" s="43">
        <v>0</v>
      </c>
      <c r="K785" s="43">
        <v>0</v>
      </c>
      <c r="L785" s="24">
        <v>-50</v>
      </c>
      <c r="M785" s="24">
        <v>120</v>
      </c>
      <c r="N785" s="25">
        <v>0</v>
      </c>
      <c r="O785" s="25">
        <v>4</v>
      </c>
      <c r="P785" s="25">
        <v>1</v>
      </c>
      <c r="Q785" s="25">
        <v>1</v>
      </c>
      <c r="R785" s="25">
        <v>1</v>
      </c>
      <c r="S785" s="36">
        <v>150</v>
      </c>
      <c r="T785" s="24">
        <v>100</v>
      </c>
      <c r="U785" s="24">
        <v>10</v>
      </c>
      <c r="V785" s="24">
        <v>60</v>
      </c>
      <c r="W785" s="24">
        <v>30</v>
      </c>
      <c r="X785" s="24">
        <v>60</v>
      </c>
      <c r="Y785" s="48">
        <v>0</v>
      </c>
      <c r="Z785" s="48">
        <v>0</v>
      </c>
      <c r="AA785" s="48">
        <f>VLOOKUP(E785,[6]教育处数据!B:G,6,0)</f>
        <v>0</v>
      </c>
      <c r="AB785" s="43">
        <f>VLOOKUP(E785,[6]教育处数据!B:H,7,0)</f>
        <v>0</v>
      </c>
      <c r="AC785" s="43">
        <f>VLOOKUP(E785,[6]教育处数据!B:J,9,0)</f>
        <v>0</v>
      </c>
      <c r="AD785" s="43">
        <f>VLOOKUP(E785,[6]教育处数据!B:L,11,0)</f>
        <v>0</v>
      </c>
      <c r="AE785" s="43">
        <v>0</v>
      </c>
      <c r="AF785" s="43">
        <v>0</v>
      </c>
      <c r="AG785" s="43">
        <f>VLOOKUP(E785,[6]教育处数据!B:N,13,0)</f>
        <v>0</v>
      </c>
      <c r="AH785" s="43">
        <v>0</v>
      </c>
      <c r="AI785" s="43">
        <v>0</v>
      </c>
      <c r="AJ785" s="43">
        <v>0</v>
      </c>
      <c r="AK785" s="43">
        <v>0</v>
      </c>
      <c r="AL785" s="43">
        <v>0</v>
      </c>
      <c r="AM785" s="26">
        <f>SUM(J785:M785,S785:AJ785)</f>
        <v>480</v>
      </c>
      <c r="AN785" s="7" t="str">
        <f>VLOOKUP(G785,'[4]2.第一轮公示反馈'!$G:$AM,33,0)</f>
        <v>外科</v>
      </c>
      <c r="AO785" s="52">
        <f>SUMPRODUCT(($AN$4:$AN$1113=AN785)*($AM$4:$AM$1113&gt;AM785))+1</f>
        <v>98</v>
      </c>
      <c r="AP785" s="53">
        <f>COUNTIF(AN:AN,AN785)</f>
        <v>140</v>
      </c>
      <c r="AQ785" s="54">
        <f>AO785/AP785</f>
        <v>0.7</v>
      </c>
      <c r="AR785" s="53">
        <f>IF(AQ785&lt;=10%,1.5,(IF(AQ785&lt;=40%,1.25,IF(AQ785&lt;=60%,1,IF(AQ785&lt;90%,0.75,0.5)))))</f>
        <v>0.75</v>
      </c>
      <c r="AS785" s="55">
        <v>1200</v>
      </c>
      <c r="AT785" s="6">
        <f>VLOOKUP(E785,[6]教育处数据!B:Q,16,0)</f>
        <v>20</v>
      </c>
      <c r="AU785" s="56">
        <f>AS785*AR785*(AT785/AW785)</f>
        <v>900</v>
      </c>
      <c r="AV785" s="57">
        <f>ROUND(AU785,0)</f>
        <v>900</v>
      </c>
      <c r="AW785" s="6">
        <v>20</v>
      </c>
    </row>
    <row r="786" spans="1:49">
      <c r="A786" s="6"/>
      <c r="B786" s="7" t="s">
        <v>416</v>
      </c>
      <c r="C786" s="8">
        <v>781</v>
      </c>
      <c r="D786" s="70" t="s">
        <v>953</v>
      </c>
      <c r="E786" s="8" t="str">
        <f>VLOOKUP(D786,'[1]9月学员绩效名单'!$A:$C,3,0)</f>
        <v>7AM404</v>
      </c>
      <c r="F786" s="8" t="str">
        <f>VLOOKUP(E786,'[2]住培学员 在培学员排班表（所有人）请假等数据已更新到23.6'!$F$1:$X$65536,19,0)</f>
        <v>规培研究生</v>
      </c>
      <c r="G786" s="8" t="str">
        <f>VLOOKUP(E786,'[2]住培学员 在培学员排班表（所有人）请假等数据已更新到23.6'!$F$1:$P$65536,11,0)</f>
        <v>外科</v>
      </c>
      <c r="H786" s="8" t="str">
        <f>VLOOKUP(E786,'[2]住培学员 在培学员排班表（所有人）请假等数据已更新到23.6'!$F$1:$S$65536,14,0)</f>
        <v>2021年</v>
      </c>
      <c r="I786" s="72" t="s">
        <v>99</v>
      </c>
      <c r="J786" s="62">
        <v>0</v>
      </c>
      <c r="K786" s="62">
        <v>0</v>
      </c>
      <c r="L786" s="62">
        <v>0</v>
      </c>
      <c r="M786" s="62">
        <v>160</v>
      </c>
      <c r="N786" s="25">
        <v>0</v>
      </c>
      <c r="O786" s="25">
        <v>2</v>
      </c>
      <c r="P786" s="61">
        <v>1</v>
      </c>
      <c r="Q786" s="61">
        <v>1</v>
      </c>
      <c r="R786" s="61">
        <v>1</v>
      </c>
      <c r="S786" s="64">
        <v>110</v>
      </c>
      <c r="T786" s="62">
        <v>100</v>
      </c>
      <c r="U786" s="62">
        <v>10</v>
      </c>
      <c r="V786" s="62">
        <v>40</v>
      </c>
      <c r="W786" s="62">
        <v>30</v>
      </c>
      <c r="X786" s="62">
        <v>30</v>
      </c>
      <c r="Y786" s="62">
        <v>0</v>
      </c>
      <c r="Z786" s="48">
        <v>0</v>
      </c>
      <c r="AA786" s="48">
        <f>VLOOKUP(E786,[6]教育处数据!B:G,6,0)</f>
        <v>0</v>
      </c>
      <c r="AB786" s="43">
        <f>VLOOKUP(E786,[6]教育处数据!B:H,7,0)</f>
        <v>0</v>
      </c>
      <c r="AC786" s="43">
        <f>VLOOKUP(E786,[6]教育处数据!B:J,9,0)</f>
        <v>0</v>
      </c>
      <c r="AD786" s="43">
        <f>VLOOKUP(E786,[6]教育处数据!B:L,11,0)</f>
        <v>0</v>
      </c>
      <c r="AE786" s="43">
        <v>0</v>
      </c>
      <c r="AF786" s="43">
        <v>0</v>
      </c>
      <c r="AG786" s="43">
        <f>VLOOKUP(E786,[6]教育处数据!B:N,13,0)</f>
        <v>0</v>
      </c>
      <c r="AH786" s="43">
        <v>0</v>
      </c>
      <c r="AI786" s="43">
        <v>0</v>
      </c>
      <c r="AJ786" s="43">
        <v>0</v>
      </c>
      <c r="AK786" s="43">
        <v>0</v>
      </c>
      <c r="AL786" s="43">
        <v>0</v>
      </c>
      <c r="AM786" s="26">
        <f>SUM(J786:M786,S786:AJ786)</f>
        <v>480</v>
      </c>
      <c r="AN786" s="7" t="str">
        <f>VLOOKUP(G786,'[4]2.第一轮公示反馈'!$G:$AM,33,0)</f>
        <v>外科</v>
      </c>
      <c r="AO786" s="52">
        <f>SUMPRODUCT(($AN$4:$AN$1113=AN786)*($AM$4:$AM$1113&gt;AM786))+1</f>
        <v>98</v>
      </c>
      <c r="AP786" s="53">
        <f>COUNTIF(AN:AN,AN786)</f>
        <v>140</v>
      </c>
      <c r="AQ786" s="54">
        <f>AO786/AP786</f>
        <v>0.7</v>
      </c>
      <c r="AR786" s="53">
        <f>IF(AQ786&lt;=10%,1.5,(IF(AQ786&lt;=40%,1.25,IF(AQ786&lt;=60%,1,IF(AQ786&lt;90%,0.75,0.5)))))</f>
        <v>0.75</v>
      </c>
      <c r="AS786" s="55">
        <v>1200</v>
      </c>
      <c r="AT786" s="6">
        <f>VLOOKUP(E786,[6]教育处数据!B:Q,16,0)</f>
        <v>20</v>
      </c>
      <c r="AU786" s="56">
        <f>AS786*AR786*(AT786/AW786)</f>
        <v>900</v>
      </c>
      <c r="AV786" s="57">
        <f>ROUND(AU786,0)</f>
        <v>900</v>
      </c>
      <c r="AW786" s="6">
        <v>20</v>
      </c>
    </row>
    <row r="787" spans="1:49">
      <c r="A787" s="6"/>
      <c r="B787" s="7" t="s">
        <v>128</v>
      </c>
      <c r="C787" s="8">
        <v>782</v>
      </c>
      <c r="D787" s="28" t="s">
        <v>954</v>
      </c>
      <c r="E787" s="8" t="str">
        <f>VLOOKUP(D787,'[1]9月学员绩效名单'!$A:$C,3,0)</f>
        <v>7AM383</v>
      </c>
      <c r="F787" s="8" t="str">
        <f>VLOOKUP(E787,'[2]住培学员 在培学员排班表（所有人）请假等数据已更新到23.6'!$F$1:$X$65536,19,0)</f>
        <v>规培研究生</v>
      </c>
      <c r="G787" s="8" t="str">
        <f>VLOOKUP(E787,'[2]住培学员 在培学员排班表（所有人）请假等数据已更新到23.6'!$F$1:$P$65536,11,0)</f>
        <v>外科</v>
      </c>
      <c r="H787" s="8" t="str">
        <f>VLOOKUP(E787,'[2]住培学员 在培学员排班表（所有人）请假等数据已更新到23.6'!$F$1:$S$65536,14,0)</f>
        <v>2021年</v>
      </c>
      <c r="I787" s="8" t="s">
        <v>99</v>
      </c>
      <c r="J787" s="24">
        <v>0</v>
      </c>
      <c r="K787" s="24">
        <v>0</v>
      </c>
      <c r="L787" s="24">
        <v>0</v>
      </c>
      <c r="M787" s="24">
        <v>160</v>
      </c>
      <c r="N787" s="25">
        <v>0</v>
      </c>
      <c r="O787" s="25">
        <v>5</v>
      </c>
      <c r="P787" s="25">
        <v>1</v>
      </c>
      <c r="Q787" s="25">
        <v>0</v>
      </c>
      <c r="R787" s="25">
        <v>0</v>
      </c>
      <c r="S787" s="36">
        <v>120</v>
      </c>
      <c r="T787" s="24">
        <v>100</v>
      </c>
      <c r="U787" s="24">
        <v>10</v>
      </c>
      <c r="V787" s="24">
        <v>20</v>
      </c>
      <c r="W787" s="24">
        <v>30</v>
      </c>
      <c r="X787" s="24">
        <v>30</v>
      </c>
      <c r="Y787" s="48">
        <v>0</v>
      </c>
      <c r="Z787" s="48">
        <v>0</v>
      </c>
      <c r="AA787" s="48">
        <f>VLOOKUP(E787,[6]教育处数据!B:G,6,0)</f>
        <v>0</v>
      </c>
      <c r="AB787" s="43">
        <f>VLOOKUP(E787,[6]教育处数据!B:H,7,0)</f>
        <v>0</v>
      </c>
      <c r="AC787" s="43">
        <f>VLOOKUP(E787,[6]教育处数据!B:J,9,0)</f>
        <v>0</v>
      </c>
      <c r="AD787" s="43">
        <f>VLOOKUP(E787,[6]教育处数据!B:L,11,0)</f>
        <v>0</v>
      </c>
      <c r="AE787" s="43">
        <v>0</v>
      </c>
      <c r="AF787" s="43">
        <v>0</v>
      </c>
      <c r="AG787" s="43">
        <f>VLOOKUP(E787,[6]教育处数据!B:N,13,0)</f>
        <v>0</v>
      </c>
      <c r="AH787" s="43">
        <v>0</v>
      </c>
      <c r="AI787" s="43">
        <v>0</v>
      </c>
      <c r="AJ787" s="43">
        <v>0</v>
      </c>
      <c r="AK787" s="43">
        <v>0</v>
      </c>
      <c r="AL787" s="43">
        <v>0</v>
      </c>
      <c r="AM787" s="26">
        <f>SUM(J787:M787,S787:AJ787)</f>
        <v>470</v>
      </c>
      <c r="AN787" s="7" t="str">
        <f>VLOOKUP(G787,'[4]2.第一轮公示反馈'!$G:$AM,33,0)</f>
        <v>外科</v>
      </c>
      <c r="AO787" s="52">
        <f>SUMPRODUCT(($AN$4:$AN$1113=AN787)*($AM$4:$AM$1113&gt;AM787))+1</f>
        <v>101</v>
      </c>
      <c r="AP787" s="53">
        <f>COUNTIF(AN:AN,AN787)</f>
        <v>140</v>
      </c>
      <c r="AQ787" s="54">
        <f>AO787/AP787</f>
        <v>0.721428571428571</v>
      </c>
      <c r="AR787" s="53">
        <f>IF(AQ787&lt;=10%,1.5,(IF(AQ787&lt;=40%,1.25,IF(AQ787&lt;=60%,1,IF(AQ787&lt;90%,0.75,0.5)))))</f>
        <v>0.75</v>
      </c>
      <c r="AS787" s="55">
        <v>1200</v>
      </c>
      <c r="AT787" s="6">
        <f>VLOOKUP(E787,[6]教育处数据!B:Q,16,0)</f>
        <v>20</v>
      </c>
      <c r="AU787" s="56">
        <f>AS787*AR787*(AT787/AW787)</f>
        <v>900</v>
      </c>
      <c r="AV787" s="57">
        <f>ROUND(AU787,0)</f>
        <v>900</v>
      </c>
      <c r="AW787" s="6">
        <v>20</v>
      </c>
    </row>
    <row r="788" spans="1:49">
      <c r="A788" s="6"/>
      <c r="B788" s="7" t="s">
        <v>291</v>
      </c>
      <c r="C788" s="8">
        <v>783</v>
      </c>
      <c r="D788" s="70" t="s">
        <v>955</v>
      </c>
      <c r="E788" s="8" t="str">
        <f>VLOOKUP(D788,'[1]9月学员绩效名单'!$A:$C,3,0)</f>
        <v>7AO328</v>
      </c>
      <c r="F788" s="8" t="str">
        <f>VLOOKUP(E788,'[2]住培学员 在培学员排班表（所有人）请假等数据已更新到23.6'!$F$1:$X$65536,19,0)</f>
        <v>规培研究生</v>
      </c>
      <c r="G788" s="8" t="str">
        <f>VLOOKUP(E788,'[2]住培学员 在培学员排班表（所有人）请假等数据已更新到23.6'!$F$1:$P$65536,11,0)</f>
        <v>外科</v>
      </c>
      <c r="H788" s="8" t="str">
        <f>VLOOKUP(E788,'[2]住培学员 在培学员排班表（所有人）请假等数据已更新到23.6'!$F$1:$S$65536,14,0)</f>
        <v>2022年</v>
      </c>
      <c r="I788" s="8" t="s">
        <v>99</v>
      </c>
      <c r="J788" s="43">
        <v>0</v>
      </c>
      <c r="K788" s="43">
        <v>0</v>
      </c>
      <c r="L788" s="24">
        <v>-50</v>
      </c>
      <c r="M788" s="24">
        <v>160</v>
      </c>
      <c r="N788" s="25">
        <v>0</v>
      </c>
      <c r="O788" s="25">
        <v>4</v>
      </c>
      <c r="P788" s="25">
        <v>1</v>
      </c>
      <c r="Q788" s="25">
        <v>1</v>
      </c>
      <c r="R788" s="25">
        <v>1</v>
      </c>
      <c r="S788" s="36">
        <v>150</v>
      </c>
      <c r="T788" s="24">
        <v>100</v>
      </c>
      <c r="U788" s="24">
        <v>10</v>
      </c>
      <c r="V788" s="24">
        <v>40</v>
      </c>
      <c r="W788" s="24">
        <v>0</v>
      </c>
      <c r="X788" s="24">
        <v>60</v>
      </c>
      <c r="Y788" s="48">
        <v>0</v>
      </c>
      <c r="Z788" s="48">
        <v>0</v>
      </c>
      <c r="AA788" s="48">
        <f>VLOOKUP(E788,[6]教育处数据!B:G,6,0)</f>
        <v>0</v>
      </c>
      <c r="AB788" s="43">
        <f>VLOOKUP(E788,[6]教育处数据!B:H,7,0)</f>
        <v>0</v>
      </c>
      <c r="AC788" s="43">
        <f>VLOOKUP(E788,[6]教育处数据!B:J,9,0)</f>
        <v>0</v>
      </c>
      <c r="AD788" s="43">
        <f>VLOOKUP(E788,[6]教育处数据!B:L,11,0)</f>
        <v>0</v>
      </c>
      <c r="AE788" s="43">
        <v>0</v>
      </c>
      <c r="AF788" s="43">
        <v>0</v>
      </c>
      <c r="AG788" s="43">
        <f>VLOOKUP(E788,[6]教育处数据!B:N,13,0)</f>
        <v>0</v>
      </c>
      <c r="AH788" s="43">
        <v>0</v>
      </c>
      <c r="AI788" s="43">
        <v>0</v>
      </c>
      <c r="AJ788" s="43">
        <v>0</v>
      </c>
      <c r="AK788" s="43">
        <v>0</v>
      </c>
      <c r="AL788" s="43">
        <v>0</v>
      </c>
      <c r="AM788" s="26">
        <f>SUM(J788:M788,S788:AJ788)</f>
        <v>470</v>
      </c>
      <c r="AN788" s="7" t="str">
        <f>VLOOKUP(G788,'[4]2.第一轮公示反馈'!$G:$AM,33,0)</f>
        <v>外科</v>
      </c>
      <c r="AO788" s="52">
        <f>SUMPRODUCT(($AN$4:$AN$1113=AN788)*($AM$4:$AM$1113&gt;AM788))+1</f>
        <v>101</v>
      </c>
      <c r="AP788" s="53">
        <f>COUNTIF(AN:AN,AN788)</f>
        <v>140</v>
      </c>
      <c r="AQ788" s="54">
        <f>AO788/AP788</f>
        <v>0.721428571428571</v>
      </c>
      <c r="AR788" s="53">
        <f>IF(AQ788&lt;=10%,1.5,(IF(AQ788&lt;=40%,1.25,IF(AQ788&lt;=60%,1,IF(AQ788&lt;90%,0.75,0.5)))))</f>
        <v>0.75</v>
      </c>
      <c r="AS788" s="55">
        <v>1200</v>
      </c>
      <c r="AT788" s="6">
        <f>VLOOKUP(E788,[6]教育处数据!B:Q,16,0)</f>
        <v>20</v>
      </c>
      <c r="AU788" s="56">
        <f>AS788*AR788*(AT788/AW788)</f>
        <v>900</v>
      </c>
      <c r="AV788" s="57">
        <f>ROUND(AU788,0)</f>
        <v>900</v>
      </c>
      <c r="AW788" s="6">
        <v>20</v>
      </c>
    </row>
    <row r="789" spans="1:49">
      <c r="A789" s="6"/>
      <c r="B789" s="7" t="s">
        <v>259</v>
      </c>
      <c r="C789" s="8">
        <v>784</v>
      </c>
      <c r="D789" s="8" t="s">
        <v>956</v>
      </c>
      <c r="E789" s="8">
        <f>VLOOKUP(D789,'[1]9月学员绩效名单'!$A:$C,3,0)</f>
        <v>121022</v>
      </c>
      <c r="F789" s="8" t="str">
        <f>VLOOKUP(E789,'[2]住培学员 在培学员排班表（所有人）请假等数据已更新到23.6'!$F$1:$X$65536,19,0)</f>
        <v>住院医师-本院</v>
      </c>
      <c r="G789" s="8" t="str">
        <f>VLOOKUP(E789,'[2]住培学员 在培学员排班表（所有人）请假等数据已更新到23.6'!$F$1:$P$65536,11,0)</f>
        <v>外科</v>
      </c>
      <c r="H789" s="8" t="str">
        <f>VLOOKUP(E789,'[2]住培学员 在培学员排班表（所有人）请假等数据已更新到23.6'!$F$1:$S$65536,14,0)</f>
        <v>2021年</v>
      </c>
      <c r="I789" s="8" t="s">
        <v>99</v>
      </c>
      <c r="J789" s="24">
        <v>0</v>
      </c>
      <c r="K789" s="43">
        <v>0</v>
      </c>
      <c r="L789" s="43">
        <v>0</v>
      </c>
      <c r="M789" s="24">
        <v>160</v>
      </c>
      <c r="N789" s="25">
        <v>0</v>
      </c>
      <c r="O789" s="25">
        <v>5</v>
      </c>
      <c r="P789" s="25">
        <v>1</v>
      </c>
      <c r="Q789" s="25">
        <v>0</v>
      </c>
      <c r="R789" s="25">
        <v>0</v>
      </c>
      <c r="S789" s="36">
        <v>120</v>
      </c>
      <c r="T789" s="24">
        <v>100</v>
      </c>
      <c r="U789" s="24">
        <v>10</v>
      </c>
      <c r="V789" s="24">
        <v>20</v>
      </c>
      <c r="W789" s="24">
        <v>30</v>
      </c>
      <c r="X789" s="24">
        <v>30</v>
      </c>
      <c r="Y789" s="48">
        <v>0</v>
      </c>
      <c r="Z789" s="48">
        <v>0</v>
      </c>
      <c r="AA789" s="48">
        <f>VLOOKUP(E789,[6]教育处数据!B:G,6,0)</f>
        <v>0</v>
      </c>
      <c r="AB789" s="43">
        <f>VLOOKUP(E789,[6]教育处数据!B:H,7,0)</f>
        <v>0</v>
      </c>
      <c r="AC789" s="43">
        <f>VLOOKUP(E789,[6]教育处数据!B:J,9,0)</f>
        <v>0</v>
      </c>
      <c r="AD789" s="43">
        <f>VLOOKUP(E789,[6]教育处数据!B:L,11,0)</f>
        <v>0</v>
      </c>
      <c r="AE789" s="43">
        <v>0</v>
      </c>
      <c r="AF789" s="43">
        <v>0</v>
      </c>
      <c r="AG789" s="43">
        <f>VLOOKUP(E789,[6]教育处数据!B:N,13,0)</f>
        <v>0</v>
      </c>
      <c r="AH789" s="43">
        <v>0</v>
      </c>
      <c r="AI789" s="43">
        <v>0</v>
      </c>
      <c r="AJ789" s="43">
        <v>0</v>
      </c>
      <c r="AK789" s="43">
        <v>0</v>
      </c>
      <c r="AL789" s="43">
        <v>0</v>
      </c>
      <c r="AM789" s="26">
        <f>SUM(J789:M789,S789:AJ789)</f>
        <v>470</v>
      </c>
      <c r="AN789" s="7" t="str">
        <f>VLOOKUP(G789,'[4]2.第一轮公示反馈'!$G:$AM,33,0)</f>
        <v>外科</v>
      </c>
      <c r="AO789" s="52">
        <f>SUMPRODUCT(($AN$4:$AN$1113=AN789)*($AM$4:$AM$1113&gt;AM789))+1</f>
        <v>101</v>
      </c>
      <c r="AP789" s="53">
        <f>COUNTIF(AN:AN,AN789)</f>
        <v>140</v>
      </c>
      <c r="AQ789" s="54">
        <f>AO789/AP789</f>
        <v>0.721428571428571</v>
      </c>
      <c r="AR789" s="53">
        <f>IF(AQ789&lt;=10%,1.5,(IF(AQ789&lt;=40%,1.25,IF(AQ789&lt;=60%,1,IF(AQ789&lt;90%,0.75,0.5)))))</f>
        <v>0.75</v>
      </c>
      <c r="AS789" s="55">
        <v>1200</v>
      </c>
      <c r="AT789" s="6">
        <f>VLOOKUP(E789,[6]教育处数据!B:Q,16,0)</f>
        <v>20</v>
      </c>
      <c r="AU789" s="56">
        <f>AS789*AR789*(AT789/AW789)</f>
        <v>900</v>
      </c>
      <c r="AV789" s="57">
        <f>ROUND(AU789,0)</f>
        <v>900</v>
      </c>
      <c r="AW789" s="6">
        <v>20</v>
      </c>
    </row>
    <row r="790" spans="1:49">
      <c r="A790" s="6"/>
      <c r="B790" s="7" t="s">
        <v>416</v>
      </c>
      <c r="C790" s="8">
        <v>785</v>
      </c>
      <c r="D790" s="70" t="s">
        <v>957</v>
      </c>
      <c r="E790" s="8" t="str">
        <f>VLOOKUP(D790,'[1]9月学员绩效名单'!$A:$C,3,0)</f>
        <v>7AO058</v>
      </c>
      <c r="F790" s="8" t="str">
        <f>VLOOKUP(E790,'[2]住培学员 在培学员排班表（所有人）请假等数据已更新到23.6'!$F$1:$X$65536,19,0)</f>
        <v>规培研究生</v>
      </c>
      <c r="G790" s="8" t="str">
        <f>VLOOKUP(E790,'[2]住培学员 在培学员排班表（所有人）请假等数据已更新到23.6'!$F$1:$P$65536,11,0)</f>
        <v>外科</v>
      </c>
      <c r="H790" s="8" t="str">
        <f>VLOOKUP(E790,'[2]住培学员 在培学员排班表（所有人）请假等数据已更新到23.6'!$F$1:$S$65536,14,0)</f>
        <v>2022年</v>
      </c>
      <c r="I790" s="72" t="s">
        <v>99</v>
      </c>
      <c r="J790" s="62">
        <v>0</v>
      </c>
      <c r="K790" s="62">
        <v>0</v>
      </c>
      <c r="L790" s="62">
        <v>0</v>
      </c>
      <c r="M790" s="62">
        <v>160</v>
      </c>
      <c r="N790" s="25">
        <v>0</v>
      </c>
      <c r="O790" s="25">
        <v>1</v>
      </c>
      <c r="P790" s="61">
        <v>0</v>
      </c>
      <c r="Q790" s="61">
        <v>1</v>
      </c>
      <c r="R790" s="61">
        <v>1</v>
      </c>
      <c r="S790" s="64">
        <v>70</v>
      </c>
      <c r="T790" s="62">
        <v>100</v>
      </c>
      <c r="U790" s="62">
        <v>10</v>
      </c>
      <c r="V790" s="62">
        <v>40</v>
      </c>
      <c r="W790" s="62">
        <v>30</v>
      </c>
      <c r="X790" s="62">
        <v>60</v>
      </c>
      <c r="Y790" s="62">
        <v>0</v>
      </c>
      <c r="Z790" s="48">
        <v>0</v>
      </c>
      <c r="AA790" s="48">
        <f>VLOOKUP(E790,[6]教育处数据!B:G,6,0)</f>
        <v>0</v>
      </c>
      <c r="AB790" s="43">
        <f>VLOOKUP(E790,[6]教育处数据!B:H,7,0)</f>
        <v>0</v>
      </c>
      <c r="AC790" s="43">
        <f>VLOOKUP(E790,[6]教育处数据!B:J,9,0)</f>
        <v>0</v>
      </c>
      <c r="AD790" s="43">
        <f>VLOOKUP(E790,[6]教育处数据!B:L,11,0)</f>
        <v>0</v>
      </c>
      <c r="AE790" s="43">
        <v>0</v>
      </c>
      <c r="AF790" s="43">
        <v>0</v>
      </c>
      <c r="AG790" s="43">
        <f>VLOOKUP(E790,[6]教育处数据!B:N,13,0)</f>
        <v>0</v>
      </c>
      <c r="AH790" s="43">
        <v>0</v>
      </c>
      <c r="AI790" s="43">
        <v>0</v>
      </c>
      <c r="AJ790" s="43">
        <v>0</v>
      </c>
      <c r="AK790" s="43">
        <v>0</v>
      </c>
      <c r="AL790" s="43">
        <v>0</v>
      </c>
      <c r="AM790" s="26">
        <f>SUM(J790:M790,S790:AJ790)</f>
        <v>470</v>
      </c>
      <c r="AN790" s="7" t="str">
        <f>VLOOKUP(G790,'[4]2.第一轮公示反馈'!$G:$AM,33,0)</f>
        <v>外科</v>
      </c>
      <c r="AO790" s="52">
        <f>SUMPRODUCT(($AN$4:$AN$1113=AN790)*($AM$4:$AM$1113&gt;AM790))+1</f>
        <v>101</v>
      </c>
      <c r="AP790" s="53">
        <f>COUNTIF(AN:AN,AN790)</f>
        <v>140</v>
      </c>
      <c r="AQ790" s="54">
        <f>AO790/AP790</f>
        <v>0.721428571428571</v>
      </c>
      <c r="AR790" s="53">
        <f>IF(AQ790&lt;=10%,1.5,(IF(AQ790&lt;=40%,1.25,IF(AQ790&lt;=60%,1,IF(AQ790&lt;90%,0.75,0.5)))))</f>
        <v>0.75</v>
      </c>
      <c r="AS790" s="55">
        <v>1200</v>
      </c>
      <c r="AT790" s="6">
        <f>VLOOKUP(E790,[6]教育处数据!B:Q,16,0)</f>
        <v>20</v>
      </c>
      <c r="AU790" s="56">
        <f>AS790*AR790*(AT790/AW790)</f>
        <v>900</v>
      </c>
      <c r="AV790" s="57">
        <f>ROUND(AU790,0)</f>
        <v>900</v>
      </c>
      <c r="AW790" s="6">
        <v>20</v>
      </c>
    </row>
    <row r="791" spans="1:49">
      <c r="A791" s="6"/>
      <c r="B791" s="7" t="s">
        <v>416</v>
      </c>
      <c r="C791" s="8">
        <v>786</v>
      </c>
      <c r="D791" s="70" t="s">
        <v>958</v>
      </c>
      <c r="E791" s="8" t="str">
        <f>VLOOKUP(D791,'[1]9月学员绩效名单'!$A:$C,3,0)</f>
        <v>7AO303</v>
      </c>
      <c r="F791" s="8" t="str">
        <f>VLOOKUP(E791,'[2]住培学员 在培学员排班表（所有人）请假等数据已更新到23.6'!$F$1:$X$65536,19,0)</f>
        <v>规培研究生</v>
      </c>
      <c r="G791" s="8" t="str">
        <f>VLOOKUP(E791,'[2]住培学员 在培学员排班表（所有人）请假等数据已更新到23.6'!$F$1:$P$65536,11,0)</f>
        <v>外科</v>
      </c>
      <c r="H791" s="8" t="str">
        <f>VLOOKUP(E791,'[2]住培学员 在培学员排班表（所有人）请假等数据已更新到23.6'!$F$1:$S$65536,14,0)</f>
        <v>2022年</v>
      </c>
      <c r="I791" s="72" t="s">
        <v>99</v>
      </c>
      <c r="J791" s="62">
        <v>0</v>
      </c>
      <c r="K791" s="62">
        <v>0</v>
      </c>
      <c r="L791" s="62">
        <v>0</v>
      </c>
      <c r="M791" s="62">
        <v>160</v>
      </c>
      <c r="N791" s="25">
        <v>0</v>
      </c>
      <c r="O791" s="25">
        <v>1</v>
      </c>
      <c r="P791" s="61">
        <v>0</v>
      </c>
      <c r="Q791" s="61">
        <v>1</v>
      </c>
      <c r="R791" s="61">
        <v>1</v>
      </c>
      <c r="S791" s="64">
        <v>70</v>
      </c>
      <c r="T791" s="62">
        <v>100</v>
      </c>
      <c r="U791" s="62">
        <v>10</v>
      </c>
      <c r="V791" s="62">
        <v>40</v>
      </c>
      <c r="W791" s="62">
        <v>30</v>
      </c>
      <c r="X791" s="62">
        <v>60</v>
      </c>
      <c r="Y791" s="62">
        <v>0</v>
      </c>
      <c r="Z791" s="48">
        <v>0</v>
      </c>
      <c r="AA791" s="48">
        <f>VLOOKUP(E791,[6]教育处数据!B:G,6,0)</f>
        <v>0</v>
      </c>
      <c r="AB791" s="43">
        <f>VLOOKUP(E791,[6]教育处数据!B:H,7,0)</f>
        <v>0</v>
      </c>
      <c r="AC791" s="43">
        <f>VLOOKUP(E791,[6]教育处数据!B:J,9,0)</f>
        <v>0</v>
      </c>
      <c r="AD791" s="43">
        <f>VLOOKUP(E791,[6]教育处数据!B:L,11,0)</f>
        <v>0</v>
      </c>
      <c r="AE791" s="43">
        <v>0</v>
      </c>
      <c r="AF791" s="43">
        <v>0</v>
      </c>
      <c r="AG791" s="43">
        <f>VLOOKUP(E791,[6]教育处数据!B:N,13,0)</f>
        <v>0</v>
      </c>
      <c r="AH791" s="43">
        <v>0</v>
      </c>
      <c r="AI791" s="43">
        <v>0</v>
      </c>
      <c r="AJ791" s="43">
        <v>0</v>
      </c>
      <c r="AK791" s="43">
        <v>0</v>
      </c>
      <c r="AL791" s="43">
        <v>0</v>
      </c>
      <c r="AM791" s="26">
        <f>SUM(J791:M791,S791:AJ791)</f>
        <v>470</v>
      </c>
      <c r="AN791" s="7" t="str">
        <f>VLOOKUP(G791,'[4]2.第一轮公示反馈'!$G:$AM,33,0)</f>
        <v>外科</v>
      </c>
      <c r="AO791" s="52">
        <f>SUMPRODUCT(($AN$4:$AN$1113=AN791)*($AM$4:$AM$1113&gt;AM791))+1</f>
        <v>101</v>
      </c>
      <c r="AP791" s="53">
        <f>COUNTIF(AN:AN,AN791)</f>
        <v>140</v>
      </c>
      <c r="AQ791" s="54">
        <f>AO791/AP791</f>
        <v>0.721428571428571</v>
      </c>
      <c r="AR791" s="53">
        <f>IF(AQ791&lt;=10%,1.5,(IF(AQ791&lt;=40%,1.25,IF(AQ791&lt;=60%,1,IF(AQ791&lt;90%,0.75,0.5)))))</f>
        <v>0.75</v>
      </c>
      <c r="AS791" s="55">
        <v>1200</v>
      </c>
      <c r="AT791" s="6">
        <f>VLOOKUP(E791,[6]教育处数据!B:Q,16,0)</f>
        <v>20</v>
      </c>
      <c r="AU791" s="56">
        <f>AS791*AR791*(AT791/AW791)</f>
        <v>900</v>
      </c>
      <c r="AV791" s="57">
        <f>ROUND(AU791,0)</f>
        <v>900</v>
      </c>
      <c r="AW791" s="6">
        <v>20</v>
      </c>
    </row>
    <row r="792" spans="1:49">
      <c r="A792" s="6"/>
      <c r="B792" s="7" t="s">
        <v>416</v>
      </c>
      <c r="C792" s="8">
        <v>787</v>
      </c>
      <c r="D792" s="70" t="s">
        <v>959</v>
      </c>
      <c r="E792" s="8" t="str">
        <f>VLOOKUP(D792,'[1]9月学员绩效名单'!$A:$C,3,0)</f>
        <v>7AO056</v>
      </c>
      <c r="F792" s="8" t="str">
        <f>VLOOKUP(E792,'[2]住培学员 在培学员排班表（所有人）请假等数据已更新到23.6'!$F$1:$X$65536,19,0)</f>
        <v>规培研究生</v>
      </c>
      <c r="G792" s="8" t="str">
        <f>VLOOKUP(E792,'[2]住培学员 在培学员排班表（所有人）请假等数据已更新到23.6'!$F$1:$P$65536,11,0)</f>
        <v>外科</v>
      </c>
      <c r="H792" s="8" t="str">
        <f>VLOOKUP(E792,'[2]住培学员 在培学员排班表（所有人）请假等数据已更新到23.6'!$F$1:$S$65536,14,0)</f>
        <v>2022年</v>
      </c>
      <c r="I792" s="72" t="s">
        <v>99</v>
      </c>
      <c r="J792" s="62">
        <v>0</v>
      </c>
      <c r="K792" s="62">
        <v>0</v>
      </c>
      <c r="L792" s="62">
        <v>0</v>
      </c>
      <c r="M792" s="62">
        <v>160</v>
      </c>
      <c r="N792" s="25">
        <v>0</v>
      </c>
      <c r="O792" s="25">
        <v>2</v>
      </c>
      <c r="P792" s="61">
        <v>0</v>
      </c>
      <c r="Q792" s="61">
        <v>1</v>
      </c>
      <c r="R792" s="61">
        <v>1</v>
      </c>
      <c r="S792" s="36">
        <f>N792*50+O792*20+P792*20+Q792*25+R792*25</f>
        <v>90</v>
      </c>
      <c r="T792" s="62">
        <v>100</v>
      </c>
      <c r="U792" s="62">
        <v>10</v>
      </c>
      <c r="V792" s="62">
        <v>40</v>
      </c>
      <c r="W792" s="62">
        <v>30</v>
      </c>
      <c r="X792" s="62">
        <v>30</v>
      </c>
      <c r="Y792" s="62">
        <v>0</v>
      </c>
      <c r="Z792" s="48">
        <v>0</v>
      </c>
      <c r="AA792" s="48">
        <f>VLOOKUP(E792,[6]教育处数据!B:G,6,0)</f>
        <v>0</v>
      </c>
      <c r="AB792" s="43">
        <f>VLOOKUP(E792,[6]教育处数据!B:H,7,0)</f>
        <v>0</v>
      </c>
      <c r="AC792" s="43">
        <f>VLOOKUP(E792,[6]教育处数据!B:J,9,0)</f>
        <v>0</v>
      </c>
      <c r="AD792" s="43">
        <f>VLOOKUP(E792,[6]教育处数据!B:L,11,0)</f>
        <v>0</v>
      </c>
      <c r="AE792" s="43">
        <v>0</v>
      </c>
      <c r="AF792" s="43">
        <v>0</v>
      </c>
      <c r="AG792" s="43">
        <f>VLOOKUP(E792,[6]教育处数据!B:N,13,0)</f>
        <v>0</v>
      </c>
      <c r="AH792" s="43">
        <v>0</v>
      </c>
      <c r="AI792" s="43">
        <v>0</v>
      </c>
      <c r="AJ792" s="43">
        <v>0</v>
      </c>
      <c r="AK792" s="43">
        <v>0</v>
      </c>
      <c r="AL792" s="43">
        <v>0</v>
      </c>
      <c r="AM792" s="26">
        <f>SUM(J792:M792,S792:AJ792)</f>
        <v>460</v>
      </c>
      <c r="AN792" s="7" t="str">
        <f>VLOOKUP(G792,'[4]2.第一轮公示反馈'!$G:$AM,33,0)</f>
        <v>外科</v>
      </c>
      <c r="AO792" s="52">
        <f>SUMPRODUCT(($AN$4:$AN$1113=AN792)*($AM$4:$AM$1113&gt;AM792))+1</f>
        <v>106</v>
      </c>
      <c r="AP792" s="53">
        <f>COUNTIF(AN:AN,AN792)</f>
        <v>140</v>
      </c>
      <c r="AQ792" s="54">
        <f>AO792/AP792</f>
        <v>0.757142857142857</v>
      </c>
      <c r="AR792" s="53">
        <f>IF(AQ792&lt;=10%,1.5,(IF(AQ792&lt;=40%,1.25,IF(AQ792&lt;=60%,1,IF(AQ792&lt;90%,0.75,0.5)))))</f>
        <v>0.75</v>
      </c>
      <c r="AS792" s="55">
        <v>1200</v>
      </c>
      <c r="AT792" s="6">
        <f>VLOOKUP(E792,[6]教育处数据!B:Q,16,0)</f>
        <v>20</v>
      </c>
      <c r="AU792" s="56">
        <f>AS792*AR792*(AT792/AW792)</f>
        <v>900</v>
      </c>
      <c r="AV792" s="57">
        <f>ROUND(AU792,0)</f>
        <v>900</v>
      </c>
      <c r="AW792" s="6">
        <v>20</v>
      </c>
    </row>
    <row r="793" spans="1:49">
      <c r="A793" s="6"/>
      <c r="B793" s="7" t="s">
        <v>416</v>
      </c>
      <c r="C793" s="8">
        <v>788</v>
      </c>
      <c r="D793" s="70" t="s">
        <v>960</v>
      </c>
      <c r="E793" s="8" t="str">
        <f>VLOOKUP(D793,'[1]9月学员绩效名单'!$A:$C,3,0)</f>
        <v>7AO309</v>
      </c>
      <c r="F793" s="8" t="str">
        <f>VLOOKUP(E793,'[2]住培学员 在培学员排班表（所有人）请假等数据已更新到23.6'!$F$1:$X$65536,19,0)</f>
        <v>规培研究生</v>
      </c>
      <c r="G793" s="8" t="str">
        <f>VLOOKUP(E793,'[2]住培学员 在培学员排班表（所有人）请假等数据已更新到23.6'!$F$1:$P$65536,11,0)</f>
        <v>外科</v>
      </c>
      <c r="H793" s="8" t="str">
        <f>VLOOKUP(E793,'[2]住培学员 在培学员排班表（所有人）请假等数据已更新到23.6'!$F$1:$S$65536,14,0)</f>
        <v>2022年</v>
      </c>
      <c r="I793" s="72" t="s">
        <v>99</v>
      </c>
      <c r="J793" s="62">
        <v>0</v>
      </c>
      <c r="K793" s="62">
        <v>0</v>
      </c>
      <c r="L793" s="62">
        <v>0</v>
      </c>
      <c r="M793" s="62">
        <v>160</v>
      </c>
      <c r="N793" s="25">
        <v>0</v>
      </c>
      <c r="O793" s="25">
        <v>2</v>
      </c>
      <c r="P793" s="61">
        <v>1</v>
      </c>
      <c r="Q793" s="61">
        <v>0</v>
      </c>
      <c r="R793" s="61">
        <v>0</v>
      </c>
      <c r="S793" s="64">
        <v>60</v>
      </c>
      <c r="T793" s="62">
        <v>100</v>
      </c>
      <c r="U793" s="62">
        <v>10</v>
      </c>
      <c r="V793" s="62">
        <v>40</v>
      </c>
      <c r="W793" s="62">
        <v>30</v>
      </c>
      <c r="X793" s="62">
        <v>60</v>
      </c>
      <c r="Y793" s="62">
        <v>0</v>
      </c>
      <c r="Z793" s="48">
        <v>0</v>
      </c>
      <c r="AA793" s="48">
        <f>VLOOKUP(E793,[6]教育处数据!B:G,6,0)</f>
        <v>0</v>
      </c>
      <c r="AB793" s="43">
        <f>VLOOKUP(E793,[6]教育处数据!B:H,7,0)</f>
        <v>0</v>
      </c>
      <c r="AC793" s="43">
        <f>VLOOKUP(E793,[6]教育处数据!B:J,9,0)</f>
        <v>0</v>
      </c>
      <c r="AD793" s="43">
        <f>VLOOKUP(E793,[6]教育处数据!B:L,11,0)</f>
        <v>0</v>
      </c>
      <c r="AE793" s="43">
        <v>0</v>
      </c>
      <c r="AF793" s="43">
        <v>0</v>
      </c>
      <c r="AG793" s="43">
        <f>VLOOKUP(E793,[6]教育处数据!B:N,13,0)</f>
        <v>0</v>
      </c>
      <c r="AH793" s="43">
        <v>0</v>
      </c>
      <c r="AI793" s="43">
        <v>0</v>
      </c>
      <c r="AJ793" s="43">
        <v>0</v>
      </c>
      <c r="AK793" s="43">
        <v>0</v>
      </c>
      <c r="AL793" s="43">
        <v>0</v>
      </c>
      <c r="AM793" s="26">
        <f>SUM(J793:M793,S793:AJ793)</f>
        <v>460</v>
      </c>
      <c r="AN793" s="7" t="str">
        <f>VLOOKUP(G793,'[4]2.第一轮公示反馈'!$G:$AM,33,0)</f>
        <v>外科</v>
      </c>
      <c r="AO793" s="52">
        <f>SUMPRODUCT(($AN$4:$AN$1113=AN793)*($AM$4:$AM$1113&gt;AM793))+1</f>
        <v>106</v>
      </c>
      <c r="AP793" s="53">
        <f>COUNTIF(AN:AN,AN793)</f>
        <v>140</v>
      </c>
      <c r="AQ793" s="54">
        <f>AO793/AP793</f>
        <v>0.757142857142857</v>
      </c>
      <c r="AR793" s="53">
        <f>IF(AQ793&lt;=10%,1.5,(IF(AQ793&lt;=40%,1.25,IF(AQ793&lt;=60%,1,IF(AQ793&lt;90%,0.75,0.5)))))</f>
        <v>0.75</v>
      </c>
      <c r="AS793" s="55">
        <v>1200</v>
      </c>
      <c r="AT793" s="6">
        <f>VLOOKUP(E793,[6]教育处数据!B:Q,16,0)</f>
        <v>20</v>
      </c>
      <c r="AU793" s="56">
        <f>AS793*AR793*(AT793/AW793)</f>
        <v>900</v>
      </c>
      <c r="AV793" s="57">
        <f>ROUND(AU793,0)</f>
        <v>900</v>
      </c>
      <c r="AW793" s="6">
        <v>20</v>
      </c>
    </row>
    <row r="794" spans="1:49">
      <c r="A794" s="6"/>
      <c r="B794" s="7" t="s">
        <v>243</v>
      </c>
      <c r="C794" s="8">
        <v>789</v>
      </c>
      <c r="D794" s="8" t="s">
        <v>961</v>
      </c>
      <c r="E794" s="8" t="str">
        <f>VLOOKUP(D794,'[1]9月学员绩效名单'!$A:$C,3,0)</f>
        <v>7AO046</v>
      </c>
      <c r="F794" s="8" t="str">
        <f>VLOOKUP(E794,'[2]住培学员 在培学员排班表（所有人）请假等数据已更新到23.6'!$F$1:$X$65536,19,0)</f>
        <v>规培研究生</v>
      </c>
      <c r="G794" s="8" t="str">
        <f>VLOOKUP(E794,'[2]住培学员 在培学员排班表（所有人）请假等数据已更新到23.6'!$F$1:$P$65536,11,0)</f>
        <v>外科</v>
      </c>
      <c r="H794" s="8" t="str">
        <f>VLOOKUP(E794,'[2]住培学员 在培学员排班表（所有人）请假等数据已更新到23.6'!$F$1:$S$65536,14,0)</f>
        <v>2022年</v>
      </c>
      <c r="I794" s="8" t="s">
        <v>99</v>
      </c>
      <c r="J794" s="24">
        <v>0</v>
      </c>
      <c r="K794" s="24">
        <v>0</v>
      </c>
      <c r="L794" s="24">
        <v>0</v>
      </c>
      <c r="M794" s="24">
        <v>160</v>
      </c>
      <c r="N794" s="25">
        <v>0</v>
      </c>
      <c r="O794" s="25">
        <v>6</v>
      </c>
      <c r="P794" s="25">
        <v>0</v>
      </c>
      <c r="Q794" s="25">
        <v>0</v>
      </c>
      <c r="R794" s="25">
        <v>1</v>
      </c>
      <c r="S794" s="36">
        <v>145</v>
      </c>
      <c r="T794" s="24">
        <v>100</v>
      </c>
      <c r="U794" s="24">
        <v>0</v>
      </c>
      <c r="V794" s="24">
        <v>20</v>
      </c>
      <c r="W794" s="24">
        <v>30</v>
      </c>
      <c r="X794" s="24">
        <v>0</v>
      </c>
      <c r="Y794" s="48">
        <v>0</v>
      </c>
      <c r="Z794" s="48">
        <v>0</v>
      </c>
      <c r="AA794" s="48">
        <f>VLOOKUP(E794,[6]教育处数据!B:G,6,0)</f>
        <v>0</v>
      </c>
      <c r="AB794" s="43">
        <f>VLOOKUP(E794,[6]教育处数据!B:H,7,0)</f>
        <v>0</v>
      </c>
      <c r="AC794" s="43">
        <f>VLOOKUP(E794,[6]教育处数据!B:J,9,0)</f>
        <v>0</v>
      </c>
      <c r="AD794" s="43">
        <f>VLOOKUP(E794,[6]教育处数据!B:L,11,0)</f>
        <v>0</v>
      </c>
      <c r="AE794" s="43">
        <v>0</v>
      </c>
      <c r="AF794" s="43">
        <v>0</v>
      </c>
      <c r="AG794" s="43">
        <f>VLOOKUP(E794,[6]教育处数据!B:N,13,0)</f>
        <v>0</v>
      </c>
      <c r="AH794" s="43">
        <v>0</v>
      </c>
      <c r="AI794" s="43">
        <v>0</v>
      </c>
      <c r="AJ794" s="43">
        <v>0</v>
      </c>
      <c r="AK794" s="43">
        <v>0</v>
      </c>
      <c r="AL794" s="43">
        <v>0</v>
      </c>
      <c r="AM794" s="26">
        <f>SUM(J794:M794,S794:AJ794)</f>
        <v>455</v>
      </c>
      <c r="AN794" s="7" t="str">
        <f>VLOOKUP(G794,'[4]2.第一轮公示反馈'!$G:$AM,33,0)</f>
        <v>外科</v>
      </c>
      <c r="AO794" s="52">
        <f>SUMPRODUCT(($AN$4:$AN$1113=AN794)*($AM$4:$AM$1113&gt;AM794))+1</f>
        <v>108</v>
      </c>
      <c r="AP794" s="53">
        <f>COUNTIF(AN:AN,AN794)</f>
        <v>140</v>
      </c>
      <c r="AQ794" s="54">
        <f>AO794/AP794</f>
        <v>0.771428571428571</v>
      </c>
      <c r="AR794" s="53">
        <f>IF(AQ794&lt;=10%,1.5,(IF(AQ794&lt;=40%,1.25,IF(AQ794&lt;=60%,1,IF(AQ794&lt;90%,0.75,0.5)))))</f>
        <v>0.75</v>
      </c>
      <c r="AS794" s="55">
        <v>1200</v>
      </c>
      <c r="AT794" s="6">
        <f>VLOOKUP(E794,[6]教育处数据!B:Q,16,0)</f>
        <v>20</v>
      </c>
      <c r="AU794" s="56">
        <f>AS794*AR794*(AT794/AW794)</f>
        <v>900</v>
      </c>
      <c r="AV794" s="57">
        <f>ROUND(AU794,0)</f>
        <v>900</v>
      </c>
      <c r="AW794" s="6">
        <v>20</v>
      </c>
    </row>
    <row r="795" spans="1:49">
      <c r="A795" s="6"/>
      <c r="B795" s="7" t="s">
        <v>257</v>
      </c>
      <c r="C795" s="8">
        <v>790</v>
      </c>
      <c r="D795" s="8" t="s">
        <v>962</v>
      </c>
      <c r="E795" s="8" t="str">
        <f>VLOOKUP(D795,'[1]9月学员绩效名单'!$A:$C,3,0)</f>
        <v>7AO385</v>
      </c>
      <c r="F795" s="8" t="str">
        <f>VLOOKUP(E795,'[2]住培学员 在培学员排班表（所有人）请假等数据已更新到23.6'!$F$1:$X$65536,19,0)</f>
        <v>规培研究生</v>
      </c>
      <c r="G795" s="8" t="str">
        <f>VLOOKUP(E795,'[2]住培学员 在培学员排班表（所有人）请假等数据已更新到23.6'!$F$1:$P$65536,11,0)</f>
        <v>外科</v>
      </c>
      <c r="H795" s="8" t="str">
        <f>VLOOKUP(E795,'[2]住培学员 在培学员排班表（所有人）请假等数据已更新到23.6'!$F$1:$S$65536,14,0)</f>
        <v>2022年</v>
      </c>
      <c r="I795" s="8" t="s">
        <v>99</v>
      </c>
      <c r="J795" s="24">
        <v>0</v>
      </c>
      <c r="K795" s="24">
        <v>0</v>
      </c>
      <c r="L795" s="24">
        <v>0</v>
      </c>
      <c r="M795" s="24">
        <v>160</v>
      </c>
      <c r="N795" s="37">
        <v>0</v>
      </c>
      <c r="O795" s="25">
        <v>0</v>
      </c>
      <c r="P795" s="37">
        <v>0</v>
      </c>
      <c r="Q795" s="37">
        <v>0</v>
      </c>
      <c r="R795" s="37">
        <v>0</v>
      </c>
      <c r="S795" s="36">
        <v>0</v>
      </c>
      <c r="T795" s="24">
        <v>100</v>
      </c>
      <c r="U795" s="24">
        <v>10</v>
      </c>
      <c r="V795" s="24">
        <v>40</v>
      </c>
      <c r="W795" s="43">
        <v>60</v>
      </c>
      <c r="X795" s="43">
        <v>60</v>
      </c>
      <c r="Y795" s="48">
        <v>20</v>
      </c>
      <c r="Z795" s="48">
        <v>0</v>
      </c>
      <c r="AA795" s="48">
        <f>VLOOKUP(E795,[6]教育处数据!B:G,6,0)</f>
        <v>0</v>
      </c>
      <c r="AB795" s="43">
        <f>VLOOKUP(E795,[6]教育处数据!B:H,7,0)</f>
        <v>0</v>
      </c>
      <c r="AC795" s="43">
        <f>VLOOKUP(E795,[6]教育处数据!B:J,9,0)</f>
        <v>0</v>
      </c>
      <c r="AD795" s="43">
        <f>VLOOKUP(E795,[6]教育处数据!B:L,11,0)</f>
        <v>0</v>
      </c>
      <c r="AE795" s="43">
        <v>0</v>
      </c>
      <c r="AF795" s="43">
        <v>0</v>
      </c>
      <c r="AG795" s="43">
        <f>VLOOKUP(E795,[6]教育处数据!B:N,13,0)</f>
        <v>0</v>
      </c>
      <c r="AH795" s="43">
        <v>0</v>
      </c>
      <c r="AI795" s="43">
        <v>0</v>
      </c>
      <c r="AJ795" s="43">
        <v>0</v>
      </c>
      <c r="AK795" s="43">
        <v>0</v>
      </c>
      <c r="AL795" s="43">
        <v>0</v>
      </c>
      <c r="AM795" s="26">
        <f>SUM(J795:M795,S795:AJ795)</f>
        <v>450</v>
      </c>
      <c r="AN795" s="7" t="str">
        <f>VLOOKUP(G795,'[4]2.第一轮公示反馈'!$G:$AM,33,0)</f>
        <v>外科</v>
      </c>
      <c r="AO795" s="52">
        <f>SUMPRODUCT(($AN$4:$AN$1113=AN795)*($AM$4:$AM$1113&gt;AM795))+1</f>
        <v>109</v>
      </c>
      <c r="AP795" s="53">
        <f>COUNTIF(AN:AN,AN795)</f>
        <v>140</v>
      </c>
      <c r="AQ795" s="54">
        <f>AO795/AP795</f>
        <v>0.778571428571429</v>
      </c>
      <c r="AR795" s="53">
        <f>IF(AQ795&lt;=10%,1.5,(IF(AQ795&lt;=40%,1.25,IF(AQ795&lt;=60%,1,IF(AQ795&lt;90%,0.75,0.5)))))</f>
        <v>0.75</v>
      </c>
      <c r="AS795" s="55">
        <v>1200</v>
      </c>
      <c r="AT795" s="6">
        <f>VLOOKUP(E795,[6]教育处数据!B:Q,16,0)</f>
        <v>20</v>
      </c>
      <c r="AU795" s="56">
        <f>AS795*AR795*(AT795/AW795)</f>
        <v>900</v>
      </c>
      <c r="AV795" s="57">
        <f>ROUND(AU795,0)</f>
        <v>900</v>
      </c>
      <c r="AW795" s="6">
        <v>20</v>
      </c>
    </row>
    <row r="796" spans="1:49">
      <c r="A796" s="6"/>
      <c r="B796" s="7" t="s">
        <v>192</v>
      </c>
      <c r="C796" s="8">
        <v>791</v>
      </c>
      <c r="D796" s="13" t="s">
        <v>963</v>
      </c>
      <c r="E796" s="8" t="str">
        <f>VLOOKUP(D796,'[1]9月学员绩效名单'!$A:$C,3,0)</f>
        <v>7AO052</v>
      </c>
      <c r="F796" s="8" t="str">
        <f>VLOOKUP(E796,'[2]住培学员 在培学员排班表（所有人）请假等数据已更新到23.6'!$F$1:$X$65536,19,0)</f>
        <v>规培研究生</v>
      </c>
      <c r="G796" s="8" t="str">
        <f>VLOOKUP(E796,'[2]住培学员 在培学员排班表（所有人）请假等数据已更新到23.6'!$F$1:$P$65536,11,0)</f>
        <v>外科</v>
      </c>
      <c r="H796" s="8" t="str">
        <f>VLOOKUP(E796,'[2]住培学员 在培学员排班表（所有人）请假等数据已更新到23.6'!$F$1:$S$65536,14,0)</f>
        <v>2022年</v>
      </c>
      <c r="I796" s="8" t="s">
        <v>99</v>
      </c>
      <c r="J796" s="24">
        <v>0</v>
      </c>
      <c r="K796" s="24">
        <v>0</v>
      </c>
      <c r="L796" s="24">
        <v>0</v>
      </c>
      <c r="M796" s="24">
        <v>120</v>
      </c>
      <c r="N796" s="25">
        <v>0</v>
      </c>
      <c r="O796" s="25">
        <v>2</v>
      </c>
      <c r="P796" s="61">
        <v>0</v>
      </c>
      <c r="Q796" s="61">
        <v>1</v>
      </c>
      <c r="R796" s="61">
        <v>1</v>
      </c>
      <c r="S796" s="36">
        <v>90</v>
      </c>
      <c r="T796" s="24">
        <v>100</v>
      </c>
      <c r="U796" s="62">
        <v>0</v>
      </c>
      <c r="V796" s="62">
        <v>0</v>
      </c>
      <c r="W796" s="62">
        <v>60</v>
      </c>
      <c r="X796" s="62">
        <v>60</v>
      </c>
      <c r="Y796" s="62">
        <v>20</v>
      </c>
      <c r="Z796" s="48">
        <v>0</v>
      </c>
      <c r="AA796" s="48">
        <f>VLOOKUP(E796,[6]教育处数据!B:G,6,0)</f>
        <v>0</v>
      </c>
      <c r="AB796" s="43">
        <f>VLOOKUP(E796,[6]教育处数据!B:H,7,0)</f>
        <v>0</v>
      </c>
      <c r="AC796" s="43">
        <f>VLOOKUP(E796,[6]教育处数据!B:J,9,0)</f>
        <v>0</v>
      </c>
      <c r="AD796" s="43">
        <f>VLOOKUP(E796,[6]教育处数据!B:L,11,0)</f>
        <v>0</v>
      </c>
      <c r="AE796" s="43">
        <v>0</v>
      </c>
      <c r="AF796" s="43">
        <v>0</v>
      </c>
      <c r="AG796" s="43">
        <f>VLOOKUP(E796,[6]教育处数据!B:N,13,0)</f>
        <v>0</v>
      </c>
      <c r="AH796" s="43">
        <v>0</v>
      </c>
      <c r="AI796" s="43">
        <v>0</v>
      </c>
      <c r="AJ796" s="43">
        <v>0</v>
      </c>
      <c r="AK796" s="43">
        <v>0</v>
      </c>
      <c r="AL796" s="43">
        <v>0</v>
      </c>
      <c r="AM796" s="26">
        <f>SUM(J796:M796,S796:AJ796)</f>
        <v>450</v>
      </c>
      <c r="AN796" s="7" t="str">
        <f>VLOOKUP(G796,'[4]2.第一轮公示反馈'!$G:$AM,33,0)</f>
        <v>外科</v>
      </c>
      <c r="AO796" s="52">
        <f>SUMPRODUCT(($AN$4:$AN$1113=AN796)*($AM$4:$AM$1113&gt;AM796))+1</f>
        <v>109</v>
      </c>
      <c r="AP796" s="53">
        <f>COUNTIF(AN:AN,AN796)</f>
        <v>140</v>
      </c>
      <c r="AQ796" s="54">
        <f>AO796/AP796</f>
        <v>0.778571428571429</v>
      </c>
      <c r="AR796" s="53">
        <f>IF(AQ796&lt;=10%,1.5,(IF(AQ796&lt;=40%,1.25,IF(AQ796&lt;=60%,1,IF(AQ796&lt;90%,0.75,0.5)))))</f>
        <v>0.75</v>
      </c>
      <c r="AS796" s="55">
        <v>1200</v>
      </c>
      <c r="AT796" s="6">
        <f>VLOOKUP(E796,[6]教育处数据!B:Q,16,0)</f>
        <v>20</v>
      </c>
      <c r="AU796" s="56">
        <f>AS796*AR796*(AT796/AW796)</f>
        <v>900</v>
      </c>
      <c r="AV796" s="57">
        <f>ROUND(AU796,0)</f>
        <v>900</v>
      </c>
      <c r="AW796" s="6">
        <v>20</v>
      </c>
    </row>
    <row r="797" spans="1:49">
      <c r="A797" s="6"/>
      <c r="B797" s="7" t="s">
        <v>291</v>
      </c>
      <c r="C797" s="8">
        <v>792</v>
      </c>
      <c r="D797" s="70" t="s">
        <v>964</v>
      </c>
      <c r="E797" s="8" t="str">
        <f>VLOOKUP(D797,'[1]9月学员绩效名单'!$A:$C,3,0)</f>
        <v>7AO324</v>
      </c>
      <c r="F797" s="8" t="str">
        <f>VLOOKUP(E797,'[2]住培学员 在培学员排班表（所有人）请假等数据已更新到23.6'!$F$1:$X$65536,19,0)</f>
        <v>规培研究生</v>
      </c>
      <c r="G797" s="8" t="str">
        <f>VLOOKUP(E797,'[2]住培学员 在培学员排班表（所有人）请假等数据已更新到23.6'!$F$1:$P$65536,11,0)</f>
        <v>外科</v>
      </c>
      <c r="H797" s="8" t="str">
        <f>VLOOKUP(E797,'[2]住培学员 在培学员排班表（所有人）请假等数据已更新到23.6'!$F$1:$S$65536,14,0)</f>
        <v>2022年</v>
      </c>
      <c r="I797" s="8" t="s">
        <v>99</v>
      </c>
      <c r="J797" s="43">
        <v>0</v>
      </c>
      <c r="K797" s="43">
        <v>0</v>
      </c>
      <c r="L797" s="24">
        <v>-50</v>
      </c>
      <c r="M797" s="24">
        <v>160</v>
      </c>
      <c r="N797" s="25">
        <v>0</v>
      </c>
      <c r="O797" s="25">
        <v>4</v>
      </c>
      <c r="P797" s="25">
        <v>2</v>
      </c>
      <c r="Q797" s="25">
        <v>0</v>
      </c>
      <c r="R797" s="25">
        <v>0</v>
      </c>
      <c r="S797" s="36">
        <v>120</v>
      </c>
      <c r="T797" s="24">
        <v>100</v>
      </c>
      <c r="U797" s="24">
        <v>10</v>
      </c>
      <c r="V797" s="24">
        <v>80</v>
      </c>
      <c r="W797" s="24">
        <v>0</v>
      </c>
      <c r="X797" s="24">
        <v>30</v>
      </c>
      <c r="Y797" s="48">
        <v>0</v>
      </c>
      <c r="Z797" s="48">
        <v>0</v>
      </c>
      <c r="AA797" s="48">
        <f>VLOOKUP(E797,[6]教育处数据!B:G,6,0)</f>
        <v>0</v>
      </c>
      <c r="AB797" s="43">
        <f>VLOOKUP(E797,[6]教育处数据!B:H,7,0)</f>
        <v>0</v>
      </c>
      <c r="AC797" s="43">
        <f>VLOOKUP(E797,[6]教育处数据!B:J,9,0)</f>
        <v>0</v>
      </c>
      <c r="AD797" s="43">
        <f>VLOOKUP(E797,[6]教育处数据!B:L,11,0)</f>
        <v>0</v>
      </c>
      <c r="AE797" s="43">
        <v>0</v>
      </c>
      <c r="AF797" s="43">
        <v>0</v>
      </c>
      <c r="AG797" s="43">
        <f>VLOOKUP(E797,[6]教育处数据!B:N,13,0)</f>
        <v>0</v>
      </c>
      <c r="AH797" s="43">
        <v>0</v>
      </c>
      <c r="AI797" s="43">
        <v>0</v>
      </c>
      <c r="AJ797" s="43">
        <v>0</v>
      </c>
      <c r="AK797" s="43">
        <v>0</v>
      </c>
      <c r="AL797" s="43">
        <v>0</v>
      </c>
      <c r="AM797" s="26">
        <f>SUM(J797:M797,S797:AJ797)</f>
        <v>450</v>
      </c>
      <c r="AN797" s="7" t="str">
        <f>VLOOKUP(G797,'[4]2.第一轮公示反馈'!$G:$AM,33,0)</f>
        <v>外科</v>
      </c>
      <c r="AO797" s="52">
        <f>SUMPRODUCT(($AN$4:$AN$1113=AN797)*($AM$4:$AM$1113&gt;AM797))+1</f>
        <v>109</v>
      </c>
      <c r="AP797" s="53">
        <f>COUNTIF(AN:AN,AN797)</f>
        <v>140</v>
      </c>
      <c r="AQ797" s="54">
        <f>AO797/AP797</f>
        <v>0.778571428571429</v>
      </c>
      <c r="AR797" s="53">
        <f>IF(AQ797&lt;=10%,1.5,(IF(AQ797&lt;=40%,1.25,IF(AQ797&lt;=60%,1,IF(AQ797&lt;90%,0.75,0.5)))))</f>
        <v>0.75</v>
      </c>
      <c r="AS797" s="55">
        <v>1200</v>
      </c>
      <c r="AT797" s="6">
        <f>VLOOKUP(E797,[6]教育处数据!B:Q,16,0)</f>
        <v>20</v>
      </c>
      <c r="AU797" s="56">
        <f>AS797*AR797*(AT797/AW797)</f>
        <v>900</v>
      </c>
      <c r="AV797" s="57">
        <f>ROUND(AU797,0)</f>
        <v>900</v>
      </c>
      <c r="AW797" s="6">
        <v>20</v>
      </c>
    </row>
    <row r="798" spans="1:49">
      <c r="A798" s="6"/>
      <c r="B798" s="7" t="s">
        <v>291</v>
      </c>
      <c r="C798" s="8">
        <v>793</v>
      </c>
      <c r="D798" s="70" t="s">
        <v>965</v>
      </c>
      <c r="E798" s="8" t="str">
        <f>VLOOKUP(D798,'[1]9月学员绩效名单'!$A:$C,3,0)</f>
        <v>7AM401</v>
      </c>
      <c r="F798" s="8" t="str">
        <f>VLOOKUP(E798,'[2]住培学员 在培学员排班表（所有人）请假等数据已更新到23.6'!$F$1:$X$65536,19,0)</f>
        <v>规培研究生</v>
      </c>
      <c r="G798" s="8" t="str">
        <f>VLOOKUP(E798,'[2]住培学员 在培学员排班表（所有人）请假等数据已更新到23.6'!$F$1:$P$65536,11,0)</f>
        <v>外科</v>
      </c>
      <c r="H798" s="8" t="str">
        <f>VLOOKUP(E798,'[2]住培学员 在培学员排班表（所有人）请假等数据已更新到23.6'!$F$1:$S$65536,14,0)</f>
        <v>2022年</v>
      </c>
      <c r="I798" s="8" t="s">
        <v>99</v>
      </c>
      <c r="J798" s="43">
        <v>0</v>
      </c>
      <c r="K798" s="43">
        <v>0</v>
      </c>
      <c r="L798" s="43">
        <v>0</v>
      </c>
      <c r="M798" s="24">
        <v>120</v>
      </c>
      <c r="N798" s="25">
        <v>0</v>
      </c>
      <c r="O798" s="25">
        <v>4</v>
      </c>
      <c r="P798" s="25">
        <v>1</v>
      </c>
      <c r="Q798" s="25">
        <v>1</v>
      </c>
      <c r="R798" s="25">
        <v>1</v>
      </c>
      <c r="S798" s="36">
        <v>150</v>
      </c>
      <c r="T798" s="24">
        <v>100</v>
      </c>
      <c r="U798" s="24">
        <v>10</v>
      </c>
      <c r="V798" s="24">
        <v>40</v>
      </c>
      <c r="W798" s="24">
        <v>0</v>
      </c>
      <c r="X798" s="24">
        <v>30</v>
      </c>
      <c r="Y798" s="48">
        <v>0</v>
      </c>
      <c r="Z798" s="48">
        <v>0</v>
      </c>
      <c r="AA798" s="48">
        <f>VLOOKUP(E798,[6]教育处数据!B:G,6,0)</f>
        <v>0</v>
      </c>
      <c r="AB798" s="43">
        <f>VLOOKUP(E798,[6]教育处数据!B:H,7,0)</f>
        <v>0</v>
      </c>
      <c r="AC798" s="43">
        <f>VLOOKUP(E798,[6]教育处数据!B:J,9,0)</f>
        <v>0</v>
      </c>
      <c r="AD798" s="43">
        <f>VLOOKUP(E798,[6]教育处数据!B:L,11,0)</f>
        <v>0</v>
      </c>
      <c r="AE798" s="43">
        <v>0</v>
      </c>
      <c r="AF798" s="43">
        <v>0</v>
      </c>
      <c r="AG798" s="43">
        <f>VLOOKUP(E798,[6]教育处数据!B:N,13,0)</f>
        <v>0</v>
      </c>
      <c r="AH798" s="43">
        <v>0</v>
      </c>
      <c r="AI798" s="43">
        <v>0</v>
      </c>
      <c r="AJ798" s="43">
        <v>0</v>
      </c>
      <c r="AK798" s="43">
        <v>0</v>
      </c>
      <c r="AL798" s="43">
        <v>0</v>
      </c>
      <c r="AM798" s="26">
        <f>SUM(J798:M798,S798:AJ798)</f>
        <v>450</v>
      </c>
      <c r="AN798" s="7" t="str">
        <f>VLOOKUP(G798,'[4]2.第一轮公示反馈'!$G:$AM,33,0)</f>
        <v>外科</v>
      </c>
      <c r="AO798" s="52">
        <f>SUMPRODUCT(($AN$4:$AN$1113=AN798)*($AM$4:$AM$1113&gt;AM798))+1</f>
        <v>109</v>
      </c>
      <c r="AP798" s="53">
        <f>COUNTIF(AN:AN,AN798)</f>
        <v>140</v>
      </c>
      <c r="AQ798" s="54">
        <f>AO798/AP798</f>
        <v>0.778571428571429</v>
      </c>
      <c r="AR798" s="53">
        <f>IF(AQ798&lt;=10%,1.5,(IF(AQ798&lt;=40%,1.25,IF(AQ798&lt;=60%,1,IF(AQ798&lt;90%,0.75,0.5)))))</f>
        <v>0.75</v>
      </c>
      <c r="AS798" s="55">
        <v>1200</v>
      </c>
      <c r="AT798" s="6">
        <f>VLOOKUP(E798,[6]教育处数据!B:Q,16,0)</f>
        <v>20</v>
      </c>
      <c r="AU798" s="56">
        <f>AS798*AR798*(AT798/AW798)</f>
        <v>900</v>
      </c>
      <c r="AV798" s="57">
        <f>ROUND(AU798,0)</f>
        <v>900</v>
      </c>
      <c r="AW798" s="6">
        <v>20</v>
      </c>
    </row>
    <row r="799" spans="1:49">
      <c r="A799" s="6"/>
      <c r="B799" s="7" t="s">
        <v>875</v>
      </c>
      <c r="C799" s="8">
        <v>794</v>
      </c>
      <c r="D799" s="8" t="s">
        <v>966</v>
      </c>
      <c r="E799" s="8" t="str">
        <f>VLOOKUP(D799,'[1]9月学员绩效名单'!$A:$C,3,0)</f>
        <v>7AM352</v>
      </c>
      <c r="F799" s="8" t="str">
        <f>VLOOKUP(E799,'[2]住培学员 在培学员排班表（所有人）请假等数据已更新到23.6'!$F$1:$X$65536,19,0)</f>
        <v>规培研究生</v>
      </c>
      <c r="G799" s="8" t="str">
        <f>VLOOKUP(E799,'[2]住培学员 在培学员排班表（所有人）请假等数据已更新到23.6'!$F$1:$P$65536,11,0)</f>
        <v>外科</v>
      </c>
      <c r="H799" s="8" t="str">
        <f>VLOOKUP(E799,'[2]住培学员 在培学员排班表（所有人）请假等数据已更新到23.6'!$F$1:$S$65536,14,0)</f>
        <v>2021年</v>
      </c>
      <c r="I799" s="8" t="s">
        <v>99</v>
      </c>
      <c r="J799" s="24">
        <v>0</v>
      </c>
      <c r="K799" s="24">
        <v>0</v>
      </c>
      <c r="L799" s="24">
        <v>0</v>
      </c>
      <c r="M799" s="24">
        <v>160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36">
        <v>0</v>
      </c>
      <c r="T799" s="24">
        <v>100</v>
      </c>
      <c r="U799" s="24">
        <v>10</v>
      </c>
      <c r="V799" s="24">
        <v>40</v>
      </c>
      <c r="W799" s="24">
        <v>60</v>
      </c>
      <c r="X799" s="24">
        <v>60</v>
      </c>
      <c r="Y799" s="48">
        <v>20</v>
      </c>
      <c r="Z799" s="48">
        <v>0</v>
      </c>
      <c r="AA799" s="48">
        <f>VLOOKUP(E799,[6]教育处数据!B:G,6,0)</f>
        <v>0</v>
      </c>
      <c r="AB799" s="43">
        <f>VLOOKUP(E799,[6]教育处数据!B:H,7,0)</f>
        <v>0</v>
      </c>
      <c r="AC799" s="43">
        <f>VLOOKUP(E799,[6]教育处数据!B:J,9,0)</f>
        <v>0</v>
      </c>
      <c r="AD799" s="43">
        <f>VLOOKUP(E799,[6]教育处数据!B:L,11,0)</f>
        <v>0</v>
      </c>
      <c r="AE799" s="43">
        <v>0</v>
      </c>
      <c r="AF799" s="43">
        <v>0</v>
      </c>
      <c r="AG799" s="43">
        <f>VLOOKUP(E799,[6]教育处数据!B:N,13,0)</f>
        <v>0</v>
      </c>
      <c r="AH799" s="43">
        <v>0</v>
      </c>
      <c r="AI799" s="43">
        <v>0</v>
      </c>
      <c r="AJ799" s="43">
        <v>0</v>
      </c>
      <c r="AK799" s="43">
        <v>0</v>
      </c>
      <c r="AL799" s="43">
        <v>0</v>
      </c>
      <c r="AM799" s="26">
        <f>SUM(J799:M799,S799:AJ799)</f>
        <v>450</v>
      </c>
      <c r="AN799" s="7" t="str">
        <f>VLOOKUP(G799,'[4]2.第一轮公示反馈'!$G:$AM,33,0)</f>
        <v>外科</v>
      </c>
      <c r="AO799" s="52">
        <f>SUMPRODUCT(($AN$4:$AN$1113=AN799)*($AM$4:$AM$1113&gt;AM799))+1</f>
        <v>109</v>
      </c>
      <c r="AP799" s="53">
        <f>COUNTIF(AN:AN,AN799)</f>
        <v>140</v>
      </c>
      <c r="AQ799" s="54">
        <f>AO799/AP799</f>
        <v>0.778571428571429</v>
      </c>
      <c r="AR799" s="53">
        <f>IF(AQ799&lt;=10%,1.5,(IF(AQ799&lt;=40%,1.25,IF(AQ799&lt;=60%,1,IF(AQ799&lt;90%,0.75,0.5)))))</f>
        <v>0.75</v>
      </c>
      <c r="AS799" s="55">
        <v>1200</v>
      </c>
      <c r="AT799" s="6">
        <f>VLOOKUP(E799,[6]教育处数据!B:Q,16,0)</f>
        <v>20</v>
      </c>
      <c r="AU799" s="56">
        <f>AS799*AR799*(AT799/AW799)</f>
        <v>900</v>
      </c>
      <c r="AV799" s="57">
        <f>ROUND(AU799,0)</f>
        <v>900</v>
      </c>
      <c r="AW799" s="6">
        <v>20</v>
      </c>
    </row>
    <row r="800" spans="1:49">
      <c r="A800" s="6"/>
      <c r="B800" s="7" t="s">
        <v>192</v>
      </c>
      <c r="C800" s="8">
        <v>795</v>
      </c>
      <c r="D800" s="13" t="s">
        <v>967</v>
      </c>
      <c r="E800" s="8" t="str">
        <f>VLOOKUP(D800,'[1]9月学员绩效名单'!$A:$C,3,0)</f>
        <v>7AO325</v>
      </c>
      <c r="F800" s="8" t="str">
        <f>VLOOKUP(E800,'[2]住培学员 在培学员排班表（所有人）请假等数据已更新到23.6'!$F$1:$X$65536,19,0)</f>
        <v>规培研究生</v>
      </c>
      <c r="G800" s="8" t="str">
        <f>VLOOKUP(E800,'[2]住培学员 在培学员排班表（所有人）请假等数据已更新到23.6'!$F$1:$P$65536,11,0)</f>
        <v>外科</v>
      </c>
      <c r="H800" s="8" t="str">
        <f>VLOOKUP(E800,'[2]住培学员 在培学员排班表（所有人）请假等数据已更新到23.6'!$F$1:$S$65536,14,0)</f>
        <v>2022年</v>
      </c>
      <c r="I800" s="8" t="s">
        <v>99</v>
      </c>
      <c r="J800" s="24">
        <v>0</v>
      </c>
      <c r="K800" s="24">
        <v>0</v>
      </c>
      <c r="L800" s="24">
        <v>0</v>
      </c>
      <c r="M800" s="24">
        <v>120</v>
      </c>
      <c r="N800" s="25">
        <v>0</v>
      </c>
      <c r="O800" s="25">
        <v>7</v>
      </c>
      <c r="P800" s="61">
        <v>0</v>
      </c>
      <c r="Q800" s="61">
        <v>0</v>
      </c>
      <c r="R800" s="61">
        <v>0</v>
      </c>
      <c r="S800" s="36">
        <v>140</v>
      </c>
      <c r="T800" s="24">
        <v>100</v>
      </c>
      <c r="U800" s="62">
        <v>0</v>
      </c>
      <c r="V800" s="62">
        <v>0</v>
      </c>
      <c r="W800" s="62">
        <v>0</v>
      </c>
      <c r="X800" s="62">
        <v>60</v>
      </c>
      <c r="Y800" s="62">
        <v>20</v>
      </c>
      <c r="Z800" s="48">
        <v>0</v>
      </c>
      <c r="AA800" s="48">
        <f>VLOOKUP(E800,[6]教育处数据!B:G,6,0)</f>
        <v>0</v>
      </c>
      <c r="AB800" s="43">
        <f>VLOOKUP(E800,[6]教育处数据!B:H,7,0)</f>
        <v>0</v>
      </c>
      <c r="AC800" s="43">
        <f>VLOOKUP(E800,[6]教育处数据!B:J,9,0)</f>
        <v>0</v>
      </c>
      <c r="AD800" s="43">
        <f>VLOOKUP(E800,[6]教育处数据!B:L,11,0)</f>
        <v>0</v>
      </c>
      <c r="AE800" s="43">
        <v>0</v>
      </c>
      <c r="AF800" s="43">
        <v>0</v>
      </c>
      <c r="AG800" s="43">
        <f>VLOOKUP(E800,[6]教育处数据!B:N,13,0)</f>
        <v>0</v>
      </c>
      <c r="AH800" s="43">
        <v>0</v>
      </c>
      <c r="AI800" s="43">
        <v>0</v>
      </c>
      <c r="AJ800" s="43">
        <v>0</v>
      </c>
      <c r="AK800" s="43">
        <v>0</v>
      </c>
      <c r="AL800" s="43">
        <v>0</v>
      </c>
      <c r="AM800" s="26">
        <f>SUM(J800:M800,S800:AJ800)</f>
        <v>440</v>
      </c>
      <c r="AN800" s="7" t="str">
        <f>VLOOKUP(G800,'[4]2.第一轮公示反馈'!$G:$AM,33,0)</f>
        <v>外科</v>
      </c>
      <c r="AO800" s="52">
        <f>SUMPRODUCT(($AN$4:$AN$1113=AN800)*($AM$4:$AM$1113&gt;AM800))+1</f>
        <v>114</v>
      </c>
      <c r="AP800" s="53">
        <f>COUNTIF(AN:AN,AN800)</f>
        <v>140</v>
      </c>
      <c r="AQ800" s="54">
        <f>AO800/AP800</f>
        <v>0.814285714285714</v>
      </c>
      <c r="AR800" s="53">
        <f>IF(AQ800&lt;=10%,1.5,(IF(AQ800&lt;=40%,1.25,IF(AQ800&lt;=60%,1,IF(AQ800&lt;90%,0.75,0.5)))))</f>
        <v>0.75</v>
      </c>
      <c r="AS800" s="55">
        <v>1200</v>
      </c>
      <c r="AT800" s="6">
        <f>VLOOKUP(E800,[6]教育处数据!B:Q,16,0)</f>
        <v>20</v>
      </c>
      <c r="AU800" s="56">
        <f>AS800*AR800*(AT800/AW800)</f>
        <v>900</v>
      </c>
      <c r="AV800" s="57">
        <f>ROUND(AU800,0)</f>
        <v>900</v>
      </c>
      <c r="AW800" s="6">
        <v>20</v>
      </c>
    </row>
    <row r="801" spans="1:49">
      <c r="A801" s="6"/>
      <c r="B801" s="7" t="s">
        <v>192</v>
      </c>
      <c r="C801" s="8">
        <v>796</v>
      </c>
      <c r="D801" s="13" t="s">
        <v>968</v>
      </c>
      <c r="E801" s="8" t="str">
        <f>VLOOKUP(D801,'[1]9月学员绩效名单'!$A:$C,3,0)</f>
        <v>7AO443</v>
      </c>
      <c r="F801" s="8" t="str">
        <f>VLOOKUP(E801,'[2]住培学员 在培学员排班表（所有人）请假等数据已更新到23.6'!$F$1:$X$65536,19,0)</f>
        <v>规培研究生</v>
      </c>
      <c r="G801" s="8" t="str">
        <f>VLOOKUP(E801,'[2]住培学员 在培学员排班表（所有人）请假等数据已更新到23.6'!$F$1:$P$65536,11,0)</f>
        <v>外科</v>
      </c>
      <c r="H801" s="8" t="str">
        <f>VLOOKUP(E801,'[2]住培学员 在培学员排班表（所有人）请假等数据已更新到23.6'!$F$1:$S$65536,14,0)</f>
        <v>2022年</v>
      </c>
      <c r="I801" s="8" t="s">
        <v>99</v>
      </c>
      <c r="J801" s="24">
        <v>0</v>
      </c>
      <c r="K801" s="24">
        <v>0</v>
      </c>
      <c r="L801" s="24">
        <v>0</v>
      </c>
      <c r="M801" s="24">
        <v>120</v>
      </c>
      <c r="N801" s="25">
        <v>0</v>
      </c>
      <c r="O801" s="25">
        <v>7</v>
      </c>
      <c r="P801" s="61">
        <v>0</v>
      </c>
      <c r="Q801" s="61">
        <v>0</v>
      </c>
      <c r="R801" s="61">
        <v>0</v>
      </c>
      <c r="S801" s="36">
        <v>140</v>
      </c>
      <c r="T801" s="24">
        <v>100</v>
      </c>
      <c r="U801" s="62">
        <v>0</v>
      </c>
      <c r="V801" s="62">
        <v>20</v>
      </c>
      <c r="W801" s="62">
        <v>30</v>
      </c>
      <c r="X801" s="62">
        <v>30</v>
      </c>
      <c r="Y801" s="62">
        <v>0</v>
      </c>
      <c r="Z801" s="48">
        <v>0</v>
      </c>
      <c r="AA801" s="48">
        <f>VLOOKUP(E801,[6]教育处数据!B:G,6,0)</f>
        <v>0</v>
      </c>
      <c r="AB801" s="43">
        <f>VLOOKUP(E801,[6]教育处数据!B:H,7,0)</f>
        <v>0</v>
      </c>
      <c r="AC801" s="43">
        <f>VLOOKUP(E801,[6]教育处数据!B:J,9,0)</f>
        <v>0</v>
      </c>
      <c r="AD801" s="43">
        <f>VLOOKUP(E801,[6]教育处数据!B:L,11,0)</f>
        <v>0</v>
      </c>
      <c r="AE801" s="43">
        <v>0</v>
      </c>
      <c r="AF801" s="43">
        <v>0</v>
      </c>
      <c r="AG801" s="43">
        <f>VLOOKUP(E801,[6]教育处数据!B:N,13,0)</f>
        <v>0</v>
      </c>
      <c r="AH801" s="43">
        <v>0</v>
      </c>
      <c r="AI801" s="43">
        <v>0</v>
      </c>
      <c r="AJ801" s="43">
        <v>0</v>
      </c>
      <c r="AK801" s="43">
        <v>0</v>
      </c>
      <c r="AL801" s="43">
        <v>0</v>
      </c>
      <c r="AM801" s="26">
        <f>SUM(J801:M801,S801:AJ801)</f>
        <v>440</v>
      </c>
      <c r="AN801" s="7" t="str">
        <f>VLOOKUP(G801,'[4]2.第一轮公示反馈'!$G:$AM,33,0)</f>
        <v>外科</v>
      </c>
      <c r="AO801" s="52">
        <f>SUMPRODUCT(($AN$4:$AN$1113=AN801)*($AM$4:$AM$1113&gt;AM801))+1</f>
        <v>114</v>
      </c>
      <c r="AP801" s="53">
        <f>COUNTIF(AN:AN,AN801)</f>
        <v>140</v>
      </c>
      <c r="AQ801" s="54">
        <f>AO801/AP801</f>
        <v>0.814285714285714</v>
      </c>
      <c r="AR801" s="53">
        <f>IF(AQ801&lt;=10%,1.5,(IF(AQ801&lt;=40%,1.25,IF(AQ801&lt;=60%,1,IF(AQ801&lt;90%,0.75,0.5)))))</f>
        <v>0.75</v>
      </c>
      <c r="AS801" s="55">
        <v>1200</v>
      </c>
      <c r="AT801" s="6">
        <f>VLOOKUP(E801,[6]教育处数据!B:Q,16,0)</f>
        <v>20</v>
      </c>
      <c r="AU801" s="56">
        <f>AS801*AR801*(AT801/AW801)</f>
        <v>900</v>
      </c>
      <c r="AV801" s="57">
        <f>ROUND(AU801,0)</f>
        <v>900</v>
      </c>
      <c r="AW801" s="6">
        <v>20</v>
      </c>
    </row>
    <row r="802" spans="1:49">
      <c r="A802" s="6"/>
      <c r="B802" s="7" t="s">
        <v>416</v>
      </c>
      <c r="C802" s="8">
        <v>797</v>
      </c>
      <c r="D802" s="70" t="s">
        <v>969</v>
      </c>
      <c r="E802" s="8" t="str">
        <f>VLOOKUP(D802,'[1]9月学员绩效名单'!$A:$C,3,0)</f>
        <v>7AO306</v>
      </c>
      <c r="F802" s="8" t="str">
        <f>VLOOKUP(E802,'[2]住培学员 在培学员排班表（所有人）请假等数据已更新到23.6'!$F$1:$X$65536,19,0)</f>
        <v>规培研究生</v>
      </c>
      <c r="G802" s="8" t="str">
        <f>VLOOKUP(E802,'[2]住培学员 在培学员排班表（所有人）请假等数据已更新到23.6'!$F$1:$P$65536,11,0)</f>
        <v>外科</v>
      </c>
      <c r="H802" s="8" t="str">
        <f>VLOOKUP(E802,'[2]住培学员 在培学员排班表（所有人）请假等数据已更新到23.6'!$F$1:$S$65536,14,0)</f>
        <v>2022年</v>
      </c>
      <c r="I802" s="72" t="s">
        <v>99</v>
      </c>
      <c r="J802" s="62">
        <v>0</v>
      </c>
      <c r="K802" s="62">
        <v>0</v>
      </c>
      <c r="L802" s="62">
        <v>0</v>
      </c>
      <c r="M802" s="62">
        <v>160</v>
      </c>
      <c r="N802" s="25">
        <v>0</v>
      </c>
      <c r="O802" s="25">
        <v>2</v>
      </c>
      <c r="P802" s="61">
        <v>2</v>
      </c>
      <c r="Q802" s="61">
        <v>0</v>
      </c>
      <c r="R802" s="61">
        <v>0</v>
      </c>
      <c r="S802" s="64">
        <v>80</v>
      </c>
      <c r="T802" s="62">
        <v>100</v>
      </c>
      <c r="U802" s="62">
        <v>0</v>
      </c>
      <c r="V802" s="62">
        <v>40</v>
      </c>
      <c r="W802" s="62">
        <v>30</v>
      </c>
      <c r="X802" s="62">
        <v>30</v>
      </c>
      <c r="Y802" s="62">
        <v>0</v>
      </c>
      <c r="Z802" s="48">
        <v>0</v>
      </c>
      <c r="AA802" s="48">
        <f>VLOOKUP(E802,[6]教育处数据!B:G,6,0)</f>
        <v>0</v>
      </c>
      <c r="AB802" s="43">
        <f>VLOOKUP(E802,[6]教育处数据!B:H,7,0)</f>
        <v>0</v>
      </c>
      <c r="AC802" s="43">
        <f>VLOOKUP(E802,[6]教育处数据!B:J,9,0)</f>
        <v>0</v>
      </c>
      <c r="AD802" s="43">
        <f>VLOOKUP(E802,[6]教育处数据!B:L,11,0)</f>
        <v>0</v>
      </c>
      <c r="AE802" s="43">
        <v>0</v>
      </c>
      <c r="AF802" s="43">
        <v>0</v>
      </c>
      <c r="AG802" s="43">
        <f>VLOOKUP(E802,[6]教育处数据!B:N,13,0)</f>
        <v>0</v>
      </c>
      <c r="AH802" s="43">
        <v>0</v>
      </c>
      <c r="AI802" s="43">
        <v>0</v>
      </c>
      <c r="AJ802" s="43">
        <v>0</v>
      </c>
      <c r="AK802" s="43">
        <v>0</v>
      </c>
      <c r="AL802" s="43">
        <v>0</v>
      </c>
      <c r="AM802" s="26">
        <f>SUM(J802:M802,S802:AJ802)</f>
        <v>440</v>
      </c>
      <c r="AN802" s="7" t="str">
        <f>VLOOKUP(G802,'[4]2.第一轮公示反馈'!$G:$AM,33,0)</f>
        <v>外科</v>
      </c>
      <c r="AO802" s="52">
        <f>SUMPRODUCT(($AN$4:$AN$1113=AN802)*($AM$4:$AM$1113&gt;AM802))+1</f>
        <v>114</v>
      </c>
      <c r="AP802" s="53">
        <f>COUNTIF(AN:AN,AN802)</f>
        <v>140</v>
      </c>
      <c r="AQ802" s="54">
        <f>AO802/AP802</f>
        <v>0.814285714285714</v>
      </c>
      <c r="AR802" s="53">
        <f>IF(AQ802&lt;=10%,1.5,(IF(AQ802&lt;=40%,1.25,IF(AQ802&lt;=60%,1,IF(AQ802&lt;90%,0.75,0.5)))))</f>
        <v>0.75</v>
      </c>
      <c r="AS802" s="55">
        <v>1200</v>
      </c>
      <c r="AT802" s="6">
        <f>VLOOKUP(E802,[6]教育处数据!B:Q,16,0)</f>
        <v>20</v>
      </c>
      <c r="AU802" s="56">
        <f>AS802*AR802*(AT802/AW802)</f>
        <v>900</v>
      </c>
      <c r="AV802" s="57">
        <f>ROUND(AU802,0)</f>
        <v>900</v>
      </c>
      <c r="AW802" s="6">
        <v>20</v>
      </c>
    </row>
    <row r="803" spans="1:49">
      <c r="A803" s="6"/>
      <c r="B803" s="7" t="s">
        <v>416</v>
      </c>
      <c r="C803" s="8">
        <v>798</v>
      </c>
      <c r="D803" s="14" t="s">
        <v>970</v>
      </c>
      <c r="E803" s="8" t="str">
        <f>VLOOKUP(D803,'[1]9月学员绩效名单'!$A:$C,3,0)</f>
        <v>7AO322</v>
      </c>
      <c r="F803" s="8" t="str">
        <f>VLOOKUP(E803,'[2]住培学员 在培学员排班表（所有人）请假等数据已更新到23.6'!$F$1:$X$65536,19,0)</f>
        <v>规培研究生</v>
      </c>
      <c r="G803" s="8" t="str">
        <f>VLOOKUP(E803,'[2]住培学员 在培学员排班表（所有人）请假等数据已更新到23.6'!$F$1:$P$65536,11,0)</f>
        <v>外科</v>
      </c>
      <c r="H803" s="8" t="str">
        <f>VLOOKUP(E803,'[2]住培学员 在培学员排班表（所有人）请假等数据已更新到23.6'!$F$1:$S$65536,14,0)</f>
        <v>2022年</v>
      </c>
      <c r="I803" s="72" t="s">
        <v>99</v>
      </c>
      <c r="J803" s="62">
        <v>0</v>
      </c>
      <c r="K803" s="62">
        <v>0</v>
      </c>
      <c r="L803" s="62">
        <v>0</v>
      </c>
      <c r="M803" s="62">
        <v>160</v>
      </c>
      <c r="N803" s="25">
        <v>0</v>
      </c>
      <c r="O803" s="25">
        <v>1</v>
      </c>
      <c r="P803" s="61">
        <v>0</v>
      </c>
      <c r="Q803" s="61">
        <v>1</v>
      </c>
      <c r="R803" s="61">
        <v>1</v>
      </c>
      <c r="S803" s="64">
        <v>70</v>
      </c>
      <c r="T803" s="62">
        <v>100</v>
      </c>
      <c r="U803" s="62">
        <v>10</v>
      </c>
      <c r="V803" s="62">
        <v>40</v>
      </c>
      <c r="W803" s="62">
        <v>30</v>
      </c>
      <c r="X803" s="62">
        <v>30</v>
      </c>
      <c r="Y803" s="62">
        <v>0</v>
      </c>
      <c r="Z803" s="48">
        <v>0</v>
      </c>
      <c r="AA803" s="48">
        <f>VLOOKUP(E803,[6]教育处数据!B:G,6,0)</f>
        <v>0</v>
      </c>
      <c r="AB803" s="43">
        <f>VLOOKUP(E803,[6]教育处数据!B:H,7,0)</f>
        <v>0</v>
      </c>
      <c r="AC803" s="43">
        <f>VLOOKUP(E803,[6]教育处数据!B:J,9,0)</f>
        <v>0</v>
      </c>
      <c r="AD803" s="43">
        <f>VLOOKUP(E803,[6]教育处数据!B:L,11,0)</f>
        <v>0</v>
      </c>
      <c r="AE803" s="43">
        <v>0</v>
      </c>
      <c r="AF803" s="43">
        <v>0</v>
      </c>
      <c r="AG803" s="43">
        <f>VLOOKUP(E803,[6]教育处数据!B:N,13,0)</f>
        <v>0</v>
      </c>
      <c r="AH803" s="43">
        <v>0</v>
      </c>
      <c r="AI803" s="43">
        <v>0</v>
      </c>
      <c r="AJ803" s="43">
        <v>0</v>
      </c>
      <c r="AK803" s="43">
        <v>0</v>
      </c>
      <c r="AL803" s="43">
        <v>0</v>
      </c>
      <c r="AM803" s="26">
        <f>SUM(J803:M803,S803:AJ803)</f>
        <v>440</v>
      </c>
      <c r="AN803" s="7" t="str">
        <f>VLOOKUP(G803,'[4]2.第一轮公示反馈'!$G:$AM,33,0)</f>
        <v>外科</v>
      </c>
      <c r="AO803" s="52">
        <f>SUMPRODUCT(($AN$4:$AN$1113=AN803)*($AM$4:$AM$1113&gt;AM803))+1</f>
        <v>114</v>
      </c>
      <c r="AP803" s="53">
        <f>COUNTIF(AN:AN,AN803)</f>
        <v>140</v>
      </c>
      <c r="AQ803" s="54">
        <f>AO803/AP803</f>
        <v>0.814285714285714</v>
      </c>
      <c r="AR803" s="53">
        <f>IF(AQ803&lt;=10%,1.5,(IF(AQ803&lt;=40%,1.25,IF(AQ803&lt;=60%,1,IF(AQ803&lt;90%,0.75,0.5)))))</f>
        <v>0.75</v>
      </c>
      <c r="AS803" s="55">
        <v>1200</v>
      </c>
      <c r="AT803" s="6">
        <f>VLOOKUP(E803,[6]教育处数据!B:Q,16,0)</f>
        <v>20</v>
      </c>
      <c r="AU803" s="56">
        <f>AS803*AR803*(AT803/AW803)</f>
        <v>900</v>
      </c>
      <c r="AV803" s="57">
        <f>ROUND(AU803,0)</f>
        <v>900</v>
      </c>
      <c r="AW803" s="6">
        <v>20</v>
      </c>
    </row>
    <row r="804" spans="1:49">
      <c r="A804" s="6"/>
      <c r="B804" s="7" t="s">
        <v>243</v>
      </c>
      <c r="C804" s="8">
        <v>799</v>
      </c>
      <c r="D804" s="8" t="s">
        <v>971</v>
      </c>
      <c r="E804" s="8" t="str">
        <f>VLOOKUP(D804,'[1]9月学员绩效名单'!$A:$C,3,0)</f>
        <v>732L30</v>
      </c>
      <c r="F804" s="8" t="str">
        <f>VLOOKUP(E804,'[2]住培学员 在培学员排班表（所有人）请假等数据已更新到23.6'!$F$1:$X$65536,19,0)</f>
        <v>住院医师-外院</v>
      </c>
      <c r="G804" s="8" t="str">
        <f>VLOOKUP(E804,'[2]住培学员 在培学员排班表（所有人）请假等数据已更新到23.6'!$F$1:$P$65536,11,0)</f>
        <v>外科</v>
      </c>
      <c r="H804" s="8" t="str">
        <f>VLOOKUP(E804,'[2]住培学员 在培学员排班表（所有人）请假等数据已更新到23.6'!$F$1:$S$65536,14,0)</f>
        <v>2023年</v>
      </c>
      <c r="I804" s="8" t="s">
        <v>99</v>
      </c>
      <c r="J804" s="24">
        <v>0</v>
      </c>
      <c r="K804" s="24">
        <v>0</v>
      </c>
      <c r="L804" s="24">
        <v>0</v>
      </c>
      <c r="M804" s="24">
        <v>160</v>
      </c>
      <c r="N804" s="25">
        <v>0</v>
      </c>
      <c r="O804" s="25">
        <v>5</v>
      </c>
      <c r="P804" s="25">
        <v>0</v>
      </c>
      <c r="Q804" s="25">
        <v>0</v>
      </c>
      <c r="R804" s="25">
        <v>1</v>
      </c>
      <c r="S804" s="36">
        <v>125</v>
      </c>
      <c r="T804" s="24">
        <v>100</v>
      </c>
      <c r="U804" s="24">
        <v>0</v>
      </c>
      <c r="V804" s="24">
        <v>20</v>
      </c>
      <c r="W804" s="24">
        <v>30</v>
      </c>
      <c r="X804" s="24">
        <v>0</v>
      </c>
      <c r="Y804" s="48">
        <v>0</v>
      </c>
      <c r="Z804" s="48">
        <v>0</v>
      </c>
      <c r="AA804" s="48">
        <f>VLOOKUP(E804,[6]教育处数据!B:G,6,0)</f>
        <v>0</v>
      </c>
      <c r="AB804" s="43">
        <f>VLOOKUP(E804,[6]教育处数据!B:H,7,0)</f>
        <v>0</v>
      </c>
      <c r="AC804" s="43">
        <f>VLOOKUP(E804,[6]教育处数据!B:J,9,0)</f>
        <v>0</v>
      </c>
      <c r="AD804" s="43">
        <f>VLOOKUP(E804,[6]教育处数据!B:L,11,0)</f>
        <v>0</v>
      </c>
      <c r="AE804" s="43">
        <v>0</v>
      </c>
      <c r="AF804" s="43">
        <v>0</v>
      </c>
      <c r="AG804" s="43">
        <f>VLOOKUP(E804,[6]教育处数据!B:N,13,0)</f>
        <v>0</v>
      </c>
      <c r="AH804" s="43">
        <v>0</v>
      </c>
      <c r="AI804" s="43">
        <v>0</v>
      </c>
      <c r="AJ804" s="43">
        <v>0</v>
      </c>
      <c r="AK804" s="43">
        <v>0</v>
      </c>
      <c r="AL804" s="43">
        <v>0</v>
      </c>
      <c r="AM804" s="26">
        <f>SUM(J804:M804,S804:AJ804)</f>
        <v>435</v>
      </c>
      <c r="AN804" s="7" t="str">
        <f>VLOOKUP(G804,'[4]2.第一轮公示反馈'!$G:$AM,33,0)</f>
        <v>外科</v>
      </c>
      <c r="AO804" s="52">
        <f>SUMPRODUCT(($AN$4:$AN$1113=AN804)*($AM$4:$AM$1113&gt;AM804))+1</f>
        <v>118</v>
      </c>
      <c r="AP804" s="53">
        <f>COUNTIF(AN:AN,AN804)</f>
        <v>140</v>
      </c>
      <c r="AQ804" s="54">
        <f>AO804/AP804</f>
        <v>0.842857142857143</v>
      </c>
      <c r="AR804" s="53">
        <f>IF(AQ804&lt;=10%,1.5,(IF(AQ804&lt;=40%,1.25,IF(AQ804&lt;=60%,1,IF(AQ804&lt;90%,0.75,0.5)))))</f>
        <v>0.75</v>
      </c>
      <c r="AS804" s="55">
        <v>1200</v>
      </c>
      <c r="AT804" s="6">
        <f>VLOOKUP(E804,[6]教育处数据!B:Q,16,0)</f>
        <v>20</v>
      </c>
      <c r="AU804" s="56">
        <f>AS804*AR804*(AT804/AW804)</f>
        <v>900</v>
      </c>
      <c r="AV804" s="57">
        <f>ROUND(AU804,0)</f>
        <v>900</v>
      </c>
      <c r="AW804" s="6">
        <v>20</v>
      </c>
    </row>
    <row r="805" spans="1:49">
      <c r="A805" s="6"/>
      <c r="B805" s="7" t="s">
        <v>243</v>
      </c>
      <c r="C805" s="8">
        <v>800</v>
      </c>
      <c r="D805" s="8" t="s">
        <v>972</v>
      </c>
      <c r="E805" s="8" t="str">
        <f>VLOOKUP(D805,'[1]9月学员绩效名单'!$A:$C,3,0)</f>
        <v>7AO010</v>
      </c>
      <c r="F805" s="8" t="str">
        <f>VLOOKUP(E805,'[2]住培学员 在培学员排班表（所有人）请假等数据已更新到23.6'!$F$1:$X$65536,19,0)</f>
        <v>规培研究生</v>
      </c>
      <c r="G805" s="8" t="str">
        <f>VLOOKUP(E805,'[2]住培学员 在培学员排班表（所有人）请假等数据已更新到23.6'!$F$1:$P$65536,11,0)</f>
        <v>外科</v>
      </c>
      <c r="H805" s="8" t="str">
        <f>VLOOKUP(E805,'[2]住培学员 在培学员排班表（所有人）请假等数据已更新到23.6'!$F$1:$S$65536,14,0)</f>
        <v>2022年</v>
      </c>
      <c r="I805" s="8" t="s">
        <v>99</v>
      </c>
      <c r="J805" s="24">
        <v>0</v>
      </c>
      <c r="K805" s="24">
        <v>0</v>
      </c>
      <c r="L805" s="24">
        <v>0</v>
      </c>
      <c r="M805" s="24">
        <v>160</v>
      </c>
      <c r="N805" s="25">
        <v>0</v>
      </c>
      <c r="O805" s="25">
        <v>4</v>
      </c>
      <c r="P805" s="25">
        <v>0</v>
      </c>
      <c r="Q805" s="25">
        <v>0</v>
      </c>
      <c r="R805" s="25">
        <v>1</v>
      </c>
      <c r="S805" s="36">
        <v>105</v>
      </c>
      <c r="T805" s="24">
        <v>100</v>
      </c>
      <c r="U805" s="24">
        <v>10</v>
      </c>
      <c r="V805" s="24">
        <v>20</v>
      </c>
      <c r="W805" s="24">
        <v>0</v>
      </c>
      <c r="X805" s="24">
        <v>0</v>
      </c>
      <c r="Y805" s="48">
        <v>40</v>
      </c>
      <c r="Z805" s="48">
        <v>0</v>
      </c>
      <c r="AA805" s="48">
        <f>VLOOKUP(E805,[6]教育处数据!B:G,6,0)</f>
        <v>0</v>
      </c>
      <c r="AB805" s="43">
        <f>VLOOKUP(E805,[6]教育处数据!B:H,7,0)</f>
        <v>0</v>
      </c>
      <c r="AC805" s="43">
        <f>VLOOKUP(E805,[6]教育处数据!B:J,9,0)</f>
        <v>0</v>
      </c>
      <c r="AD805" s="43">
        <f>VLOOKUP(E805,[6]教育处数据!B:L,11,0)</f>
        <v>0</v>
      </c>
      <c r="AE805" s="43">
        <v>0</v>
      </c>
      <c r="AF805" s="43">
        <v>0</v>
      </c>
      <c r="AG805" s="43">
        <f>VLOOKUP(E805,[6]教育处数据!B:N,13,0)</f>
        <v>0</v>
      </c>
      <c r="AH805" s="43">
        <v>0</v>
      </c>
      <c r="AI805" s="43">
        <v>0</v>
      </c>
      <c r="AJ805" s="43">
        <v>0</v>
      </c>
      <c r="AK805" s="43">
        <v>0</v>
      </c>
      <c r="AL805" s="43">
        <v>0</v>
      </c>
      <c r="AM805" s="26">
        <f>SUM(J805:M805,S805:AJ805)</f>
        <v>435</v>
      </c>
      <c r="AN805" s="7" t="str">
        <f>VLOOKUP(G805,'[4]2.第一轮公示反馈'!$G:$AM,33,0)</f>
        <v>外科</v>
      </c>
      <c r="AO805" s="52">
        <f>SUMPRODUCT(($AN$4:$AN$1113=AN805)*($AM$4:$AM$1113&gt;AM805))+1</f>
        <v>118</v>
      </c>
      <c r="AP805" s="53">
        <f>COUNTIF(AN:AN,AN805)</f>
        <v>140</v>
      </c>
      <c r="AQ805" s="54">
        <f>AO805/AP805</f>
        <v>0.842857142857143</v>
      </c>
      <c r="AR805" s="53">
        <f>IF(AQ805&lt;=10%,1.5,(IF(AQ805&lt;=40%,1.25,IF(AQ805&lt;=60%,1,IF(AQ805&lt;90%,0.75,0.5)))))</f>
        <v>0.75</v>
      </c>
      <c r="AS805" s="55">
        <v>1200</v>
      </c>
      <c r="AT805" s="6">
        <f>VLOOKUP(E805,[6]教育处数据!B:Q,16,0)</f>
        <v>20</v>
      </c>
      <c r="AU805" s="56">
        <f>AS805*AR805*(AT805/AW805)</f>
        <v>900</v>
      </c>
      <c r="AV805" s="57">
        <f>ROUND(AU805,0)</f>
        <v>900</v>
      </c>
      <c r="AW805" s="6">
        <v>20</v>
      </c>
    </row>
    <row r="806" spans="1:49">
      <c r="A806" s="6"/>
      <c r="B806" s="7" t="s">
        <v>257</v>
      </c>
      <c r="C806" s="8">
        <v>801</v>
      </c>
      <c r="D806" s="8" t="s">
        <v>973</v>
      </c>
      <c r="E806" s="8" t="str">
        <f>VLOOKUP(D806,'[1]9月学员绩效名单'!$A:$C,3,0)</f>
        <v>7AM364</v>
      </c>
      <c r="F806" s="8" t="str">
        <f>VLOOKUP(E806,'[2]住培学员 在培学员排班表（所有人）请假等数据已更新到23.6'!$F$1:$X$65536,19,0)</f>
        <v>规培研究生</v>
      </c>
      <c r="G806" s="8" t="str">
        <f>VLOOKUP(E806,'[2]住培学员 在培学员排班表（所有人）请假等数据已更新到23.6'!$F$1:$P$65536,11,0)</f>
        <v>外科</v>
      </c>
      <c r="H806" s="8" t="str">
        <f>VLOOKUP(E806,'[2]住培学员 在培学员排班表（所有人）请假等数据已更新到23.6'!$F$1:$S$65536,14,0)</f>
        <v>2021年</v>
      </c>
      <c r="I806" s="8" t="s">
        <v>99</v>
      </c>
      <c r="J806" s="24">
        <v>0</v>
      </c>
      <c r="K806" s="24">
        <v>0</v>
      </c>
      <c r="L806" s="24">
        <v>0</v>
      </c>
      <c r="M806" s="24">
        <v>160</v>
      </c>
      <c r="N806" s="37">
        <v>0</v>
      </c>
      <c r="O806" s="25">
        <v>0</v>
      </c>
      <c r="P806" s="37">
        <v>0</v>
      </c>
      <c r="Q806" s="37">
        <v>0</v>
      </c>
      <c r="R806" s="37">
        <v>0</v>
      </c>
      <c r="S806" s="36">
        <v>0</v>
      </c>
      <c r="T806" s="24">
        <v>100</v>
      </c>
      <c r="U806" s="24">
        <v>10</v>
      </c>
      <c r="V806" s="24">
        <v>20</v>
      </c>
      <c r="W806" s="24">
        <v>0</v>
      </c>
      <c r="X806" s="24">
        <v>0</v>
      </c>
      <c r="Y806" s="48">
        <v>40</v>
      </c>
      <c r="Z806" s="48">
        <v>0</v>
      </c>
      <c r="AA806" s="48">
        <f>VLOOKUP(E806,[6]教育处数据!B:G,6,0)</f>
        <v>0</v>
      </c>
      <c r="AB806" s="43">
        <f>VLOOKUP(E806,[6]教育处数据!B:H,7,0)</f>
        <v>100</v>
      </c>
      <c r="AC806" s="43">
        <f>VLOOKUP(E806,[6]教育处数据!B:J,9,0)</f>
        <v>0</v>
      </c>
      <c r="AD806" s="43">
        <f>VLOOKUP(E806,[6]教育处数据!B:L,11,0)</f>
        <v>0</v>
      </c>
      <c r="AE806" s="43">
        <v>0</v>
      </c>
      <c r="AF806" s="43">
        <v>0</v>
      </c>
      <c r="AG806" s="43">
        <f>VLOOKUP(E806,[6]教育处数据!B:N,13,0)</f>
        <v>0</v>
      </c>
      <c r="AH806" s="43">
        <v>0</v>
      </c>
      <c r="AI806" s="43">
        <v>0</v>
      </c>
      <c r="AJ806" s="43">
        <v>0</v>
      </c>
      <c r="AK806" s="43">
        <v>0</v>
      </c>
      <c r="AL806" s="43">
        <v>0</v>
      </c>
      <c r="AM806" s="26">
        <f>SUM(J806:M806,S806:AJ806)</f>
        <v>430</v>
      </c>
      <c r="AN806" s="7" t="str">
        <f>VLOOKUP(G806,'[4]2.第一轮公示反馈'!$G:$AM,33,0)</f>
        <v>外科</v>
      </c>
      <c r="AO806" s="52">
        <f>SUMPRODUCT(($AN$4:$AN$1113=AN806)*($AM$4:$AM$1113&gt;AM806))+1</f>
        <v>120</v>
      </c>
      <c r="AP806" s="53">
        <f>COUNTIF(AN:AN,AN806)</f>
        <v>140</v>
      </c>
      <c r="AQ806" s="54">
        <f>AO806/AP806</f>
        <v>0.857142857142857</v>
      </c>
      <c r="AR806" s="53">
        <f>IF(AQ806&lt;=10%,1.5,(IF(AQ806&lt;=40%,1.25,IF(AQ806&lt;=60%,1,IF(AQ806&lt;90%,0.75,0.5)))))</f>
        <v>0.75</v>
      </c>
      <c r="AS806" s="55">
        <v>1200</v>
      </c>
      <c r="AT806" s="6">
        <f>VLOOKUP(E806,[6]教育处数据!B:Q,16,0)</f>
        <v>20</v>
      </c>
      <c r="AU806" s="56">
        <f>AS806*AR806*(AT806/AW806)</f>
        <v>900</v>
      </c>
      <c r="AV806" s="57">
        <f>ROUND(AU806,0)</f>
        <v>900</v>
      </c>
      <c r="AW806" s="6">
        <v>20</v>
      </c>
    </row>
    <row r="807" spans="1:49">
      <c r="A807" s="6"/>
      <c r="B807" s="7" t="s">
        <v>257</v>
      </c>
      <c r="C807" s="8">
        <v>802</v>
      </c>
      <c r="D807" s="8" t="s">
        <v>974</v>
      </c>
      <c r="E807" s="8" t="str">
        <f>VLOOKUP(D807,'[1]9月学员绩效名单'!$A:$C,3,0)</f>
        <v>7AO383</v>
      </c>
      <c r="F807" s="8" t="str">
        <f>VLOOKUP(E807,'[2]住培学员 在培学员排班表（所有人）请假等数据已更新到23.6'!$F$1:$X$65536,19,0)</f>
        <v>规培研究生</v>
      </c>
      <c r="G807" s="8" t="str">
        <f>VLOOKUP(E807,'[2]住培学员 在培学员排班表（所有人）请假等数据已更新到23.6'!$F$1:$P$65536,11,0)</f>
        <v>外科</v>
      </c>
      <c r="H807" s="8" t="str">
        <f>VLOOKUP(E807,'[2]住培学员 在培学员排班表（所有人）请假等数据已更新到23.6'!$F$1:$S$65536,14,0)</f>
        <v>2022年</v>
      </c>
      <c r="I807" s="8" t="s">
        <v>99</v>
      </c>
      <c r="J807" s="24">
        <v>0</v>
      </c>
      <c r="K807" s="24">
        <v>0</v>
      </c>
      <c r="L807" s="24">
        <v>0</v>
      </c>
      <c r="M807" s="24">
        <v>160</v>
      </c>
      <c r="N807" s="37">
        <v>0</v>
      </c>
      <c r="O807" s="25">
        <v>0</v>
      </c>
      <c r="P807" s="37">
        <v>0</v>
      </c>
      <c r="Q807" s="37">
        <v>0</v>
      </c>
      <c r="R807" s="37">
        <v>0</v>
      </c>
      <c r="S807" s="36">
        <v>0</v>
      </c>
      <c r="T807" s="24">
        <v>100</v>
      </c>
      <c r="U807" s="24">
        <v>10</v>
      </c>
      <c r="V807" s="24">
        <v>40</v>
      </c>
      <c r="W807" s="43">
        <v>60</v>
      </c>
      <c r="X807" s="24">
        <v>30</v>
      </c>
      <c r="Y807" s="48">
        <v>20</v>
      </c>
      <c r="Z807" s="48">
        <v>0</v>
      </c>
      <c r="AA807" s="48">
        <f>VLOOKUP(E807,[6]教育处数据!B:G,6,0)</f>
        <v>0</v>
      </c>
      <c r="AB807" s="43">
        <f>VLOOKUP(E807,[6]教育处数据!B:H,7,0)</f>
        <v>0</v>
      </c>
      <c r="AC807" s="43">
        <f>VLOOKUP(E807,[6]教育处数据!B:J,9,0)</f>
        <v>0</v>
      </c>
      <c r="AD807" s="43">
        <f>VLOOKUP(E807,[6]教育处数据!B:L,11,0)</f>
        <v>0</v>
      </c>
      <c r="AE807" s="43">
        <v>0</v>
      </c>
      <c r="AF807" s="43">
        <v>0</v>
      </c>
      <c r="AG807" s="43">
        <f>VLOOKUP(E807,[6]教育处数据!B:N,13,0)</f>
        <v>0</v>
      </c>
      <c r="AH807" s="43">
        <v>0</v>
      </c>
      <c r="AI807" s="43">
        <v>0</v>
      </c>
      <c r="AJ807" s="43">
        <v>0</v>
      </c>
      <c r="AK807" s="43">
        <v>0</v>
      </c>
      <c r="AL807" s="43">
        <v>0</v>
      </c>
      <c r="AM807" s="26">
        <f>SUM(J807:M807,S807:AJ807)</f>
        <v>420</v>
      </c>
      <c r="AN807" s="7" t="str">
        <f>VLOOKUP(G807,'[4]2.第一轮公示反馈'!$G:$AM,33,0)</f>
        <v>外科</v>
      </c>
      <c r="AO807" s="52">
        <f>SUMPRODUCT(($AN$4:$AN$1113=AN807)*($AM$4:$AM$1113&gt;AM807))+1</f>
        <v>121</v>
      </c>
      <c r="AP807" s="53">
        <f>COUNTIF(AN:AN,AN807)</f>
        <v>140</v>
      </c>
      <c r="AQ807" s="54">
        <f>AO807/AP807</f>
        <v>0.864285714285714</v>
      </c>
      <c r="AR807" s="53">
        <f>IF(AQ807&lt;=10%,1.5,(IF(AQ807&lt;=40%,1.25,IF(AQ807&lt;=60%,1,IF(AQ807&lt;90%,0.75,0.5)))))</f>
        <v>0.75</v>
      </c>
      <c r="AS807" s="55">
        <v>1200</v>
      </c>
      <c r="AT807" s="6">
        <f>VLOOKUP(E807,[6]教育处数据!B:Q,16,0)</f>
        <v>20</v>
      </c>
      <c r="AU807" s="56">
        <f>AS807*AR807*(AT807/AW807)</f>
        <v>900</v>
      </c>
      <c r="AV807" s="57">
        <f>ROUND(AU807,0)</f>
        <v>900</v>
      </c>
      <c r="AW807" s="6">
        <v>20</v>
      </c>
    </row>
    <row r="808" spans="1:49">
      <c r="A808" s="6"/>
      <c r="B808" s="7" t="s">
        <v>243</v>
      </c>
      <c r="C808" s="8">
        <v>803</v>
      </c>
      <c r="D808" s="8" t="s">
        <v>975</v>
      </c>
      <c r="E808" s="8" t="str">
        <f>VLOOKUP(D808,'[1]9月学员绩效名单'!$A:$C,3,0)</f>
        <v>733L43</v>
      </c>
      <c r="F808" s="8" t="str">
        <f>VLOOKUP(E808,'[2]住培学员 在培学员排班表（所有人）请假等数据已更新到23.6'!$F$1:$X$65536,19,0)</f>
        <v>住院医师-社会人</v>
      </c>
      <c r="G808" s="8" t="str">
        <f>VLOOKUP(E808,'[2]住培学员 在培学员排班表（所有人）请假等数据已更新到23.6'!$F$1:$P$65536,11,0)</f>
        <v>外科</v>
      </c>
      <c r="H808" s="8" t="str">
        <f>VLOOKUP(E808,'[2]住培学员 在培学员排班表（所有人）请假等数据已更新到23.6'!$F$1:$S$65536,14,0)</f>
        <v>2023年</v>
      </c>
      <c r="I808" s="8" t="s">
        <v>99</v>
      </c>
      <c r="J808" s="24">
        <v>0</v>
      </c>
      <c r="K808" s="24">
        <v>0</v>
      </c>
      <c r="L808" s="24">
        <v>0</v>
      </c>
      <c r="M808" s="24">
        <v>160</v>
      </c>
      <c r="N808" s="25">
        <v>0</v>
      </c>
      <c r="O808" s="25">
        <v>5</v>
      </c>
      <c r="P808" s="25">
        <v>0</v>
      </c>
      <c r="Q808" s="25">
        <v>0</v>
      </c>
      <c r="R808" s="25">
        <v>1</v>
      </c>
      <c r="S808" s="36">
        <v>125</v>
      </c>
      <c r="T808" s="24">
        <v>100</v>
      </c>
      <c r="U808" s="24">
        <v>0</v>
      </c>
      <c r="V808" s="24">
        <v>20</v>
      </c>
      <c r="W808" s="24">
        <v>0</v>
      </c>
      <c r="X808" s="24">
        <v>0</v>
      </c>
      <c r="Y808" s="48">
        <v>0</v>
      </c>
      <c r="Z808" s="48">
        <v>0</v>
      </c>
      <c r="AA808" s="48">
        <f>VLOOKUP(E808,[6]教育处数据!B:G,6,0)</f>
        <v>0</v>
      </c>
      <c r="AB808" s="43">
        <f>VLOOKUP(E808,[6]教育处数据!B:H,7,0)</f>
        <v>0</v>
      </c>
      <c r="AC808" s="43">
        <f>VLOOKUP(E808,[6]教育处数据!B:J,9,0)</f>
        <v>0</v>
      </c>
      <c r="AD808" s="43">
        <f>VLOOKUP(E808,[6]教育处数据!B:L,11,0)</f>
        <v>0</v>
      </c>
      <c r="AE808" s="43">
        <v>0</v>
      </c>
      <c r="AF808" s="43">
        <v>0</v>
      </c>
      <c r="AG808" s="43">
        <f>VLOOKUP(E808,[6]教育处数据!B:N,13,0)</f>
        <v>0</v>
      </c>
      <c r="AH808" s="43">
        <v>0</v>
      </c>
      <c r="AI808" s="43">
        <v>0</v>
      </c>
      <c r="AJ808" s="43">
        <v>0</v>
      </c>
      <c r="AK808" s="43">
        <v>0</v>
      </c>
      <c r="AL808" s="43">
        <v>0</v>
      </c>
      <c r="AM808" s="26">
        <f>SUM(J808:M808,S808:AJ808)</f>
        <v>405</v>
      </c>
      <c r="AN808" s="7" t="str">
        <f>VLOOKUP(G808,'[4]2.第一轮公示反馈'!$G:$AM,33,0)</f>
        <v>外科</v>
      </c>
      <c r="AO808" s="52">
        <f>SUMPRODUCT(($AN$4:$AN$1113=AN808)*($AM$4:$AM$1113&gt;AM808))+1</f>
        <v>122</v>
      </c>
      <c r="AP808" s="53">
        <f>COUNTIF(AN:AN,AN808)</f>
        <v>140</v>
      </c>
      <c r="AQ808" s="54">
        <f>AO808/AP808</f>
        <v>0.871428571428571</v>
      </c>
      <c r="AR808" s="53">
        <f>IF(AQ808&lt;=10%,1.5,(IF(AQ808&lt;=40%,1.25,IF(AQ808&lt;=60%,1,IF(AQ808&lt;90%,0.75,0.5)))))</f>
        <v>0.75</v>
      </c>
      <c r="AS808" s="55">
        <v>1200</v>
      </c>
      <c r="AT808" s="6">
        <f>VLOOKUP(E808,[6]教育处数据!B:Q,16,0)</f>
        <v>20</v>
      </c>
      <c r="AU808" s="56">
        <f>AS808*AR808*(AT808/AW808)</f>
        <v>900</v>
      </c>
      <c r="AV808" s="57">
        <f>ROUND(AU808,0)</f>
        <v>900</v>
      </c>
      <c r="AW808" s="6">
        <v>20</v>
      </c>
    </row>
    <row r="809" spans="1:49">
      <c r="A809" s="6"/>
      <c r="B809" s="7" t="s">
        <v>257</v>
      </c>
      <c r="C809" s="8">
        <v>804</v>
      </c>
      <c r="D809" s="8" t="s">
        <v>976</v>
      </c>
      <c r="E809" s="8" t="str">
        <f>VLOOKUP(D809,'[1]9月学员绩效名单'!$A:$C,3,0)</f>
        <v>7AO323</v>
      </c>
      <c r="F809" s="8" t="str">
        <f>VLOOKUP(E809,'[2]住培学员 在培学员排班表（所有人）请假等数据已更新到23.6'!$F$1:$X$65536,19,0)</f>
        <v>规培研究生</v>
      </c>
      <c r="G809" s="8" t="str">
        <f>VLOOKUP(E809,'[2]住培学员 在培学员排班表（所有人）请假等数据已更新到23.6'!$F$1:$P$65536,11,0)</f>
        <v>外科</v>
      </c>
      <c r="H809" s="8" t="str">
        <f>VLOOKUP(E809,'[2]住培学员 在培学员排班表（所有人）请假等数据已更新到23.6'!$F$1:$S$65536,14,0)</f>
        <v>2022年</v>
      </c>
      <c r="I809" s="8" t="s">
        <v>99</v>
      </c>
      <c r="J809" s="24">
        <v>0</v>
      </c>
      <c r="K809" s="24">
        <v>0</v>
      </c>
      <c r="L809" s="24">
        <v>0</v>
      </c>
      <c r="M809" s="24">
        <v>160</v>
      </c>
      <c r="N809" s="37">
        <v>0</v>
      </c>
      <c r="O809" s="25">
        <v>0</v>
      </c>
      <c r="P809" s="37">
        <v>0</v>
      </c>
      <c r="Q809" s="37">
        <v>0</v>
      </c>
      <c r="R809" s="37">
        <v>0</v>
      </c>
      <c r="S809" s="36">
        <v>0</v>
      </c>
      <c r="T809" s="24">
        <v>100</v>
      </c>
      <c r="U809" s="24">
        <v>10</v>
      </c>
      <c r="V809" s="24">
        <v>20</v>
      </c>
      <c r="W809" s="43">
        <v>60</v>
      </c>
      <c r="X809" s="24">
        <v>30</v>
      </c>
      <c r="Y809" s="48">
        <v>20</v>
      </c>
      <c r="Z809" s="48">
        <v>0</v>
      </c>
      <c r="AA809" s="48">
        <f>VLOOKUP(E809,[6]教育处数据!B:G,6,0)</f>
        <v>0</v>
      </c>
      <c r="AB809" s="43">
        <f>VLOOKUP(E809,[6]教育处数据!B:H,7,0)</f>
        <v>0</v>
      </c>
      <c r="AC809" s="43">
        <f>VLOOKUP(E809,[6]教育处数据!B:J,9,0)</f>
        <v>0</v>
      </c>
      <c r="AD809" s="43">
        <f>VLOOKUP(E809,[6]教育处数据!B:L,11,0)</f>
        <v>0</v>
      </c>
      <c r="AE809" s="43">
        <v>0</v>
      </c>
      <c r="AF809" s="43">
        <v>0</v>
      </c>
      <c r="AG809" s="43">
        <f>VLOOKUP(E809,[6]教育处数据!B:N,13,0)</f>
        <v>0</v>
      </c>
      <c r="AH809" s="43">
        <v>0</v>
      </c>
      <c r="AI809" s="43">
        <v>0</v>
      </c>
      <c r="AJ809" s="43">
        <v>0</v>
      </c>
      <c r="AK809" s="43">
        <v>0</v>
      </c>
      <c r="AL809" s="43">
        <v>0</v>
      </c>
      <c r="AM809" s="26">
        <f>SUM(J809:M809,S809:AJ809)</f>
        <v>400</v>
      </c>
      <c r="AN809" s="7" t="str">
        <f>VLOOKUP(G809,'[4]2.第一轮公示反馈'!$G:$AM,33,0)</f>
        <v>外科</v>
      </c>
      <c r="AO809" s="52">
        <f>SUMPRODUCT(($AN$4:$AN$1113=AN809)*($AM$4:$AM$1113&gt;AM809))+1</f>
        <v>123</v>
      </c>
      <c r="AP809" s="53">
        <f>COUNTIF(AN:AN,AN809)</f>
        <v>140</v>
      </c>
      <c r="AQ809" s="54">
        <f>AO809/AP809</f>
        <v>0.878571428571429</v>
      </c>
      <c r="AR809" s="53">
        <f>IF(AQ809&lt;=10%,1.5,(IF(AQ809&lt;=40%,1.25,IF(AQ809&lt;=60%,1,IF(AQ809&lt;90%,0.75,0.5)))))</f>
        <v>0.75</v>
      </c>
      <c r="AS809" s="55">
        <v>1200</v>
      </c>
      <c r="AT809" s="6">
        <f>VLOOKUP(E809,[6]教育处数据!B:Q,16,0)</f>
        <v>20</v>
      </c>
      <c r="AU809" s="56">
        <f>AS809*AR809*(AT809/AW809)</f>
        <v>900</v>
      </c>
      <c r="AV809" s="57">
        <f>ROUND(AU809,0)</f>
        <v>900</v>
      </c>
      <c r="AW809" s="6">
        <v>20</v>
      </c>
    </row>
    <row r="810" spans="1:49">
      <c r="A810" s="6"/>
      <c r="B810" s="7" t="s">
        <v>192</v>
      </c>
      <c r="C810" s="8">
        <v>805</v>
      </c>
      <c r="D810" s="13" t="s">
        <v>977</v>
      </c>
      <c r="E810" s="8" t="str">
        <f>VLOOKUP(D810,'[1]9月学员绩效名单'!$A:$C,3,0)</f>
        <v>7AO305</v>
      </c>
      <c r="F810" s="8" t="str">
        <f>VLOOKUP(E810,'[2]住培学员 在培学员排班表（所有人）请假等数据已更新到23.6'!$F$1:$X$65536,19,0)</f>
        <v>规培研究生</v>
      </c>
      <c r="G810" s="8" t="str">
        <f>VLOOKUP(E810,'[2]住培学员 在培学员排班表（所有人）请假等数据已更新到23.6'!$F$1:$P$65536,11,0)</f>
        <v>外科</v>
      </c>
      <c r="H810" s="8" t="str">
        <f>VLOOKUP(E810,'[2]住培学员 在培学员排班表（所有人）请假等数据已更新到23.6'!$F$1:$S$65536,14,0)</f>
        <v>2022年</v>
      </c>
      <c r="I810" s="8" t="s">
        <v>99</v>
      </c>
      <c r="J810" s="24">
        <v>0</v>
      </c>
      <c r="K810" s="24">
        <v>0</v>
      </c>
      <c r="L810" s="24">
        <v>0</v>
      </c>
      <c r="M810" s="24">
        <v>120</v>
      </c>
      <c r="N810" s="25">
        <v>0</v>
      </c>
      <c r="O810" s="25">
        <v>1</v>
      </c>
      <c r="P810" s="61">
        <v>0</v>
      </c>
      <c r="Q810" s="61">
        <v>2</v>
      </c>
      <c r="R810" s="61">
        <v>1</v>
      </c>
      <c r="S810" s="36">
        <v>95</v>
      </c>
      <c r="T810" s="24">
        <v>100</v>
      </c>
      <c r="U810" s="62">
        <v>0</v>
      </c>
      <c r="V810" s="62">
        <v>0</v>
      </c>
      <c r="W810" s="62">
        <v>0</v>
      </c>
      <c r="X810" s="62">
        <v>60</v>
      </c>
      <c r="Y810" s="62">
        <v>20</v>
      </c>
      <c r="Z810" s="48">
        <v>0</v>
      </c>
      <c r="AA810" s="48">
        <f>VLOOKUP(E810,[6]教育处数据!B:G,6,0)</f>
        <v>0</v>
      </c>
      <c r="AB810" s="43">
        <f>VLOOKUP(E810,[6]教育处数据!B:H,7,0)</f>
        <v>0</v>
      </c>
      <c r="AC810" s="43">
        <f>VLOOKUP(E810,[6]教育处数据!B:J,9,0)</f>
        <v>0</v>
      </c>
      <c r="AD810" s="43">
        <f>VLOOKUP(E810,[6]教育处数据!B:L,11,0)</f>
        <v>0</v>
      </c>
      <c r="AE810" s="43">
        <v>0</v>
      </c>
      <c r="AF810" s="43">
        <v>0</v>
      </c>
      <c r="AG810" s="43">
        <f>VLOOKUP(E810,[6]教育处数据!B:N,13,0)</f>
        <v>0</v>
      </c>
      <c r="AH810" s="43">
        <v>0</v>
      </c>
      <c r="AI810" s="43">
        <v>0</v>
      </c>
      <c r="AJ810" s="43">
        <v>0</v>
      </c>
      <c r="AK810" s="43">
        <v>0</v>
      </c>
      <c r="AL810" s="43">
        <v>0</v>
      </c>
      <c r="AM810" s="26">
        <f>SUM(J810:M810,S810:AJ810)</f>
        <v>395</v>
      </c>
      <c r="AN810" s="7" t="str">
        <f>VLOOKUP(G810,'[4]2.第一轮公示反馈'!$G:$AM,33,0)</f>
        <v>外科</v>
      </c>
      <c r="AO810" s="52">
        <f>SUMPRODUCT(($AN$4:$AN$1113=AN810)*($AM$4:$AM$1113&gt;AM810))+1</f>
        <v>124</v>
      </c>
      <c r="AP810" s="53">
        <f>COUNTIF(AN:AN,AN810)</f>
        <v>140</v>
      </c>
      <c r="AQ810" s="54">
        <f>AO810/AP810</f>
        <v>0.885714285714286</v>
      </c>
      <c r="AR810" s="53">
        <f>IF(AQ810&lt;=10%,1.5,(IF(AQ810&lt;=40%,1.25,IF(AQ810&lt;=60%,1,IF(AQ810&lt;90%,0.75,0.5)))))</f>
        <v>0.75</v>
      </c>
      <c r="AS810" s="55">
        <v>1200</v>
      </c>
      <c r="AT810" s="6">
        <f>VLOOKUP(E810,[6]教育处数据!B:Q,16,0)</f>
        <v>20</v>
      </c>
      <c r="AU810" s="56">
        <f>AS810*AR810*(AT810/AW810)</f>
        <v>900</v>
      </c>
      <c r="AV810" s="57">
        <f>ROUND(AU810,0)</f>
        <v>900</v>
      </c>
      <c r="AW810" s="6">
        <v>20</v>
      </c>
    </row>
    <row r="811" spans="1:49">
      <c r="A811" s="6"/>
      <c r="B811" s="7" t="s">
        <v>192</v>
      </c>
      <c r="C811" s="8">
        <v>806</v>
      </c>
      <c r="D811" s="13" t="s">
        <v>978</v>
      </c>
      <c r="E811" s="8" t="str">
        <f>VLOOKUP(D811,'[1]9月学员绩效名单'!$A:$C,3,0)</f>
        <v>7AO329</v>
      </c>
      <c r="F811" s="8" t="str">
        <f>VLOOKUP(E811,'[2]住培学员 在培学员排班表（所有人）请假等数据已更新到23.6'!$F$1:$X$65536,19,0)</f>
        <v>规培研究生</v>
      </c>
      <c r="G811" s="8" t="str">
        <f>VLOOKUP(E811,'[2]住培学员 在培学员排班表（所有人）请假等数据已更新到23.6'!$F$1:$P$65536,11,0)</f>
        <v>外科</v>
      </c>
      <c r="H811" s="8" t="str">
        <f>VLOOKUP(E811,'[2]住培学员 在培学员排班表（所有人）请假等数据已更新到23.6'!$F$1:$S$65536,14,0)</f>
        <v>2022年</v>
      </c>
      <c r="I811" s="8" t="s">
        <v>99</v>
      </c>
      <c r="J811" s="24">
        <v>0</v>
      </c>
      <c r="K811" s="24">
        <v>0</v>
      </c>
      <c r="L811" s="24">
        <v>0</v>
      </c>
      <c r="M811" s="24">
        <v>120</v>
      </c>
      <c r="N811" s="25">
        <v>0</v>
      </c>
      <c r="O811" s="25">
        <v>2</v>
      </c>
      <c r="P811" s="61">
        <v>0</v>
      </c>
      <c r="Q811" s="61">
        <v>1</v>
      </c>
      <c r="R811" s="61">
        <v>1</v>
      </c>
      <c r="S811" s="36">
        <v>90</v>
      </c>
      <c r="T811" s="24">
        <v>100</v>
      </c>
      <c r="U811" s="62">
        <v>0</v>
      </c>
      <c r="V811" s="62">
        <v>20</v>
      </c>
      <c r="W811" s="62">
        <v>30</v>
      </c>
      <c r="X811" s="62">
        <v>30</v>
      </c>
      <c r="Y811" s="62">
        <v>0</v>
      </c>
      <c r="Z811" s="48">
        <v>0</v>
      </c>
      <c r="AA811" s="48">
        <f>VLOOKUP(E811,[6]教育处数据!B:G,6,0)</f>
        <v>0</v>
      </c>
      <c r="AB811" s="43">
        <f>VLOOKUP(E811,[6]教育处数据!B:H,7,0)</f>
        <v>0</v>
      </c>
      <c r="AC811" s="43">
        <f>VLOOKUP(E811,[6]教育处数据!B:J,9,0)</f>
        <v>0</v>
      </c>
      <c r="AD811" s="43">
        <f>VLOOKUP(E811,[6]教育处数据!B:L,11,0)</f>
        <v>0</v>
      </c>
      <c r="AE811" s="43">
        <v>0</v>
      </c>
      <c r="AF811" s="43">
        <v>0</v>
      </c>
      <c r="AG811" s="43">
        <f>VLOOKUP(E811,[6]教育处数据!B:N,13,0)</f>
        <v>0</v>
      </c>
      <c r="AH811" s="43">
        <v>0</v>
      </c>
      <c r="AI811" s="43">
        <v>0</v>
      </c>
      <c r="AJ811" s="43">
        <v>0</v>
      </c>
      <c r="AK811" s="43">
        <v>0</v>
      </c>
      <c r="AL811" s="43">
        <v>0</v>
      </c>
      <c r="AM811" s="26">
        <f>SUM(J811:M811,S811:AJ811)</f>
        <v>390</v>
      </c>
      <c r="AN811" s="7" t="str">
        <f>VLOOKUP(G811,'[4]2.第一轮公示反馈'!$G:$AM,33,0)</f>
        <v>外科</v>
      </c>
      <c r="AO811" s="52">
        <f>SUMPRODUCT(($AN$4:$AN$1113=AN811)*($AM$4:$AM$1113&gt;AM811))+1</f>
        <v>125</v>
      </c>
      <c r="AP811" s="53">
        <f>COUNTIF(AN:AN,AN811)</f>
        <v>140</v>
      </c>
      <c r="AQ811" s="54">
        <f>AO811/AP811</f>
        <v>0.892857142857143</v>
      </c>
      <c r="AR811" s="53">
        <f>IF(AQ811&lt;=10%,1.5,(IF(AQ811&lt;=40%,1.25,IF(AQ811&lt;=60%,1,IF(AQ811&lt;90%,0.75,0.5)))))</f>
        <v>0.75</v>
      </c>
      <c r="AS811" s="55">
        <v>1200</v>
      </c>
      <c r="AT811" s="6">
        <f>VLOOKUP(E811,[6]教育处数据!B:Q,16,0)</f>
        <v>20</v>
      </c>
      <c r="AU811" s="56">
        <f>AS811*AR811*(AT811/AW811)</f>
        <v>900</v>
      </c>
      <c r="AV811" s="57">
        <f>ROUND(AU811,0)</f>
        <v>900</v>
      </c>
      <c r="AW811" s="6">
        <v>20</v>
      </c>
    </row>
    <row r="812" spans="1:49">
      <c r="A812" s="6"/>
      <c r="B812" s="7" t="s">
        <v>257</v>
      </c>
      <c r="C812" s="8">
        <v>807</v>
      </c>
      <c r="D812" s="8" t="s">
        <v>979</v>
      </c>
      <c r="E812" s="8" t="str">
        <f>VLOOKUP(D812,'[1]9月学员绩效名单'!$A:$C,3,0)</f>
        <v>7AO315</v>
      </c>
      <c r="F812" s="8" t="str">
        <f>VLOOKUP(E812,'[2]住培学员 在培学员排班表（所有人）请假等数据已更新到23.6'!$F$1:$X$65536,19,0)</f>
        <v>规培研究生</v>
      </c>
      <c r="G812" s="8" t="str">
        <f>VLOOKUP(E812,'[2]住培学员 在培学员排班表（所有人）请假等数据已更新到23.6'!$F$1:$P$65536,11,0)</f>
        <v>外科</v>
      </c>
      <c r="H812" s="8" t="str">
        <f>VLOOKUP(E812,'[2]住培学员 在培学员排班表（所有人）请假等数据已更新到23.6'!$F$1:$S$65536,14,0)</f>
        <v>2022年</v>
      </c>
      <c r="I812" s="8" t="s">
        <v>99</v>
      </c>
      <c r="J812" s="24">
        <v>0</v>
      </c>
      <c r="K812" s="24">
        <v>0</v>
      </c>
      <c r="L812" s="24">
        <v>0</v>
      </c>
      <c r="M812" s="24">
        <v>160</v>
      </c>
      <c r="N812" s="37">
        <v>0</v>
      </c>
      <c r="O812" s="25">
        <v>0</v>
      </c>
      <c r="P812" s="37">
        <v>0</v>
      </c>
      <c r="Q812" s="37">
        <v>0</v>
      </c>
      <c r="R812" s="37">
        <v>0</v>
      </c>
      <c r="S812" s="36">
        <v>0</v>
      </c>
      <c r="T812" s="24">
        <v>100</v>
      </c>
      <c r="U812" s="24">
        <v>10</v>
      </c>
      <c r="V812" s="24">
        <v>40</v>
      </c>
      <c r="W812" s="24">
        <v>30</v>
      </c>
      <c r="X812" s="24">
        <v>30</v>
      </c>
      <c r="Y812" s="43">
        <v>0</v>
      </c>
      <c r="Z812" s="48">
        <v>0</v>
      </c>
      <c r="AA812" s="48">
        <f>VLOOKUP(E812,[6]教育处数据!B:G,6,0)</f>
        <v>0</v>
      </c>
      <c r="AB812" s="43">
        <f>VLOOKUP(E812,[6]教育处数据!B:H,7,0)</f>
        <v>0</v>
      </c>
      <c r="AC812" s="43">
        <f>VLOOKUP(E812,[6]教育处数据!B:J,9,0)</f>
        <v>0</v>
      </c>
      <c r="AD812" s="43">
        <f>VLOOKUP(E812,[6]教育处数据!B:L,11,0)</f>
        <v>0</v>
      </c>
      <c r="AE812" s="43">
        <v>0</v>
      </c>
      <c r="AF812" s="43">
        <v>0</v>
      </c>
      <c r="AG812" s="43">
        <f>VLOOKUP(E812,[6]教育处数据!B:N,13,0)</f>
        <v>0</v>
      </c>
      <c r="AH812" s="43">
        <v>0</v>
      </c>
      <c r="AI812" s="43">
        <v>0</v>
      </c>
      <c r="AJ812" s="43">
        <v>0</v>
      </c>
      <c r="AK812" s="43">
        <v>0</v>
      </c>
      <c r="AL812" s="43">
        <v>0</v>
      </c>
      <c r="AM812" s="26">
        <f>SUM(J812:M812,S812:AJ812)</f>
        <v>370</v>
      </c>
      <c r="AN812" s="7" t="str">
        <f>VLOOKUP(G812,'[4]2.第一轮公示反馈'!$G:$AM,33,0)</f>
        <v>外科</v>
      </c>
      <c r="AO812" s="52">
        <f>SUMPRODUCT(($AN$4:$AN$1113=AN812)*($AM$4:$AM$1113&gt;AM812))+1</f>
        <v>126</v>
      </c>
      <c r="AP812" s="53">
        <f>COUNTIF(AN:AN,AN812)</f>
        <v>140</v>
      </c>
      <c r="AQ812" s="54">
        <f>AO812/AP812</f>
        <v>0.9</v>
      </c>
      <c r="AR812" s="53">
        <f>IF(AQ812&lt;=10%,1.5,(IF(AQ812&lt;=40%,1.25,IF(AQ812&lt;=60%,1,IF(AQ812&lt;90%,0.75,0.5)))))</f>
        <v>0.5</v>
      </c>
      <c r="AS812" s="55">
        <v>1200</v>
      </c>
      <c r="AT812" s="6">
        <f>VLOOKUP(E812,[6]教育处数据!B:Q,16,0)</f>
        <v>20</v>
      </c>
      <c r="AU812" s="56">
        <f>AS812*AR812*(AT812/AW812)</f>
        <v>600</v>
      </c>
      <c r="AV812" s="57">
        <f>ROUND(AU812,0)</f>
        <v>600</v>
      </c>
      <c r="AW812" s="6">
        <v>20</v>
      </c>
    </row>
    <row r="813" spans="1:49">
      <c r="A813" s="6"/>
      <c r="B813" s="7" t="s">
        <v>291</v>
      </c>
      <c r="C813" s="8">
        <v>808</v>
      </c>
      <c r="D813" s="70" t="s">
        <v>980</v>
      </c>
      <c r="E813" s="8" t="str">
        <f>VLOOKUP(D813,'[1]9月学员绩效名单'!$A:$C,3,0)</f>
        <v>7AO307</v>
      </c>
      <c r="F813" s="8" t="str">
        <f>VLOOKUP(E813,'[2]住培学员 在培学员排班表（所有人）请假等数据已更新到23.6'!$F$1:$X$65536,19,0)</f>
        <v>规培研究生</v>
      </c>
      <c r="G813" s="8" t="str">
        <f>VLOOKUP(E813,'[2]住培学员 在培学员排班表（所有人）请假等数据已更新到23.6'!$F$1:$P$65536,11,0)</f>
        <v>外科</v>
      </c>
      <c r="H813" s="8" t="str">
        <f>VLOOKUP(E813,'[2]住培学员 在培学员排班表（所有人）请假等数据已更新到23.6'!$F$1:$S$65536,14,0)</f>
        <v>2022年</v>
      </c>
      <c r="I813" s="8" t="s">
        <v>99</v>
      </c>
      <c r="J813" s="43">
        <v>0</v>
      </c>
      <c r="K813" s="43">
        <v>0</v>
      </c>
      <c r="L813" s="24">
        <v>-50</v>
      </c>
      <c r="M813" s="24">
        <v>120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36">
        <v>0</v>
      </c>
      <c r="T813" s="24">
        <v>100</v>
      </c>
      <c r="U813" s="24">
        <v>10</v>
      </c>
      <c r="V813" s="24">
        <v>60</v>
      </c>
      <c r="W813" s="24">
        <v>60</v>
      </c>
      <c r="X813" s="24">
        <v>60</v>
      </c>
      <c r="Y813" s="48">
        <v>0</v>
      </c>
      <c r="Z813" s="48">
        <v>0</v>
      </c>
      <c r="AA813" s="48">
        <f>VLOOKUP(E813,[6]教育处数据!B:G,6,0)</f>
        <v>0</v>
      </c>
      <c r="AB813" s="43">
        <f>VLOOKUP(E813,[6]教育处数据!B:H,7,0)</f>
        <v>0</v>
      </c>
      <c r="AC813" s="43">
        <f>VLOOKUP(E813,[6]教育处数据!B:J,9,0)</f>
        <v>0</v>
      </c>
      <c r="AD813" s="43">
        <f>VLOOKUP(E813,[6]教育处数据!B:L,11,0)</f>
        <v>0</v>
      </c>
      <c r="AE813" s="43">
        <v>0</v>
      </c>
      <c r="AF813" s="43">
        <v>0</v>
      </c>
      <c r="AG813" s="43">
        <f>VLOOKUP(E813,[6]教育处数据!B:N,13,0)</f>
        <v>0</v>
      </c>
      <c r="AH813" s="43">
        <v>0</v>
      </c>
      <c r="AI813" s="43">
        <v>0</v>
      </c>
      <c r="AJ813" s="43">
        <v>0</v>
      </c>
      <c r="AK813" s="43">
        <v>0</v>
      </c>
      <c r="AL813" s="43">
        <v>0</v>
      </c>
      <c r="AM813" s="26">
        <f>SUM(J813:M813,S813:AJ813)</f>
        <v>360</v>
      </c>
      <c r="AN813" s="7" t="str">
        <f>VLOOKUP(G813,'[4]2.第一轮公示反馈'!$G:$AM,33,0)</f>
        <v>外科</v>
      </c>
      <c r="AO813" s="52">
        <f>SUMPRODUCT(($AN$4:$AN$1113=AN813)*($AM$4:$AM$1113&gt;AM813))+1</f>
        <v>127</v>
      </c>
      <c r="AP813" s="53">
        <f>COUNTIF(AN:AN,AN813)</f>
        <v>140</v>
      </c>
      <c r="AQ813" s="54">
        <f>AO813/AP813</f>
        <v>0.907142857142857</v>
      </c>
      <c r="AR813" s="53">
        <f>IF(AQ813&lt;=10%,1.5,(IF(AQ813&lt;=40%,1.25,IF(AQ813&lt;=60%,1,IF(AQ813&lt;90%,0.75,0.5)))))</f>
        <v>0.5</v>
      </c>
      <c r="AS813" s="55">
        <v>1200</v>
      </c>
      <c r="AT813" s="6">
        <f>VLOOKUP(E813,[6]教育处数据!B:Q,16,0)</f>
        <v>20</v>
      </c>
      <c r="AU813" s="56">
        <f>AS813*AR813*(AT813/AW813)</f>
        <v>600</v>
      </c>
      <c r="AV813" s="57">
        <f>ROUND(AU813,0)</f>
        <v>600</v>
      </c>
      <c r="AW813" s="6">
        <v>20</v>
      </c>
    </row>
    <row r="814" spans="1:49">
      <c r="A814" s="6"/>
      <c r="B814" s="7" t="s">
        <v>243</v>
      </c>
      <c r="C814" s="8">
        <v>809</v>
      </c>
      <c r="D814" s="8" t="s">
        <v>981</v>
      </c>
      <c r="E814" s="8" t="str">
        <f>VLOOKUP(D814,'[1]9月学员绩效名单'!$A:$C,3,0)</f>
        <v>7AO001</v>
      </c>
      <c r="F814" s="8" t="str">
        <f>VLOOKUP(E814,'[2]住培学员 在培学员排班表（所有人）请假等数据已更新到23.6'!$F$1:$X$65536,19,0)</f>
        <v>规培研究生</v>
      </c>
      <c r="G814" s="8" t="str">
        <f>VLOOKUP(E814,'[2]住培学员 在培学员排班表（所有人）请假等数据已更新到23.6'!$F$1:$P$65536,11,0)</f>
        <v>外科</v>
      </c>
      <c r="H814" s="8" t="str">
        <f>VLOOKUP(E814,'[2]住培学员 在培学员排班表（所有人）请假等数据已更新到23.6'!$F$1:$S$65536,14,0)</f>
        <v>2022年</v>
      </c>
      <c r="I814" s="8" t="s">
        <v>99</v>
      </c>
      <c r="J814" s="24">
        <v>0</v>
      </c>
      <c r="K814" s="24">
        <v>0</v>
      </c>
      <c r="L814" s="24">
        <v>0</v>
      </c>
      <c r="M814" s="24">
        <v>160</v>
      </c>
      <c r="N814" s="25">
        <v>0</v>
      </c>
      <c r="O814" s="25">
        <v>2</v>
      </c>
      <c r="P814" s="25">
        <v>0</v>
      </c>
      <c r="Q814" s="25">
        <v>0</v>
      </c>
      <c r="R814" s="25">
        <v>0</v>
      </c>
      <c r="S814" s="36">
        <v>40</v>
      </c>
      <c r="T814" s="24">
        <v>100</v>
      </c>
      <c r="U814" s="24">
        <v>10</v>
      </c>
      <c r="V814" s="24">
        <v>20</v>
      </c>
      <c r="W814" s="24">
        <v>0</v>
      </c>
      <c r="X814" s="24">
        <v>0</v>
      </c>
      <c r="Y814" s="48">
        <v>20</v>
      </c>
      <c r="Z814" s="48">
        <v>0</v>
      </c>
      <c r="AA814" s="48">
        <f>VLOOKUP(E814,[6]教育处数据!B:G,6,0)</f>
        <v>0</v>
      </c>
      <c r="AB814" s="43">
        <f>VLOOKUP(E814,[6]教育处数据!B:H,7,0)</f>
        <v>0</v>
      </c>
      <c r="AC814" s="43">
        <f>VLOOKUP(E814,[6]教育处数据!B:J,9,0)</f>
        <v>0</v>
      </c>
      <c r="AD814" s="43">
        <f>VLOOKUP(E814,[6]教育处数据!B:L,11,0)</f>
        <v>0</v>
      </c>
      <c r="AE814" s="43">
        <v>0</v>
      </c>
      <c r="AF814" s="43">
        <v>0</v>
      </c>
      <c r="AG814" s="43">
        <f>VLOOKUP(E814,[6]教育处数据!B:N,13,0)</f>
        <v>0</v>
      </c>
      <c r="AH814" s="43">
        <v>0</v>
      </c>
      <c r="AI814" s="43">
        <v>0</v>
      </c>
      <c r="AJ814" s="43">
        <v>0</v>
      </c>
      <c r="AK814" s="43">
        <v>0</v>
      </c>
      <c r="AL814" s="43">
        <v>0</v>
      </c>
      <c r="AM814" s="26">
        <f>SUM(J814:M814,S814:AJ814)</f>
        <v>350</v>
      </c>
      <c r="AN814" s="7" t="str">
        <f>VLOOKUP(G814,'[4]2.第一轮公示反馈'!$G:$AM,33,0)</f>
        <v>外科</v>
      </c>
      <c r="AO814" s="52">
        <f>SUMPRODUCT(($AN$4:$AN$1113=AN814)*($AM$4:$AM$1113&gt;AM814))+1</f>
        <v>128</v>
      </c>
      <c r="AP814" s="53">
        <f>COUNTIF(AN:AN,AN814)</f>
        <v>140</v>
      </c>
      <c r="AQ814" s="54">
        <f>AO814/AP814</f>
        <v>0.914285714285714</v>
      </c>
      <c r="AR814" s="53">
        <f>IF(AQ814&lt;=10%,1.5,(IF(AQ814&lt;=40%,1.25,IF(AQ814&lt;=60%,1,IF(AQ814&lt;90%,0.75,0.5)))))</f>
        <v>0.5</v>
      </c>
      <c r="AS814" s="55">
        <v>1200</v>
      </c>
      <c r="AT814" s="6">
        <f>VLOOKUP(E814,[6]教育处数据!B:Q,16,0)</f>
        <v>20</v>
      </c>
      <c r="AU814" s="56">
        <f>AS814*AR814*(AT814/AW814)</f>
        <v>600</v>
      </c>
      <c r="AV814" s="57">
        <f>ROUND(AU814,0)</f>
        <v>600</v>
      </c>
      <c r="AW814" s="6">
        <v>20</v>
      </c>
    </row>
    <row r="815" spans="1:49">
      <c r="A815" s="6"/>
      <c r="B815" s="7" t="s">
        <v>416</v>
      </c>
      <c r="C815" s="8">
        <v>810</v>
      </c>
      <c r="D815" s="14" t="s">
        <v>982</v>
      </c>
      <c r="E815" s="8" t="str">
        <f>VLOOKUP(D815,'[1]9月学员绩效名单'!$A:$C,3,0)</f>
        <v>7AO332</v>
      </c>
      <c r="F815" s="8" t="str">
        <f>VLOOKUP(E815,'[2]住培学员 在培学员排班表（所有人）请假等数据已更新到23.6'!$F$1:$X$65536,19,0)</f>
        <v>规培研究生</v>
      </c>
      <c r="G815" s="8" t="str">
        <f>VLOOKUP(E815,'[2]住培学员 在培学员排班表（所有人）请假等数据已更新到23.6'!$F$1:$P$65536,11,0)</f>
        <v>外科</v>
      </c>
      <c r="H815" s="8" t="str">
        <f>VLOOKUP(E815,'[2]住培学员 在培学员排班表（所有人）请假等数据已更新到23.6'!$F$1:$S$65536,14,0)</f>
        <v>2022年</v>
      </c>
      <c r="I815" s="72" t="s">
        <v>99</v>
      </c>
      <c r="J815" s="62">
        <v>0</v>
      </c>
      <c r="K815" s="62">
        <v>0</v>
      </c>
      <c r="L815" s="62">
        <v>0</v>
      </c>
      <c r="M815" s="62">
        <v>160</v>
      </c>
      <c r="N815" s="25">
        <v>0</v>
      </c>
      <c r="O815" s="25">
        <v>2</v>
      </c>
      <c r="P815" s="61">
        <v>0</v>
      </c>
      <c r="Q815" s="61">
        <v>1</v>
      </c>
      <c r="R815" s="61">
        <v>1</v>
      </c>
      <c r="S815" s="64">
        <v>90</v>
      </c>
      <c r="T815" s="62">
        <v>100</v>
      </c>
      <c r="U815" s="62">
        <v>0</v>
      </c>
      <c r="V815" s="62">
        <v>0</v>
      </c>
      <c r="W815" s="62">
        <v>0</v>
      </c>
      <c r="X815" s="62">
        <v>0</v>
      </c>
      <c r="Y815" s="62">
        <v>0</v>
      </c>
      <c r="Z815" s="48">
        <v>0</v>
      </c>
      <c r="AA815" s="48">
        <f>VLOOKUP(E815,[6]教育处数据!B:G,6,0)</f>
        <v>0</v>
      </c>
      <c r="AB815" s="43">
        <f>VLOOKUP(E815,[6]教育处数据!B:H,7,0)</f>
        <v>0</v>
      </c>
      <c r="AC815" s="43">
        <f>VLOOKUP(E815,[6]教育处数据!B:J,9,0)</f>
        <v>0</v>
      </c>
      <c r="AD815" s="43">
        <f>VLOOKUP(E815,[6]教育处数据!B:L,11,0)</f>
        <v>0</v>
      </c>
      <c r="AE815" s="43">
        <v>0</v>
      </c>
      <c r="AF815" s="43">
        <v>0</v>
      </c>
      <c r="AG815" s="43">
        <f>VLOOKUP(E815,[6]教育处数据!B:N,13,0)</f>
        <v>0</v>
      </c>
      <c r="AH815" s="43">
        <v>0</v>
      </c>
      <c r="AI815" s="43">
        <v>0</v>
      </c>
      <c r="AJ815" s="43">
        <v>0</v>
      </c>
      <c r="AK815" s="43">
        <v>0</v>
      </c>
      <c r="AL815" s="43">
        <v>0</v>
      </c>
      <c r="AM815" s="26">
        <f>SUM(J815:M815,S815:AJ815)</f>
        <v>350</v>
      </c>
      <c r="AN815" s="7" t="str">
        <f>VLOOKUP(G815,'[4]2.第一轮公示反馈'!$G:$AM,33,0)</f>
        <v>外科</v>
      </c>
      <c r="AO815" s="52">
        <f>SUMPRODUCT(($AN$4:$AN$1113=AN815)*($AM$4:$AM$1113&gt;AM815))+1</f>
        <v>128</v>
      </c>
      <c r="AP815" s="53">
        <f>COUNTIF(AN:AN,AN815)</f>
        <v>140</v>
      </c>
      <c r="AQ815" s="54">
        <f>AO815/AP815</f>
        <v>0.914285714285714</v>
      </c>
      <c r="AR815" s="53">
        <f>IF(AQ815&lt;=10%,1.5,(IF(AQ815&lt;=40%,1.25,IF(AQ815&lt;=60%,1,IF(AQ815&lt;90%,0.75,0.5)))))</f>
        <v>0.5</v>
      </c>
      <c r="AS815" s="55">
        <v>1200</v>
      </c>
      <c r="AT815" s="6">
        <f>VLOOKUP(E815,[6]教育处数据!B:Q,16,0)</f>
        <v>20</v>
      </c>
      <c r="AU815" s="56">
        <f>AS815*AR815*(AT815/AW815)</f>
        <v>600</v>
      </c>
      <c r="AV815" s="57">
        <f>ROUND(AU815,0)</f>
        <v>600</v>
      </c>
      <c r="AW815" s="6">
        <v>20</v>
      </c>
    </row>
    <row r="816" spans="1:49">
      <c r="A816" s="6"/>
      <c r="B816" s="7" t="s">
        <v>192</v>
      </c>
      <c r="C816" s="8">
        <v>811</v>
      </c>
      <c r="D816" s="13" t="s">
        <v>983</v>
      </c>
      <c r="E816" s="8" t="str">
        <f>VLOOKUP(D816,'[1]9月学员绩效名单'!$A:$C,3,0)</f>
        <v>7AO302</v>
      </c>
      <c r="F816" s="8" t="str">
        <f>VLOOKUP(E816,'[2]住培学员 在培学员排班表（所有人）请假等数据已更新到23.6'!$F$1:$X$65536,19,0)</f>
        <v>规培研究生</v>
      </c>
      <c r="G816" s="8" t="str">
        <f>VLOOKUP(E816,'[2]住培学员 在培学员排班表（所有人）请假等数据已更新到23.6'!$F$1:$P$65536,11,0)</f>
        <v>外科</v>
      </c>
      <c r="H816" s="8" t="str">
        <f>VLOOKUP(E816,'[2]住培学员 在培学员排班表（所有人）请假等数据已更新到23.6'!$F$1:$S$65536,14,0)</f>
        <v>2022年</v>
      </c>
      <c r="I816" s="8" t="s">
        <v>99</v>
      </c>
      <c r="J816" s="24">
        <v>0</v>
      </c>
      <c r="K816" s="24">
        <v>0</v>
      </c>
      <c r="L816" s="24">
        <v>0</v>
      </c>
      <c r="M816" s="24">
        <v>120</v>
      </c>
      <c r="N816" s="25">
        <v>0</v>
      </c>
      <c r="O816" s="25">
        <v>4</v>
      </c>
      <c r="P816" s="61">
        <v>0</v>
      </c>
      <c r="Q816" s="61">
        <v>0</v>
      </c>
      <c r="R816" s="61">
        <v>0</v>
      </c>
      <c r="S816" s="36">
        <v>80</v>
      </c>
      <c r="T816" s="24">
        <v>100</v>
      </c>
      <c r="U816" s="62">
        <v>0</v>
      </c>
      <c r="V816" s="62">
        <v>0</v>
      </c>
      <c r="W816" s="62">
        <v>0</v>
      </c>
      <c r="X816" s="62">
        <v>30</v>
      </c>
      <c r="Y816" s="62">
        <v>0</v>
      </c>
      <c r="Z816" s="48">
        <v>0</v>
      </c>
      <c r="AA816" s="48">
        <f>VLOOKUP(E816,[6]教育处数据!B:G,6,0)</f>
        <v>0</v>
      </c>
      <c r="AB816" s="43">
        <f>VLOOKUP(E816,[6]教育处数据!B:H,7,0)</f>
        <v>0</v>
      </c>
      <c r="AC816" s="43">
        <f>VLOOKUP(E816,[6]教育处数据!B:J,9,0)</f>
        <v>0</v>
      </c>
      <c r="AD816" s="43">
        <f>VLOOKUP(E816,[6]教育处数据!B:L,11,0)</f>
        <v>0</v>
      </c>
      <c r="AE816" s="43">
        <v>0</v>
      </c>
      <c r="AF816" s="43">
        <v>0</v>
      </c>
      <c r="AG816" s="43">
        <f>VLOOKUP(E816,[6]教育处数据!B:N,13,0)</f>
        <v>0</v>
      </c>
      <c r="AH816" s="43">
        <v>0</v>
      </c>
      <c r="AI816" s="43">
        <v>0</v>
      </c>
      <c r="AJ816" s="43">
        <v>0</v>
      </c>
      <c r="AK816" s="43">
        <v>0</v>
      </c>
      <c r="AL816" s="43">
        <v>0</v>
      </c>
      <c r="AM816" s="26">
        <f>SUM(J816:M816,S816:AJ816)</f>
        <v>330</v>
      </c>
      <c r="AN816" s="7" t="str">
        <f>VLOOKUP(G816,'[4]2.第一轮公示反馈'!$G:$AM,33,0)</f>
        <v>外科</v>
      </c>
      <c r="AO816" s="52">
        <f>SUMPRODUCT(($AN$4:$AN$1113=AN816)*($AM$4:$AM$1113&gt;AM816))+1</f>
        <v>130</v>
      </c>
      <c r="AP816" s="53">
        <f>COUNTIF(AN:AN,AN816)</f>
        <v>140</v>
      </c>
      <c r="AQ816" s="54">
        <f>AO816/AP816</f>
        <v>0.928571428571429</v>
      </c>
      <c r="AR816" s="53">
        <f>IF(AQ816&lt;=10%,1.5,(IF(AQ816&lt;=40%,1.25,IF(AQ816&lt;=60%,1,IF(AQ816&lt;90%,0.75,0.5)))))</f>
        <v>0.5</v>
      </c>
      <c r="AS816" s="55">
        <v>1200</v>
      </c>
      <c r="AT816" s="6">
        <f>VLOOKUP(E816,[6]教育处数据!B:Q,16,0)</f>
        <v>20</v>
      </c>
      <c r="AU816" s="56">
        <f>AS816*AR816*(AT816/AW816)</f>
        <v>600</v>
      </c>
      <c r="AV816" s="57">
        <f>ROUND(AU816,0)</f>
        <v>600</v>
      </c>
      <c r="AW816" s="6">
        <v>20</v>
      </c>
    </row>
    <row r="817" spans="1:49">
      <c r="A817" s="6"/>
      <c r="B817" s="7" t="s">
        <v>257</v>
      </c>
      <c r="C817" s="8">
        <v>812</v>
      </c>
      <c r="D817" s="8" t="s">
        <v>984</v>
      </c>
      <c r="E817" s="8" t="str">
        <f>VLOOKUP(D817,'[1]9月学员绩效名单'!$A:$C,3,0)</f>
        <v>7AO327</v>
      </c>
      <c r="F817" s="8" t="str">
        <f>VLOOKUP(E817,'[2]住培学员 在培学员排班表（所有人）请假等数据已更新到23.6'!$F$1:$X$65536,19,0)</f>
        <v>规培研究生</v>
      </c>
      <c r="G817" s="8" t="str">
        <f>VLOOKUP(E817,'[2]住培学员 在培学员排班表（所有人）请假等数据已更新到23.6'!$F$1:$P$65536,11,0)</f>
        <v>外科</v>
      </c>
      <c r="H817" s="8" t="str">
        <f>VLOOKUP(E817,'[2]住培学员 在培学员排班表（所有人）请假等数据已更新到23.6'!$F$1:$S$65536,14,0)</f>
        <v>2022年</v>
      </c>
      <c r="I817" s="8" t="s">
        <v>99</v>
      </c>
      <c r="J817" s="24">
        <v>0</v>
      </c>
      <c r="K817" s="24">
        <v>0</v>
      </c>
      <c r="L817" s="24">
        <v>0</v>
      </c>
      <c r="M817" s="24">
        <v>160</v>
      </c>
      <c r="N817" s="37">
        <v>0</v>
      </c>
      <c r="O817" s="25">
        <v>0</v>
      </c>
      <c r="P817" s="37">
        <v>0</v>
      </c>
      <c r="Q817" s="37">
        <v>0</v>
      </c>
      <c r="R817" s="37">
        <v>0</v>
      </c>
      <c r="S817" s="36">
        <v>0</v>
      </c>
      <c r="T817" s="24">
        <v>100</v>
      </c>
      <c r="U817" s="24">
        <v>10</v>
      </c>
      <c r="V817" s="43">
        <v>0</v>
      </c>
      <c r="W817" s="43">
        <v>0</v>
      </c>
      <c r="X817" s="24">
        <v>30</v>
      </c>
      <c r="Y817" s="43">
        <v>0</v>
      </c>
      <c r="Z817" s="48">
        <v>0</v>
      </c>
      <c r="AA817" s="48">
        <f>VLOOKUP(E817,[6]教育处数据!B:G,6,0)</f>
        <v>0</v>
      </c>
      <c r="AB817" s="43">
        <f>VLOOKUP(E817,[6]教育处数据!B:H,7,0)</f>
        <v>0</v>
      </c>
      <c r="AC817" s="43">
        <f>VLOOKUP(E817,[6]教育处数据!B:J,9,0)</f>
        <v>0</v>
      </c>
      <c r="AD817" s="43">
        <f>VLOOKUP(E817,[6]教育处数据!B:L,11,0)</f>
        <v>0</v>
      </c>
      <c r="AE817" s="43">
        <v>0</v>
      </c>
      <c r="AF817" s="43">
        <v>0</v>
      </c>
      <c r="AG817" s="43">
        <f>VLOOKUP(E817,[6]教育处数据!B:N,13,0)</f>
        <v>0</v>
      </c>
      <c r="AH817" s="43">
        <v>0</v>
      </c>
      <c r="AI817" s="43">
        <v>0</v>
      </c>
      <c r="AJ817" s="43">
        <v>0</v>
      </c>
      <c r="AK817" s="43">
        <v>0</v>
      </c>
      <c r="AL817" s="43">
        <v>0</v>
      </c>
      <c r="AM817" s="26">
        <f>SUM(J817:M817,S817:AJ817)</f>
        <v>300</v>
      </c>
      <c r="AN817" s="7" t="str">
        <f>VLOOKUP(G817,'[4]2.第一轮公示反馈'!$G:$AM,33,0)</f>
        <v>外科</v>
      </c>
      <c r="AO817" s="52">
        <f>SUMPRODUCT(($AN$4:$AN$1113=AN817)*($AM$4:$AM$1113&gt;AM817))+1</f>
        <v>131</v>
      </c>
      <c r="AP817" s="53">
        <f>COUNTIF(AN:AN,AN817)</f>
        <v>140</v>
      </c>
      <c r="AQ817" s="54">
        <f>AO817/AP817</f>
        <v>0.935714285714286</v>
      </c>
      <c r="AR817" s="53">
        <f>IF(AQ817&lt;=10%,1.5,(IF(AQ817&lt;=40%,1.25,IF(AQ817&lt;=60%,1,IF(AQ817&lt;90%,0.75,0.5)))))</f>
        <v>0.5</v>
      </c>
      <c r="AS817" s="55">
        <v>1200</v>
      </c>
      <c r="AT817" s="6">
        <f>VLOOKUP(E817,[6]教育处数据!B:Q,16,0)</f>
        <v>20</v>
      </c>
      <c r="AU817" s="56">
        <f>AS817*AR817*(AT817/AW817)</f>
        <v>600</v>
      </c>
      <c r="AV817" s="57">
        <f>ROUND(AU817,0)</f>
        <v>600</v>
      </c>
      <c r="AW817" s="6">
        <v>20</v>
      </c>
    </row>
    <row r="818" spans="1:49">
      <c r="A818" s="6"/>
      <c r="B818" s="7" t="s">
        <v>416</v>
      </c>
      <c r="C818" s="8">
        <v>813</v>
      </c>
      <c r="D818" s="70" t="s">
        <v>985</v>
      </c>
      <c r="E818" s="8" t="str">
        <f>VLOOKUP(D818,'[1]9月学员绩效名单'!$A:$C,3,0)</f>
        <v>7AO301</v>
      </c>
      <c r="F818" s="8" t="str">
        <f>VLOOKUP(E818,'[2]住培学员 在培学员排班表（所有人）请假等数据已更新到23.6'!$F$1:$X$65536,19,0)</f>
        <v>规培研究生</v>
      </c>
      <c r="G818" s="8" t="str">
        <f>VLOOKUP(E818,'[2]住培学员 在培学员排班表（所有人）请假等数据已更新到23.6'!$F$1:$P$65536,11,0)</f>
        <v>外科</v>
      </c>
      <c r="H818" s="8" t="str">
        <f>VLOOKUP(E818,'[2]住培学员 在培学员排班表（所有人）请假等数据已更新到23.6'!$F$1:$S$65536,14,0)</f>
        <v>2022年</v>
      </c>
      <c r="I818" s="72" t="s">
        <v>99</v>
      </c>
      <c r="J818" s="62">
        <v>0</v>
      </c>
      <c r="K818" s="62">
        <v>0</v>
      </c>
      <c r="L818" s="62">
        <v>0</v>
      </c>
      <c r="M818" s="62">
        <v>160</v>
      </c>
      <c r="N818" s="25">
        <v>0</v>
      </c>
      <c r="O818" s="25">
        <v>2</v>
      </c>
      <c r="P818" s="61">
        <v>0</v>
      </c>
      <c r="Q818" s="61">
        <v>0</v>
      </c>
      <c r="R818" s="61">
        <v>0</v>
      </c>
      <c r="S818" s="64">
        <v>40</v>
      </c>
      <c r="T818" s="62">
        <v>100</v>
      </c>
      <c r="U818" s="62">
        <v>0</v>
      </c>
      <c r="V818" s="62">
        <v>0</v>
      </c>
      <c r="W818" s="62">
        <v>0</v>
      </c>
      <c r="X818" s="62">
        <v>0</v>
      </c>
      <c r="Y818" s="62">
        <v>0</v>
      </c>
      <c r="Z818" s="48">
        <v>0</v>
      </c>
      <c r="AA818" s="48">
        <f>VLOOKUP(E818,[6]教育处数据!B:G,6,0)</f>
        <v>0</v>
      </c>
      <c r="AB818" s="43">
        <f>VLOOKUP(E818,[6]教育处数据!B:H,7,0)</f>
        <v>0</v>
      </c>
      <c r="AC818" s="43">
        <f>VLOOKUP(E818,[6]教育处数据!B:J,9,0)</f>
        <v>0</v>
      </c>
      <c r="AD818" s="43">
        <f>VLOOKUP(E818,[6]教育处数据!B:L,11,0)</f>
        <v>0</v>
      </c>
      <c r="AE818" s="43">
        <v>0</v>
      </c>
      <c r="AF818" s="43">
        <v>0</v>
      </c>
      <c r="AG818" s="43">
        <f>VLOOKUP(E818,[6]教育处数据!B:N,13,0)</f>
        <v>0</v>
      </c>
      <c r="AH818" s="43">
        <v>0</v>
      </c>
      <c r="AI818" s="43">
        <v>0</v>
      </c>
      <c r="AJ818" s="43">
        <v>0</v>
      </c>
      <c r="AK818" s="43">
        <v>0</v>
      </c>
      <c r="AL818" s="43">
        <v>0</v>
      </c>
      <c r="AM818" s="26">
        <f>SUM(J818:M818,S818:AJ818)</f>
        <v>300</v>
      </c>
      <c r="AN818" s="7" t="str">
        <f>VLOOKUP(G818,'[4]2.第一轮公示反馈'!$G:$AM,33,0)</f>
        <v>外科</v>
      </c>
      <c r="AO818" s="52">
        <f>SUMPRODUCT(($AN$4:$AN$1113=AN818)*($AM$4:$AM$1113&gt;AM818))+1</f>
        <v>131</v>
      </c>
      <c r="AP818" s="53">
        <f>COUNTIF(AN:AN,AN818)</f>
        <v>140</v>
      </c>
      <c r="AQ818" s="54">
        <f>AO818/AP818</f>
        <v>0.935714285714286</v>
      </c>
      <c r="AR818" s="53">
        <f>IF(AQ818&lt;=10%,1.5,(IF(AQ818&lt;=40%,1.25,IF(AQ818&lt;=60%,1,IF(AQ818&lt;90%,0.75,0.5)))))</f>
        <v>0.5</v>
      </c>
      <c r="AS818" s="55">
        <v>1200</v>
      </c>
      <c r="AT818" s="6">
        <f>VLOOKUP(E818,[6]教育处数据!B:Q,16,0)</f>
        <v>20</v>
      </c>
      <c r="AU818" s="56">
        <f>AS818*AR818*(AT818/AW818)</f>
        <v>600</v>
      </c>
      <c r="AV818" s="57">
        <f>ROUND(AU818,0)</f>
        <v>600</v>
      </c>
      <c r="AW818" s="6">
        <v>20</v>
      </c>
    </row>
    <row r="819" spans="1:49">
      <c r="A819" s="6"/>
      <c r="B819" s="7" t="s">
        <v>257</v>
      </c>
      <c r="C819" s="8">
        <v>814</v>
      </c>
      <c r="D819" s="8" t="s">
        <v>986</v>
      </c>
      <c r="E819" s="8" t="str">
        <f>VLOOKUP(D819,'[1]9月学员绩效名单'!$A:$C,3,0)</f>
        <v>7AO005</v>
      </c>
      <c r="F819" s="8" t="str">
        <f>VLOOKUP(E819,'[2]住培学员 在培学员排班表（所有人）请假等数据已更新到23.6'!$F$1:$X$65536,19,0)</f>
        <v>规培研究生</v>
      </c>
      <c r="G819" s="8" t="str">
        <f>VLOOKUP(E819,'[2]住培学员 在培学员排班表（所有人）请假等数据已更新到23.6'!$F$1:$P$65536,11,0)</f>
        <v>外科</v>
      </c>
      <c r="H819" s="8" t="str">
        <f>VLOOKUP(E819,'[2]住培学员 在培学员排班表（所有人）请假等数据已更新到23.6'!$F$1:$S$65536,14,0)</f>
        <v>2022年</v>
      </c>
      <c r="I819" s="8" t="s">
        <v>99</v>
      </c>
      <c r="J819" s="24">
        <v>0</v>
      </c>
      <c r="K819" s="24">
        <v>0</v>
      </c>
      <c r="L819" s="24">
        <v>0</v>
      </c>
      <c r="M819" s="24">
        <v>160</v>
      </c>
      <c r="N819" s="37">
        <v>0</v>
      </c>
      <c r="O819" s="25">
        <v>0</v>
      </c>
      <c r="P819" s="37">
        <v>0</v>
      </c>
      <c r="Q819" s="37">
        <v>0</v>
      </c>
      <c r="R819" s="37">
        <v>0</v>
      </c>
      <c r="S819" s="36">
        <v>0</v>
      </c>
      <c r="T819" s="24">
        <v>100</v>
      </c>
      <c r="U819" s="24">
        <v>10</v>
      </c>
      <c r="V819" s="43">
        <v>0</v>
      </c>
      <c r="W819" s="43">
        <v>0</v>
      </c>
      <c r="X819" s="43">
        <v>0</v>
      </c>
      <c r="Y819" s="48">
        <v>20</v>
      </c>
      <c r="Z819" s="48">
        <v>0</v>
      </c>
      <c r="AA819" s="48">
        <f>VLOOKUP(E819,[6]教育处数据!B:G,6,0)</f>
        <v>0</v>
      </c>
      <c r="AB819" s="43">
        <f>VLOOKUP(E819,[6]教育处数据!B:H,7,0)</f>
        <v>0</v>
      </c>
      <c r="AC819" s="43">
        <f>VLOOKUP(E819,[6]教育处数据!B:J,9,0)</f>
        <v>0</v>
      </c>
      <c r="AD819" s="43">
        <f>VLOOKUP(E819,[6]教育处数据!B:L,11,0)</f>
        <v>0</v>
      </c>
      <c r="AE819" s="43">
        <v>0</v>
      </c>
      <c r="AF819" s="43">
        <v>0</v>
      </c>
      <c r="AG819" s="43">
        <f>VLOOKUP(E819,[6]教育处数据!B:N,13,0)</f>
        <v>0</v>
      </c>
      <c r="AH819" s="43">
        <v>0</v>
      </c>
      <c r="AI819" s="43">
        <v>0</v>
      </c>
      <c r="AJ819" s="43">
        <v>0</v>
      </c>
      <c r="AK819" s="43">
        <v>0</v>
      </c>
      <c r="AL819" s="43">
        <v>0</v>
      </c>
      <c r="AM819" s="26">
        <f>SUM(J819:M819,S819:AJ819)</f>
        <v>290</v>
      </c>
      <c r="AN819" s="7" t="str">
        <f>VLOOKUP(G819,'[4]2.第一轮公示反馈'!$G:$AM,33,0)</f>
        <v>外科</v>
      </c>
      <c r="AO819" s="52">
        <f>SUMPRODUCT(($AN$4:$AN$1113=AN819)*($AM$4:$AM$1113&gt;AM819))+1</f>
        <v>133</v>
      </c>
      <c r="AP819" s="53">
        <f>COUNTIF(AN:AN,AN819)</f>
        <v>140</v>
      </c>
      <c r="AQ819" s="54">
        <f>AO819/AP819</f>
        <v>0.95</v>
      </c>
      <c r="AR819" s="53">
        <f>IF(AQ819&lt;=10%,1.5,(IF(AQ819&lt;=40%,1.25,IF(AQ819&lt;=60%,1,IF(AQ819&lt;90%,0.75,0.5)))))</f>
        <v>0.5</v>
      </c>
      <c r="AS819" s="55">
        <v>1200</v>
      </c>
      <c r="AT819" s="6">
        <f>VLOOKUP(E819,[6]教育处数据!B:Q,16,0)</f>
        <v>20</v>
      </c>
      <c r="AU819" s="56">
        <f>AS819*AR819*(AT819/AW819)</f>
        <v>600</v>
      </c>
      <c r="AV819" s="57">
        <f>ROUND(AU819,0)</f>
        <v>600</v>
      </c>
      <c r="AW819" s="6">
        <v>20</v>
      </c>
    </row>
    <row r="820" spans="1:49">
      <c r="A820" s="6"/>
      <c r="B820" s="7" t="s">
        <v>257</v>
      </c>
      <c r="C820" s="8">
        <v>815</v>
      </c>
      <c r="D820" s="8" t="s">
        <v>987</v>
      </c>
      <c r="E820" s="8" t="str">
        <f>VLOOKUP(D820,'[1]9月学员绩效名单'!$A:$C,3,0)</f>
        <v>7AO019</v>
      </c>
      <c r="F820" s="8" t="str">
        <f>VLOOKUP(E820,'[2]住培学员 在培学员排班表（所有人）请假等数据已更新到23.6'!$F$1:$X$65536,19,0)</f>
        <v>规培研究生</v>
      </c>
      <c r="G820" s="8" t="str">
        <f>VLOOKUP(E820,'[2]住培学员 在培学员排班表（所有人）请假等数据已更新到23.6'!$F$1:$P$65536,11,0)</f>
        <v>外科</v>
      </c>
      <c r="H820" s="8" t="str">
        <f>VLOOKUP(E820,'[2]住培学员 在培学员排班表（所有人）请假等数据已更新到23.6'!$F$1:$S$65536,14,0)</f>
        <v>2022年</v>
      </c>
      <c r="I820" s="8" t="s">
        <v>99</v>
      </c>
      <c r="J820" s="24">
        <v>0</v>
      </c>
      <c r="K820" s="24">
        <v>0</v>
      </c>
      <c r="L820" s="24">
        <v>0</v>
      </c>
      <c r="M820" s="24">
        <v>160</v>
      </c>
      <c r="N820" s="37">
        <v>0</v>
      </c>
      <c r="O820" s="25">
        <v>0</v>
      </c>
      <c r="P820" s="37">
        <v>0</v>
      </c>
      <c r="Q820" s="37">
        <v>0</v>
      </c>
      <c r="R820" s="37">
        <v>0</v>
      </c>
      <c r="S820" s="36">
        <v>0</v>
      </c>
      <c r="T820" s="24">
        <v>100</v>
      </c>
      <c r="U820" s="24">
        <v>10</v>
      </c>
      <c r="V820" s="43">
        <v>0</v>
      </c>
      <c r="W820" s="43">
        <v>0</v>
      </c>
      <c r="X820" s="43">
        <v>0</v>
      </c>
      <c r="Y820" s="48">
        <v>20</v>
      </c>
      <c r="Z820" s="48">
        <v>0</v>
      </c>
      <c r="AA820" s="48">
        <f>VLOOKUP(E820,[6]教育处数据!B:G,6,0)</f>
        <v>0</v>
      </c>
      <c r="AB820" s="43">
        <f>VLOOKUP(E820,[6]教育处数据!B:H,7,0)</f>
        <v>0</v>
      </c>
      <c r="AC820" s="43">
        <f>VLOOKUP(E820,[6]教育处数据!B:J,9,0)</f>
        <v>0</v>
      </c>
      <c r="AD820" s="43">
        <f>VLOOKUP(E820,[6]教育处数据!B:L,11,0)</f>
        <v>0</v>
      </c>
      <c r="AE820" s="43">
        <v>0</v>
      </c>
      <c r="AF820" s="43">
        <v>0</v>
      </c>
      <c r="AG820" s="43">
        <f>VLOOKUP(E820,[6]教育处数据!B:N,13,0)</f>
        <v>0</v>
      </c>
      <c r="AH820" s="43">
        <v>0</v>
      </c>
      <c r="AI820" s="43">
        <v>0</v>
      </c>
      <c r="AJ820" s="43">
        <v>0</v>
      </c>
      <c r="AK820" s="43">
        <v>0</v>
      </c>
      <c r="AL820" s="43">
        <v>0</v>
      </c>
      <c r="AM820" s="26">
        <f>SUM(J820:M820,S820:AJ820)</f>
        <v>290</v>
      </c>
      <c r="AN820" s="7" t="str">
        <f>VLOOKUP(G820,'[4]2.第一轮公示反馈'!$G:$AM,33,0)</f>
        <v>外科</v>
      </c>
      <c r="AO820" s="52">
        <f>SUMPRODUCT(($AN$4:$AN$1113=AN820)*($AM$4:$AM$1113&gt;AM820))+1</f>
        <v>133</v>
      </c>
      <c r="AP820" s="53">
        <f>COUNTIF(AN:AN,AN820)</f>
        <v>140</v>
      </c>
      <c r="AQ820" s="54">
        <f>AO820/AP820</f>
        <v>0.95</v>
      </c>
      <c r="AR820" s="53">
        <f>IF(AQ820&lt;=10%,1.5,(IF(AQ820&lt;=40%,1.25,IF(AQ820&lt;=60%,1,IF(AQ820&lt;90%,0.75,0.5)))))</f>
        <v>0.5</v>
      </c>
      <c r="AS820" s="55">
        <v>1200</v>
      </c>
      <c r="AT820" s="6">
        <f>VLOOKUP(E820,[6]教育处数据!B:Q,16,0)</f>
        <v>20</v>
      </c>
      <c r="AU820" s="56">
        <f>AS820*AR820*(AT820/AW820)</f>
        <v>600</v>
      </c>
      <c r="AV820" s="57">
        <f>ROUND(AU820,0)</f>
        <v>600</v>
      </c>
      <c r="AW820" s="6">
        <v>20</v>
      </c>
    </row>
    <row r="821" spans="1:49">
      <c r="A821" s="6"/>
      <c r="B821" s="7" t="s">
        <v>257</v>
      </c>
      <c r="C821" s="8">
        <v>816</v>
      </c>
      <c r="D821" s="8" t="s">
        <v>988</v>
      </c>
      <c r="E821" s="8" t="str">
        <f>VLOOKUP(D821,'[1]9月学员绩效名单'!$A:$C,3,0)</f>
        <v>7AO063</v>
      </c>
      <c r="F821" s="8" t="str">
        <f>VLOOKUP(E821,'[2]住培学员 在培学员排班表（所有人）请假等数据已更新到23.6'!$F$1:$X$65536,19,0)</f>
        <v>规培研究生</v>
      </c>
      <c r="G821" s="8" t="str">
        <f>VLOOKUP(E821,'[2]住培学员 在培学员排班表（所有人）请假等数据已更新到23.6'!$F$1:$P$65536,11,0)</f>
        <v>外科</v>
      </c>
      <c r="H821" s="8" t="str">
        <f>VLOOKUP(E821,'[2]住培学员 在培学员排班表（所有人）请假等数据已更新到23.6'!$F$1:$S$65536,14,0)</f>
        <v>2022年</v>
      </c>
      <c r="I821" s="8" t="s">
        <v>99</v>
      </c>
      <c r="J821" s="24">
        <v>0</v>
      </c>
      <c r="K821" s="24">
        <v>0</v>
      </c>
      <c r="L821" s="24">
        <v>0</v>
      </c>
      <c r="M821" s="24">
        <v>160</v>
      </c>
      <c r="N821" s="37">
        <v>0</v>
      </c>
      <c r="O821" s="25">
        <v>0</v>
      </c>
      <c r="P821" s="37">
        <v>0</v>
      </c>
      <c r="Q821" s="37">
        <v>0</v>
      </c>
      <c r="R821" s="37">
        <v>0</v>
      </c>
      <c r="S821" s="36">
        <v>0</v>
      </c>
      <c r="T821" s="24">
        <v>100</v>
      </c>
      <c r="U821" s="24">
        <v>10</v>
      </c>
      <c r="V821" s="24">
        <v>20</v>
      </c>
      <c r="W821" s="43">
        <v>0</v>
      </c>
      <c r="X821" s="43">
        <v>0</v>
      </c>
      <c r="Y821" s="48">
        <v>20</v>
      </c>
      <c r="Z821" s="48">
        <v>0</v>
      </c>
      <c r="AA821" s="48">
        <f>VLOOKUP(E821,[6]教育处数据!B:G,6,0)</f>
        <v>0</v>
      </c>
      <c r="AB821" s="43">
        <f>VLOOKUP(E821,[6]教育处数据!B:H,7,0)</f>
        <v>0</v>
      </c>
      <c r="AC821" s="43">
        <f>VLOOKUP(E821,[6]教育处数据!B:J,9,0)</f>
        <v>0</v>
      </c>
      <c r="AD821" s="43">
        <f>VLOOKUP(E821,[6]教育处数据!B:L,11,0)</f>
        <v>0</v>
      </c>
      <c r="AE821" s="43">
        <v>0</v>
      </c>
      <c r="AF821" s="43">
        <v>0</v>
      </c>
      <c r="AG821" s="43">
        <v>-20</v>
      </c>
      <c r="AH821" s="43">
        <v>0</v>
      </c>
      <c r="AI821" s="43">
        <v>0</v>
      </c>
      <c r="AJ821" s="43">
        <v>0</v>
      </c>
      <c r="AK821" s="43">
        <v>0</v>
      </c>
      <c r="AL821" s="43">
        <v>0</v>
      </c>
      <c r="AM821" s="26">
        <f>SUM(J821:M821,S821:AJ821)</f>
        <v>290</v>
      </c>
      <c r="AN821" s="7" t="str">
        <f>VLOOKUP(G821,'[4]2.第一轮公示反馈'!$G:$AM,33,0)</f>
        <v>外科</v>
      </c>
      <c r="AO821" s="52">
        <f>SUMPRODUCT(($AN$4:$AN$1113=AN821)*($AM$4:$AM$1113&gt;AM821))+1</f>
        <v>133</v>
      </c>
      <c r="AP821" s="53">
        <f>COUNTIF(AN:AN,AN821)</f>
        <v>140</v>
      </c>
      <c r="AQ821" s="54">
        <f>AO821/AP821</f>
        <v>0.95</v>
      </c>
      <c r="AR821" s="53">
        <f>IF(AQ821&lt;=10%,1.5,(IF(AQ821&lt;=40%,1.25,IF(AQ821&lt;=60%,1,IF(AQ821&lt;90%,0.75,0.5)))))</f>
        <v>0.5</v>
      </c>
      <c r="AS821" s="55">
        <v>1200</v>
      </c>
      <c r="AT821" s="6">
        <f>VLOOKUP(E821,[6]教育处数据!B:Q,16,0)</f>
        <v>20</v>
      </c>
      <c r="AU821" s="56">
        <f>AS821*AR821*(AT821/AW821)</f>
        <v>600</v>
      </c>
      <c r="AV821" s="57">
        <f>ROUND(AU821,0)</f>
        <v>600</v>
      </c>
      <c r="AW821" s="6">
        <v>20</v>
      </c>
    </row>
    <row r="822" spans="1:49">
      <c r="A822" s="6"/>
      <c r="B822" s="7" t="s">
        <v>257</v>
      </c>
      <c r="C822" s="8">
        <v>817</v>
      </c>
      <c r="D822" s="8" t="s">
        <v>989</v>
      </c>
      <c r="E822" s="8" t="str">
        <f>VLOOKUP(D822,'[1]9月学员绩效名单'!$A:$C,3,0)</f>
        <v>7AO295</v>
      </c>
      <c r="F822" s="8" t="str">
        <f>VLOOKUP(E822,'[2]住培学员 在培学员排班表（所有人）请假等数据已更新到23.6'!$F$1:$X$65536,19,0)</f>
        <v>规培研究生</v>
      </c>
      <c r="G822" s="8" t="str">
        <f>VLOOKUP(E822,'[2]住培学员 在培学员排班表（所有人）请假等数据已更新到23.6'!$F$1:$P$65536,11,0)</f>
        <v>外科</v>
      </c>
      <c r="H822" s="8" t="str">
        <f>VLOOKUP(E822,'[2]住培学员 在培学员排班表（所有人）请假等数据已更新到23.6'!$F$1:$S$65536,14,0)</f>
        <v>2022年</v>
      </c>
      <c r="I822" s="8" t="s">
        <v>99</v>
      </c>
      <c r="J822" s="24">
        <v>0</v>
      </c>
      <c r="K822" s="24">
        <v>0</v>
      </c>
      <c r="L822" s="24">
        <v>0</v>
      </c>
      <c r="M822" s="24">
        <v>160</v>
      </c>
      <c r="N822" s="37">
        <v>0</v>
      </c>
      <c r="O822" s="25">
        <v>0</v>
      </c>
      <c r="P822" s="37">
        <v>0</v>
      </c>
      <c r="Q822" s="37">
        <v>0</v>
      </c>
      <c r="R822" s="37">
        <v>0</v>
      </c>
      <c r="S822" s="36">
        <v>0</v>
      </c>
      <c r="T822" s="24">
        <v>100</v>
      </c>
      <c r="U822" s="24">
        <v>10</v>
      </c>
      <c r="V822" s="43">
        <v>0</v>
      </c>
      <c r="W822" s="43">
        <v>0</v>
      </c>
      <c r="X822" s="43">
        <v>0</v>
      </c>
      <c r="Y822" s="48">
        <v>20</v>
      </c>
      <c r="Z822" s="48">
        <v>0</v>
      </c>
      <c r="AA822" s="48">
        <f>VLOOKUP(E822,[6]教育处数据!B:G,6,0)</f>
        <v>0</v>
      </c>
      <c r="AB822" s="43">
        <f>VLOOKUP(E822,[6]教育处数据!B:H,7,0)</f>
        <v>0</v>
      </c>
      <c r="AC822" s="43">
        <f>VLOOKUP(E822,[6]教育处数据!B:J,9,0)</f>
        <v>0</v>
      </c>
      <c r="AD822" s="43">
        <f>VLOOKUP(E822,[6]教育处数据!B:L,11,0)</f>
        <v>0</v>
      </c>
      <c r="AE822" s="43">
        <v>0</v>
      </c>
      <c r="AF822" s="43">
        <v>0</v>
      </c>
      <c r="AG822" s="43">
        <f>VLOOKUP(E822,[6]教育处数据!B:N,13,0)</f>
        <v>0</v>
      </c>
      <c r="AH822" s="43">
        <v>0</v>
      </c>
      <c r="AI822" s="43">
        <v>0</v>
      </c>
      <c r="AJ822" s="43">
        <v>0</v>
      </c>
      <c r="AK822" s="43">
        <v>0</v>
      </c>
      <c r="AL822" s="43">
        <v>0</v>
      </c>
      <c r="AM822" s="26">
        <f>SUM(J822:M822,S822:AJ822)</f>
        <v>290</v>
      </c>
      <c r="AN822" s="7" t="str">
        <f>VLOOKUP(G822,'[4]2.第一轮公示反馈'!$G:$AM,33,0)</f>
        <v>外科</v>
      </c>
      <c r="AO822" s="52">
        <f>SUMPRODUCT(($AN$4:$AN$1113=AN822)*($AM$4:$AM$1113&gt;AM822))+1</f>
        <v>133</v>
      </c>
      <c r="AP822" s="53">
        <f>COUNTIF(AN:AN,AN822)</f>
        <v>140</v>
      </c>
      <c r="AQ822" s="54">
        <f>AO822/AP822</f>
        <v>0.95</v>
      </c>
      <c r="AR822" s="53">
        <f>IF(AQ822&lt;=10%,1.5,(IF(AQ822&lt;=40%,1.25,IF(AQ822&lt;=60%,1,IF(AQ822&lt;90%,0.75,0.5)))))</f>
        <v>0.5</v>
      </c>
      <c r="AS822" s="55">
        <v>1200</v>
      </c>
      <c r="AT822" s="6">
        <f>VLOOKUP(E822,[6]教育处数据!B:Q,16,0)</f>
        <v>20</v>
      </c>
      <c r="AU822" s="56">
        <f>AS822*AR822*(AT822/AW822)</f>
        <v>600</v>
      </c>
      <c r="AV822" s="57">
        <f>ROUND(AU822,0)</f>
        <v>600</v>
      </c>
      <c r="AW822" s="6">
        <v>20</v>
      </c>
    </row>
    <row r="823" spans="1:49">
      <c r="A823" s="6"/>
      <c r="B823" s="7" t="s">
        <v>257</v>
      </c>
      <c r="C823" s="8">
        <v>818</v>
      </c>
      <c r="D823" s="8" t="s">
        <v>990</v>
      </c>
      <c r="E823" s="8" t="str">
        <f>VLOOKUP(D823,'[1]9月学员绩效名单'!$A:$C,3,0)</f>
        <v>7AO320</v>
      </c>
      <c r="F823" s="8" t="str">
        <f>VLOOKUP(E823,'[2]住培学员 在培学员排班表（所有人）请假等数据已更新到23.6'!$F$1:$X$65536,19,0)</f>
        <v>规培研究生</v>
      </c>
      <c r="G823" s="8" t="str">
        <f>VLOOKUP(E823,'[2]住培学员 在培学员排班表（所有人）请假等数据已更新到23.6'!$F$1:$P$65536,11,0)</f>
        <v>外科</v>
      </c>
      <c r="H823" s="8" t="str">
        <f>VLOOKUP(E823,'[2]住培学员 在培学员排班表（所有人）请假等数据已更新到23.6'!$F$1:$S$65536,14,0)</f>
        <v>2022年</v>
      </c>
      <c r="I823" s="8" t="s">
        <v>99</v>
      </c>
      <c r="J823" s="24">
        <v>0</v>
      </c>
      <c r="K823" s="24">
        <v>0</v>
      </c>
      <c r="L823" s="24">
        <v>0</v>
      </c>
      <c r="M823" s="24">
        <v>160</v>
      </c>
      <c r="N823" s="37">
        <v>0</v>
      </c>
      <c r="O823" s="25">
        <v>0</v>
      </c>
      <c r="P823" s="37">
        <v>0</v>
      </c>
      <c r="Q823" s="37">
        <v>0</v>
      </c>
      <c r="R823" s="37">
        <v>0</v>
      </c>
      <c r="S823" s="36">
        <v>0</v>
      </c>
      <c r="T823" s="24">
        <v>100</v>
      </c>
      <c r="U823" s="24">
        <v>10</v>
      </c>
      <c r="V823" s="43">
        <v>0</v>
      </c>
      <c r="W823" s="43">
        <v>0</v>
      </c>
      <c r="X823" s="43">
        <v>0</v>
      </c>
      <c r="Y823" s="48">
        <v>20</v>
      </c>
      <c r="Z823" s="48">
        <v>0</v>
      </c>
      <c r="AA823" s="48">
        <f>VLOOKUP(E823,[6]教育处数据!B:G,6,0)</f>
        <v>0</v>
      </c>
      <c r="AB823" s="43">
        <f>VLOOKUP(E823,[6]教育处数据!B:H,7,0)</f>
        <v>0</v>
      </c>
      <c r="AC823" s="43">
        <f>VLOOKUP(E823,[6]教育处数据!B:J,9,0)</f>
        <v>0</v>
      </c>
      <c r="AD823" s="43">
        <f>VLOOKUP(E823,[6]教育处数据!B:L,11,0)</f>
        <v>0</v>
      </c>
      <c r="AE823" s="43">
        <v>0</v>
      </c>
      <c r="AF823" s="43">
        <v>0</v>
      </c>
      <c r="AG823" s="43">
        <f>VLOOKUP(E823,[6]教育处数据!B:N,13,0)</f>
        <v>0</v>
      </c>
      <c r="AH823" s="43">
        <v>0</v>
      </c>
      <c r="AI823" s="43">
        <v>0</v>
      </c>
      <c r="AJ823" s="43">
        <v>0</v>
      </c>
      <c r="AK823" s="43">
        <v>0</v>
      </c>
      <c r="AL823" s="43">
        <v>0</v>
      </c>
      <c r="AM823" s="26">
        <f>SUM(J823:M823,S823:AJ823)</f>
        <v>290</v>
      </c>
      <c r="AN823" s="7" t="str">
        <f>VLOOKUP(G823,'[4]2.第一轮公示反馈'!$G:$AM,33,0)</f>
        <v>外科</v>
      </c>
      <c r="AO823" s="52">
        <f>SUMPRODUCT(($AN$4:$AN$1113=AN823)*($AM$4:$AM$1113&gt;AM823))+1</f>
        <v>133</v>
      </c>
      <c r="AP823" s="53">
        <f>COUNTIF(AN:AN,AN823)</f>
        <v>140</v>
      </c>
      <c r="AQ823" s="54">
        <f>AO823/AP823</f>
        <v>0.95</v>
      </c>
      <c r="AR823" s="53">
        <f>IF(AQ823&lt;=10%,1.5,(IF(AQ823&lt;=40%,1.25,IF(AQ823&lt;=60%,1,IF(AQ823&lt;90%,0.75,0.5)))))</f>
        <v>0.5</v>
      </c>
      <c r="AS823" s="55">
        <v>1200</v>
      </c>
      <c r="AT823" s="6">
        <f>VLOOKUP(E823,[6]教育处数据!B:Q,16,0)</f>
        <v>20</v>
      </c>
      <c r="AU823" s="56">
        <f>AS823*AR823*(AT823/AW823)</f>
        <v>600</v>
      </c>
      <c r="AV823" s="57">
        <f>ROUND(AU823,0)</f>
        <v>600</v>
      </c>
      <c r="AW823" s="6">
        <v>20</v>
      </c>
    </row>
    <row r="824" spans="1:49">
      <c r="A824" s="6"/>
      <c r="B824" s="7" t="s">
        <v>257</v>
      </c>
      <c r="C824" s="8">
        <v>819</v>
      </c>
      <c r="D824" s="8" t="s">
        <v>991</v>
      </c>
      <c r="E824" s="8" t="str">
        <f>VLOOKUP(D824,'[1]9月学员绩效名单'!$A:$C,3,0)</f>
        <v>7AO006</v>
      </c>
      <c r="F824" s="8" t="str">
        <f>VLOOKUP(E824,'[2]住培学员 在培学员排班表（所有人）请假等数据已更新到23.6'!$F$1:$X$65536,19,0)</f>
        <v>规培研究生</v>
      </c>
      <c r="G824" s="8" t="str">
        <f>VLOOKUP(E824,'[2]住培学员 在培学员排班表（所有人）请假等数据已更新到23.6'!$F$1:$P$65536,11,0)</f>
        <v>外科</v>
      </c>
      <c r="H824" s="8" t="str">
        <f>VLOOKUP(E824,'[2]住培学员 在培学员排班表（所有人）请假等数据已更新到23.6'!$F$1:$S$65536,14,0)</f>
        <v>2022年</v>
      </c>
      <c r="I824" s="8" t="s">
        <v>99</v>
      </c>
      <c r="J824" s="24">
        <v>0</v>
      </c>
      <c r="K824" s="24">
        <v>0</v>
      </c>
      <c r="L824" s="24">
        <v>0</v>
      </c>
      <c r="M824" s="24">
        <v>160</v>
      </c>
      <c r="N824" s="37">
        <v>0</v>
      </c>
      <c r="O824" s="25">
        <v>0</v>
      </c>
      <c r="P824" s="37">
        <v>0</v>
      </c>
      <c r="Q824" s="37">
        <v>0</v>
      </c>
      <c r="R824" s="37">
        <v>0</v>
      </c>
      <c r="S824" s="36">
        <v>0</v>
      </c>
      <c r="T824" s="24">
        <v>100</v>
      </c>
      <c r="U824" s="24">
        <v>10</v>
      </c>
      <c r="V824" s="43">
        <v>0</v>
      </c>
      <c r="W824" s="43">
        <v>0</v>
      </c>
      <c r="X824" s="43">
        <v>0</v>
      </c>
      <c r="Y824" s="43">
        <v>0</v>
      </c>
      <c r="Z824" s="48">
        <v>0</v>
      </c>
      <c r="AA824" s="48">
        <f>VLOOKUP(E824,[6]教育处数据!B:G,6,0)</f>
        <v>0</v>
      </c>
      <c r="AB824" s="43">
        <f>VLOOKUP(E824,[6]教育处数据!B:H,7,0)</f>
        <v>0</v>
      </c>
      <c r="AC824" s="43">
        <f>VLOOKUP(E824,[6]教育处数据!B:J,9,0)</f>
        <v>0</v>
      </c>
      <c r="AD824" s="43">
        <f>VLOOKUP(E824,[6]教育处数据!B:L,11,0)</f>
        <v>0</v>
      </c>
      <c r="AE824" s="43">
        <v>0</v>
      </c>
      <c r="AF824" s="43">
        <v>0</v>
      </c>
      <c r="AG824" s="43">
        <f>VLOOKUP(E824,[6]教育处数据!B:N,13,0)</f>
        <v>0</v>
      </c>
      <c r="AH824" s="43">
        <v>0</v>
      </c>
      <c r="AI824" s="43">
        <v>0</v>
      </c>
      <c r="AJ824" s="43">
        <v>0</v>
      </c>
      <c r="AK824" s="43">
        <v>0</v>
      </c>
      <c r="AL824" s="43">
        <v>0</v>
      </c>
      <c r="AM824" s="26">
        <f>SUM(J824:M824,S824:AJ824)</f>
        <v>270</v>
      </c>
      <c r="AN824" s="7" t="str">
        <f>VLOOKUP(G824,'[4]2.第一轮公示反馈'!$G:$AM,33,0)</f>
        <v>外科</v>
      </c>
      <c r="AO824" s="52">
        <f>SUMPRODUCT(($AN$4:$AN$1113=AN824)*($AM$4:$AM$1113&gt;AM824))+1</f>
        <v>138</v>
      </c>
      <c r="AP824" s="53">
        <f>COUNTIF(AN:AN,AN824)</f>
        <v>140</v>
      </c>
      <c r="AQ824" s="54">
        <f>AO824/AP824</f>
        <v>0.985714285714286</v>
      </c>
      <c r="AR824" s="53">
        <f>IF(AQ824&lt;=10%,1.5,(IF(AQ824&lt;=40%,1.25,IF(AQ824&lt;=60%,1,IF(AQ824&lt;90%,0.75,0.5)))))</f>
        <v>0.5</v>
      </c>
      <c r="AS824" s="55">
        <v>1200</v>
      </c>
      <c r="AT824" s="6">
        <f>VLOOKUP(E824,[6]教育处数据!B:Q,16,0)</f>
        <v>20</v>
      </c>
      <c r="AU824" s="56">
        <f>AS824*AR824*(AT824/AW824)</f>
        <v>600</v>
      </c>
      <c r="AV824" s="57">
        <f>ROUND(AU824,0)</f>
        <v>600</v>
      </c>
      <c r="AW824" s="6">
        <v>20</v>
      </c>
    </row>
    <row r="825" spans="1:49">
      <c r="A825" s="6"/>
      <c r="B825" s="7" t="s">
        <v>291</v>
      </c>
      <c r="C825" s="8">
        <v>820</v>
      </c>
      <c r="D825" s="70" t="s">
        <v>992</v>
      </c>
      <c r="E825" s="8" t="str">
        <f>VLOOKUP(D825,'[1]9月学员绩效名单'!$A:$C,3,0)</f>
        <v>7AO296</v>
      </c>
      <c r="F825" s="8" t="str">
        <f>VLOOKUP(E825,'[2]住培学员 在培学员排班表（所有人）请假等数据已更新到23.6'!$F$1:$X$65536,19,0)</f>
        <v>规培研究生</v>
      </c>
      <c r="G825" s="8" t="str">
        <f>VLOOKUP(E825,'[2]住培学员 在培学员排班表（所有人）请假等数据已更新到23.6'!$F$1:$P$65536,11,0)</f>
        <v>外科</v>
      </c>
      <c r="H825" s="8" t="str">
        <f>VLOOKUP(E825,'[2]住培学员 在培学员排班表（所有人）请假等数据已更新到23.6'!$F$1:$S$65536,14,0)</f>
        <v>2022年</v>
      </c>
      <c r="I825" s="8" t="s">
        <v>99</v>
      </c>
      <c r="J825" s="43">
        <v>0</v>
      </c>
      <c r="K825" s="43">
        <v>0</v>
      </c>
      <c r="L825" s="24">
        <v>-50</v>
      </c>
      <c r="M825" s="24">
        <v>120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36">
        <v>0</v>
      </c>
      <c r="T825" s="24">
        <v>100</v>
      </c>
      <c r="U825" s="24">
        <v>10</v>
      </c>
      <c r="V825" s="24">
        <v>40</v>
      </c>
      <c r="W825" s="24">
        <v>30</v>
      </c>
      <c r="X825" s="24">
        <v>0</v>
      </c>
      <c r="Y825" s="48">
        <v>0</v>
      </c>
      <c r="Z825" s="48">
        <v>0</v>
      </c>
      <c r="AA825" s="48">
        <f>VLOOKUP(E825,[6]教育处数据!B:G,6,0)</f>
        <v>0</v>
      </c>
      <c r="AB825" s="43">
        <f>VLOOKUP(E825,[6]教育处数据!B:H,7,0)</f>
        <v>0</v>
      </c>
      <c r="AC825" s="43">
        <f>VLOOKUP(E825,[6]教育处数据!B:J,9,0)</f>
        <v>0</v>
      </c>
      <c r="AD825" s="43">
        <f>VLOOKUP(E825,[6]教育处数据!B:L,11,0)</f>
        <v>0</v>
      </c>
      <c r="AE825" s="43">
        <v>0</v>
      </c>
      <c r="AF825" s="43">
        <v>0</v>
      </c>
      <c r="AG825" s="43">
        <f>VLOOKUP(E825,[6]教育处数据!B:N,13,0)</f>
        <v>0</v>
      </c>
      <c r="AH825" s="43">
        <v>0</v>
      </c>
      <c r="AI825" s="43">
        <v>0</v>
      </c>
      <c r="AJ825" s="43">
        <v>0</v>
      </c>
      <c r="AK825" s="43">
        <v>0</v>
      </c>
      <c r="AL825" s="43">
        <v>0</v>
      </c>
      <c r="AM825" s="26">
        <f>SUM(J825:M825,S825:AJ825)</f>
        <v>250</v>
      </c>
      <c r="AN825" s="7" t="str">
        <f>VLOOKUP(G825,'[4]2.第一轮公示反馈'!$G:$AM,33,0)</f>
        <v>外科</v>
      </c>
      <c r="AO825" s="52">
        <f>SUMPRODUCT(($AN$4:$AN$1113=AN825)*($AM$4:$AM$1113&gt;AM825))+1</f>
        <v>139</v>
      </c>
      <c r="AP825" s="53">
        <f>COUNTIF(AN:AN,AN825)</f>
        <v>140</v>
      </c>
      <c r="AQ825" s="54">
        <f>AO825/AP825</f>
        <v>0.992857142857143</v>
      </c>
      <c r="AR825" s="53">
        <f>IF(AQ825&lt;=10%,1.5,(IF(AQ825&lt;=40%,1.25,IF(AQ825&lt;=60%,1,IF(AQ825&lt;90%,0.75,0.5)))))</f>
        <v>0.5</v>
      </c>
      <c r="AS825" s="55">
        <v>1200</v>
      </c>
      <c r="AT825" s="6">
        <f>VLOOKUP(E825,[6]教育处数据!B:Q,16,0)</f>
        <v>20</v>
      </c>
      <c r="AU825" s="56">
        <f>AS825*AR825*(AT825/AW825)</f>
        <v>600</v>
      </c>
      <c r="AV825" s="57">
        <f>ROUND(AU825,0)</f>
        <v>600</v>
      </c>
      <c r="AW825" s="6">
        <v>20</v>
      </c>
    </row>
    <row r="826" spans="1:49">
      <c r="A826" s="6"/>
      <c r="B826" s="7" t="s">
        <v>291</v>
      </c>
      <c r="C826" s="8">
        <v>821</v>
      </c>
      <c r="D826" s="14" t="s">
        <v>993</v>
      </c>
      <c r="E826" s="8" t="str">
        <f>VLOOKUP(D826,'[1]9月学员绩效名单'!$A:$C,3,0)</f>
        <v>7AM382</v>
      </c>
      <c r="F826" s="8" t="str">
        <f>VLOOKUP(E826,'[2]住培学员 在培学员排班表（所有人）请假等数据已更新到23.6'!$F$1:$X$65536,19,0)</f>
        <v>规培研究生</v>
      </c>
      <c r="G826" s="8" t="str">
        <f>VLOOKUP(E826,'[2]住培学员 在培学员排班表（所有人）请假等数据已更新到23.6'!$F$1:$P$65536,11,0)</f>
        <v>外科</v>
      </c>
      <c r="H826" s="8" t="str">
        <f>VLOOKUP(E826,'[2]住培学员 在培学员排班表（所有人）请假等数据已更新到23.6'!$F$1:$S$65536,14,0)</f>
        <v>2021年</v>
      </c>
      <c r="I826" s="8" t="s">
        <v>99</v>
      </c>
      <c r="J826" s="43">
        <v>0</v>
      </c>
      <c r="K826" s="43">
        <v>0</v>
      </c>
      <c r="L826" s="24">
        <v>-50</v>
      </c>
      <c r="M826" s="24">
        <v>80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36">
        <v>0</v>
      </c>
      <c r="T826" s="24">
        <v>100</v>
      </c>
      <c r="U826" s="24">
        <v>10</v>
      </c>
      <c r="V826" s="24">
        <v>40</v>
      </c>
      <c r="W826" s="24">
        <v>0</v>
      </c>
      <c r="X826" s="24">
        <v>30</v>
      </c>
      <c r="Y826" s="48">
        <v>0</v>
      </c>
      <c r="Z826" s="48">
        <v>0</v>
      </c>
      <c r="AA826" s="48">
        <f>VLOOKUP(E826,[6]教育处数据!B:G,6,0)</f>
        <v>0</v>
      </c>
      <c r="AB826" s="43">
        <f>VLOOKUP(E826,[6]教育处数据!B:H,7,0)</f>
        <v>0</v>
      </c>
      <c r="AC826" s="43">
        <f>VLOOKUP(E826,[6]教育处数据!B:J,9,0)</f>
        <v>0</v>
      </c>
      <c r="AD826" s="43">
        <f>VLOOKUP(E826,[6]教育处数据!B:L,11,0)</f>
        <v>0</v>
      </c>
      <c r="AE826" s="43">
        <v>0</v>
      </c>
      <c r="AF826" s="43">
        <v>0</v>
      </c>
      <c r="AG826" s="43">
        <f>VLOOKUP(E826,[6]教育处数据!B:N,13,0)</f>
        <v>0</v>
      </c>
      <c r="AH826" s="43">
        <v>0</v>
      </c>
      <c r="AI826" s="43">
        <v>0</v>
      </c>
      <c r="AJ826" s="43">
        <v>0</v>
      </c>
      <c r="AK826" s="43">
        <v>0</v>
      </c>
      <c r="AL826" s="43">
        <v>0</v>
      </c>
      <c r="AM826" s="26">
        <f>SUM(J826:M826,S826:AJ826)</f>
        <v>210</v>
      </c>
      <c r="AN826" s="7" t="str">
        <f>VLOOKUP(G826,'[4]2.第一轮公示反馈'!$G:$AM,33,0)</f>
        <v>外科</v>
      </c>
      <c r="AO826" s="52">
        <f>SUMPRODUCT(($AN$4:$AN$1113=AN826)*($AM$4:$AM$1113&gt;AM826))+1</f>
        <v>140</v>
      </c>
      <c r="AP826" s="53">
        <f>COUNTIF(AN:AN,AN826)</f>
        <v>140</v>
      </c>
      <c r="AQ826" s="54">
        <f>AO826/AP826</f>
        <v>1</v>
      </c>
      <c r="AR826" s="53">
        <f>IF(AQ826&lt;=10%,1.5,(IF(AQ826&lt;=40%,1.25,IF(AQ826&lt;=60%,1,IF(AQ826&lt;90%,0.75,0.5)))))</f>
        <v>0.5</v>
      </c>
      <c r="AS826" s="55">
        <v>1200</v>
      </c>
      <c r="AT826" s="6">
        <f>VLOOKUP(E826,[6]教育处数据!B:Q,16,0)</f>
        <v>20</v>
      </c>
      <c r="AU826" s="56">
        <f>AS826*AR826*(AT826/AW826)</f>
        <v>600</v>
      </c>
      <c r="AV826" s="57">
        <f>ROUND(AU826,0)</f>
        <v>600</v>
      </c>
      <c r="AW826" s="6">
        <v>20</v>
      </c>
    </row>
    <row r="827" spans="1:49">
      <c r="A827" s="6"/>
      <c r="B827" s="7" t="s">
        <v>994</v>
      </c>
      <c r="C827" s="8">
        <v>822</v>
      </c>
      <c r="D827" s="73" t="s">
        <v>995</v>
      </c>
      <c r="E827" s="8" t="str">
        <f>VLOOKUP(D827,'[1]9月学员绩效名单'!$A:$C,3,0)</f>
        <v>7AM296</v>
      </c>
      <c r="F827" s="8" t="str">
        <f>VLOOKUP(E827,'[2]住培学员 在培学员排班表（所有人）请假等数据已更新到23.6'!$F$1:$X$65536,19,0)</f>
        <v>规培研究生</v>
      </c>
      <c r="G827" s="8" t="str">
        <f>VLOOKUP(E827,'[2]住培学员 在培学员排班表（所有人）请假等数据已更新到23.6'!$F$1:$P$65536,11,0)</f>
        <v>眼科</v>
      </c>
      <c r="H827" s="8" t="str">
        <f>VLOOKUP(E827,'[2]住培学员 在培学员排班表（所有人）请假等数据已更新到23.6'!$F$1:$S$65536,14,0)</f>
        <v>2021年</v>
      </c>
      <c r="I827" s="8" t="s">
        <v>99</v>
      </c>
      <c r="J827" s="74">
        <v>0</v>
      </c>
      <c r="K827" s="74">
        <v>0</v>
      </c>
      <c r="L827" s="74">
        <v>0</v>
      </c>
      <c r="M827" s="74">
        <v>160</v>
      </c>
      <c r="N827" s="75">
        <v>0</v>
      </c>
      <c r="O827" s="25">
        <v>1</v>
      </c>
      <c r="P827" s="75">
        <v>4</v>
      </c>
      <c r="Q827" s="75">
        <v>1</v>
      </c>
      <c r="R827" s="75">
        <v>1</v>
      </c>
      <c r="S827" s="36">
        <v>150</v>
      </c>
      <c r="T827" s="24">
        <v>100</v>
      </c>
      <c r="U827" s="74">
        <v>10</v>
      </c>
      <c r="V827" s="74">
        <v>40</v>
      </c>
      <c r="W827" s="74">
        <v>60</v>
      </c>
      <c r="X827" s="74">
        <v>60</v>
      </c>
      <c r="Y827" s="69">
        <v>80</v>
      </c>
      <c r="Z827" s="48">
        <v>0</v>
      </c>
      <c r="AA827" s="48">
        <f>VLOOKUP(E827,[6]教育处数据!B:G,6,0)</f>
        <v>0</v>
      </c>
      <c r="AB827" s="43">
        <f>VLOOKUP(E827,[6]教育处数据!B:H,7,0)</f>
        <v>100</v>
      </c>
      <c r="AC827" s="43">
        <f>VLOOKUP(E827,[6]教育处数据!B:J,9,0)</f>
        <v>150</v>
      </c>
      <c r="AD827" s="43">
        <f>VLOOKUP(E827,[6]教育处数据!B:L,11,0)</f>
        <v>100</v>
      </c>
      <c r="AE827" s="43">
        <v>0</v>
      </c>
      <c r="AF827" s="43">
        <v>0</v>
      </c>
      <c r="AG827" s="43">
        <f>VLOOKUP(E827,[6]教育处数据!B:N,13,0)</f>
        <v>0</v>
      </c>
      <c r="AH827" s="43">
        <v>0</v>
      </c>
      <c r="AI827" s="43">
        <v>0</v>
      </c>
      <c r="AJ827" s="43">
        <v>0</v>
      </c>
      <c r="AK827" s="43">
        <v>0</v>
      </c>
      <c r="AL827" s="43">
        <v>0</v>
      </c>
      <c r="AM827" s="26">
        <f>SUM(J827:M827,S827:AJ827)</f>
        <v>1010</v>
      </c>
      <c r="AN827" s="7" t="str">
        <f>VLOOKUP(G827,'[4]2.第一轮公示反馈'!$G:$AM,33,0)</f>
        <v>眼科+耳鼻咽喉科</v>
      </c>
      <c r="AO827" s="52">
        <f>SUMPRODUCT(($AN$4:$AN$1113=AN827)*($AM$4:$AM$1113&gt;AM827))+1</f>
        <v>1</v>
      </c>
      <c r="AP827" s="53">
        <f>COUNTIF(AN:AN,AN827)</f>
        <v>26</v>
      </c>
      <c r="AQ827" s="54">
        <f>AO827/AP827</f>
        <v>0.0384615384615385</v>
      </c>
      <c r="AR827" s="53">
        <f>IF(AQ827&lt;=10%,1.5,(IF(AQ827&lt;=40%,1.25,IF(AQ827&lt;=60%,1,IF(AQ827&lt;90%,0.75,0.5)))))</f>
        <v>1.5</v>
      </c>
      <c r="AS827" s="55">
        <v>1200</v>
      </c>
      <c r="AT827" s="6">
        <f>VLOOKUP(E827,[6]教育处数据!B:Q,16,0)</f>
        <v>20</v>
      </c>
      <c r="AU827" s="56">
        <f>AS827*AR827*(AT827/AW827)</f>
        <v>1800</v>
      </c>
      <c r="AV827" s="57">
        <f>ROUND(AU827,0)</f>
        <v>1800</v>
      </c>
      <c r="AW827" s="6">
        <v>20</v>
      </c>
    </row>
    <row r="828" spans="1:49">
      <c r="A828" s="6"/>
      <c r="B828" s="7" t="s">
        <v>994</v>
      </c>
      <c r="C828" s="8">
        <v>823</v>
      </c>
      <c r="D828" s="7" t="s">
        <v>996</v>
      </c>
      <c r="E828" s="8" t="str">
        <f>VLOOKUP(D828,'[1]9月学员绩效名单'!$A:$C,3,0)</f>
        <v>730L76</v>
      </c>
      <c r="F828" s="8" t="str">
        <f>VLOOKUP(E828,'[2]住培学员 在培学员排班表（所有人）请假等数据已更新到23.6'!$F$1:$X$65536,19,0)</f>
        <v>住院医师-社会人</v>
      </c>
      <c r="G828" s="8" t="str">
        <f>VLOOKUP(E828,'[2]住培学员 在培学员排班表（所有人）请假等数据已更新到23.6'!$F$1:$P$65536,11,0)</f>
        <v>眼科</v>
      </c>
      <c r="H828" s="8" t="str">
        <f>VLOOKUP(E828,'[2]住培学员 在培学员排班表（所有人）请假等数据已更新到23.6'!$F$1:$S$65536,14,0)</f>
        <v>2022年</v>
      </c>
      <c r="I828" s="8" t="s">
        <v>99</v>
      </c>
      <c r="J828" s="74">
        <v>0</v>
      </c>
      <c r="K828" s="74">
        <v>0</v>
      </c>
      <c r="L828" s="74">
        <v>0</v>
      </c>
      <c r="M828" s="74">
        <v>160</v>
      </c>
      <c r="N828" s="75">
        <v>0</v>
      </c>
      <c r="O828" s="25">
        <v>3</v>
      </c>
      <c r="P828" s="75">
        <v>2</v>
      </c>
      <c r="Q828" s="75">
        <v>0</v>
      </c>
      <c r="R828" s="75">
        <v>0</v>
      </c>
      <c r="S828" s="36">
        <v>100</v>
      </c>
      <c r="T828" s="24">
        <v>100</v>
      </c>
      <c r="U828" s="74">
        <v>10</v>
      </c>
      <c r="V828" s="74">
        <v>40</v>
      </c>
      <c r="W828" s="74">
        <v>60</v>
      </c>
      <c r="X828" s="74">
        <v>60</v>
      </c>
      <c r="Y828" s="69">
        <v>80</v>
      </c>
      <c r="Z828" s="48">
        <v>0</v>
      </c>
      <c r="AA828" s="48">
        <f>VLOOKUP(E828,[6]教育处数据!B:G,6,0)</f>
        <v>0</v>
      </c>
      <c r="AB828" s="43">
        <f>VLOOKUP(E828,[6]教育处数据!B:H,7,0)</f>
        <v>100</v>
      </c>
      <c r="AC828" s="43">
        <f>VLOOKUP(E828,[6]教育处数据!B:J,9,0)</f>
        <v>150</v>
      </c>
      <c r="AD828" s="43">
        <f>VLOOKUP(E828,[6]教育处数据!B:L,11,0)</f>
        <v>100</v>
      </c>
      <c r="AE828" s="43">
        <v>0</v>
      </c>
      <c r="AF828" s="43">
        <v>0</v>
      </c>
      <c r="AG828" s="43">
        <f>VLOOKUP(E828,[6]教育处数据!B:N,13,0)</f>
        <v>0</v>
      </c>
      <c r="AH828" s="43">
        <v>0</v>
      </c>
      <c r="AI828" s="43">
        <v>0</v>
      </c>
      <c r="AJ828" s="43">
        <v>0</v>
      </c>
      <c r="AK828" s="43">
        <v>0</v>
      </c>
      <c r="AL828" s="43">
        <v>0</v>
      </c>
      <c r="AM828" s="26">
        <f>SUM(J828:M828,S828:AJ828)</f>
        <v>960</v>
      </c>
      <c r="AN828" s="7" t="str">
        <f>VLOOKUP(G828,'[4]2.第一轮公示反馈'!$G:$AM,33,0)</f>
        <v>眼科+耳鼻咽喉科</v>
      </c>
      <c r="AO828" s="52">
        <f>SUMPRODUCT(($AN$4:$AN$1113=AN828)*($AM$4:$AM$1113&gt;AM828))+1</f>
        <v>2</v>
      </c>
      <c r="AP828" s="53">
        <f>COUNTIF(AN:AN,AN828)</f>
        <v>26</v>
      </c>
      <c r="AQ828" s="54">
        <f>AO828/AP828</f>
        <v>0.0769230769230769</v>
      </c>
      <c r="AR828" s="53">
        <f>IF(AQ828&lt;=10%,1.5,(IF(AQ828&lt;=40%,1.25,IF(AQ828&lt;=60%,1,IF(AQ828&lt;90%,0.75,0.5)))))</f>
        <v>1.5</v>
      </c>
      <c r="AS828" s="55">
        <v>1200</v>
      </c>
      <c r="AT828" s="6">
        <f>VLOOKUP(E828,[6]教育处数据!B:Q,16,0)</f>
        <v>20</v>
      </c>
      <c r="AU828" s="56">
        <f>AS828*AR828*(AT828/AW828)</f>
        <v>1800</v>
      </c>
      <c r="AV828" s="57">
        <f>ROUND(AU828,0)</f>
        <v>1800</v>
      </c>
      <c r="AW828" s="6">
        <v>20</v>
      </c>
    </row>
    <row r="829" spans="1:49">
      <c r="A829" s="6"/>
      <c r="B829" s="7" t="s">
        <v>997</v>
      </c>
      <c r="C829" s="8">
        <v>824</v>
      </c>
      <c r="D829" s="13" t="s">
        <v>998</v>
      </c>
      <c r="E829" s="8" t="str">
        <f>VLOOKUP(D829,'[1]9月学员绩效名单'!$A:$C,3,0)</f>
        <v>7AM298</v>
      </c>
      <c r="F829" s="8" t="str">
        <f>VLOOKUP(E829,'[2]住培学员 在培学员排班表（所有人）请假等数据已更新到23.6'!$F$1:$X$65536,19,0)</f>
        <v>规培研究生</v>
      </c>
      <c r="G829" s="8" t="str">
        <f>VLOOKUP(E829,'[2]住培学员 在培学员排班表（所有人）请假等数据已更新到23.6'!$F$1:$P$65536,11,0)</f>
        <v>耳鼻咽喉科</v>
      </c>
      <c r="H829" s="8" t="str">
        <f>VLOOKUP(E829,'[2]住培学员 在培学员排班表（所有人）请假等数据已更新到23.6'!$F$1:$S$65536,14,0)</f>
        <v>2021年</v>
      </c>
      <c r="I829" s="8" t="s">
        <v>99</v>
      </c>
      <c r="J829" s="24">
        <v>0</v>
      </c>
      <c r="K829" s="24">
        <v>0</v>
      </c>
      <c r="L829" s="24">
        <v>0</v>
      </c>
      <c r="M829" s="24">
        <v>160</v>
      </c>
      <c r="N829" s="25">
        <v>0</v>
      </c>
      <c r="O829" s="25">
        <v>4</v>
      </c>
      <c r="P829" s="25">
        <v>1</v>
      </c>
      <c r="Q829" s="25">
        <v>0</v>
      </c>
      <c r="R829" s="25">
        <v>1</v>
      </c>
      <c r="S829" s="36">
        <v>125</v>
      </c>
      <c r="T829" s="24">
        <v>100</v>
      </c>
      <c r="U829" s="24">
        <v>10</v>
      </c>
      <c r="V829" s="24">
        <v>80</v>
      </c>
      <c r="W829" s="24">
        <v>30</v>
      </c>
      <c r="X829" s="24">
        <v>30</v>
      </c>
      <c r="Y829" s="48">
        <v>0</v>
      </c>
      <c r="Z829" s="48">
        <v>0</v>
      </c>
      <c r="AA829" s="48">
        <f>VLOOKUP(E829,[6]教育处数据!B:G,6,0)</f>
        <v>0</v>
      </c>
      <c r="AB829" s="43">
        <f>VLOOKUP(E829,[6]教育处数据!B:H,7,0)</f>
        <v>100</v>
      </c>
      <c r="AC829" s="43">
        <f>VLOOKUP(E829,[6]教育处数据!B:J,9,0)</f>
        <v>150</v>
      </c>
      <c r="AD829" s="43">
        <f>VLOOKUP(E829,[6]教育处数据!B:L,11,0)</f>
        <v>100</v>
      </c>
      <c r="AE829" s="43">
        <v>0</v>
      </c>
      <c r="AF829" s="43">
        <v>0</v>
      </c>
      <c r="AG829" s="43">
        <f>VLOOKUP(E829,[6]教育处数据!B:N,13,0)</f>
        <v>0</v>
      </c>
      <c r="AH829" s="43">
        <v>0</v>
      </c>
      <c r="AI829" s="43">
        <v>0</v>
      </c>
      <c r="AJ829" s="43">
        <v>0</v>
      </c>
      <c r="AK829" s="43">
        <v>0</v>
      </c>
      <c r="AL829" s="43">
        <v>0</v>
      </c>
      <c r="AM829" s="26">
        <f>SUM(J829:M829,S829:AJ829)</f>
        <v>885</v>
      </c>
      <c r="AN829" s="7" t="str">
        <f>VLOOKUP(G829,'[4]2.第一轮公示反馈'!$G:$AM,33,0)</f>
        <v>眼科+耳鼻咽喉科</v>
      </c>
      <c r="AO829" s="52">
        <f>SUMPRODUCT(($AN$4:$AN$1113=AN829)*($AM$4:$AM$1113&gt;AM829))+1</f>
        <v>3</v>
      </c>
      <c r="AP829" s="53">
        <f>COUNTIF(AN:AN,AN829)</f>
        <v>26</v>
      </c>
      <c r="AQ829" s="54">
        <f>AO829/AP829</f>
        <v>0.115384615384615</v>
      </c>
      <c r="AR829" s="53">
        <f>IF(AQ829&lt;=10%,1.5,(IF(AQ829&lt;=40%,1.25,IF(AQ829&lt;=60%,1,IF(AQ829&lt;90%,0.75,0.5)))))</f>
        <v>1.25</v>
      </c>
      <c r="AS829" s="55">
        <v>1200</v>
      </c>
      <c r="AT829" s="6">
        <f>VLOOKUP(E829,[6]教育处数据!B:Q,16,0)</f>
        <v>20</v>
      </c>
      <c r="AU829" s="56">
        <f>AS829*AR829*(AT829/AW829)</f>
        <v>1500</v>
      </c>
      <c r="AV829" s="57">
        <f>ROUND(AU829,0)</f>
        <v>1500</v>
      </c>
      <c r="AW829" s="6">
        <v>20</v>
      </c>
    </row>
    <row r="830" spans="1:49">
      <c r="A830" s="6"/>
      <c r="B830" s="7" t="s">
        <v>997</v>
      </c>
      <c r="C830" s="8">
        <v>825</v>
      </c>
      <c r="D830" s="13" t="s">
        <v>999</v>
      </c>
      <c r="E830" s="8" t="str">
        <f>VLOOKUP(D830,'[1]9月学员绩效名单'!$A:$C,3,0)</f>
        <v>7AM297</v>
      </c>
      <c r="F830" s="8" t="str">
        <f>VLOOKUP(E830,'[2]住培学员 在培学员排班表（所有人）请假等数据已更新到23.6'!$F$1:$X$65536,19,0)</f>
        <v>规培研究生</v>
      </c>
      <c r="G830" s="8" t="str">
        <f>VLOOKUP(E830,'[2]住培学员 在培学员排班表（所有人）请假等数据已更新到23.6'!$F$1:$P$65536,11,0)</f>
        <v>耳鼻咽喉科</v>
      </c>
      <c r="H830" s="8" t="str">
        <f>VLOOKUP(E830,'[2]住培学员 在培学员排班表（所有人）请假等数据已更新到23.6'!$F$1:$S$65536,14,0)</f>
        <v>2021年</v>
      </c>
      <c r="I830" s="8" t="s">
        <v>99</v>
      </c>
      <c r="J830" s="24">
        <v>0</v>
      </c>
      <c r="K830" s="24">
        <v>0</v>
      </c>
      <c r="L830" s="24">
        <v>0</v>
      </c>
      <c r="M830" s="24">
        <v>160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36">
        <v>0</v>
      </c>
      <c r="T830" s="24">
        <v>100</v>
      </c>
      <c r="U830" s="24">
        <v>10</v>
      </c>
      <c r="V830" s="24">
        <v>80</v>
      </c>
      <c r="W830" s="24">
        <v>30</v>
      </c>
      <c r="X830" s="24">
        <v>60</v>
      </c>
      <c r="Y830" s="48">
        <v>0</v>
      </c>
      <c r="Z830" s="48">
        <v>0</v>
      </c>
      <c r="AA830" s="48">
        <f>VLOOKUP(E830,[6]教育处数据!B:G,6,0)</f>
        <v>0</v>
      </c>
      <c r="AB830" s="43">
        <f>VLOOKUP(E830,[6]教育处数据!B:H,7,0)</f>
        <v>100</v>
      </c>
      <c r="AC830" s="43">
        <f>VLOOKUP(E830,[6]教育处数据!B:J,9,0)</f>
        <v>150</v>
      </c>
      <c r="AD830" s="43">
        <f>VLOOKUP(E830,[6]教育处数据!B:L,11,0)</f>
        <v>100</v>
      </c>
      <c r="AE830" s="43">
        <v>0</v>
      </c>
      <c r="AF830" s="43">
        <v>0</v>
      </c>
      <c r="AG830" s="43">
        <f>VLOOKUP(E830,[6]教育处数据!B:N,13,0)</f>
        <v>0</v>
      </c>
      <c r="AH830" s="43">
        <v>0</v>
      </c>
      <c r="AI830" s="43">
        <v>0</v>
      </c>
      <c r="AJ830" s="43">
        <v>0</v>
      </c>
      <c r="AK830" s="43">
        <v>0</v>
      </c>
      <c r="AL830" s="43">
        <v>0</v>
      </c>
      <c r="AM830" s="26">
        <f>SUM(J830:M830,S830:AJ830)</f>
        <v>790</v>
      </c>
      <c r="AN830" s="7" t="str">
        <f>VLOOKUP(G830,'[4]2.第一轮公示反馈'!$G:$AM,33,0)</f>
        <v>眼科+耳鼻咽喉科</v>
      </c>
      <c r="AO830" s="52">
        <f>SUMPRODUCT(($AN$4:$AN$1113=AN830)*($AM$4:$AM$1113&gt;AM830))+1</f>
        <v>4</v>
      </c>
      <c r="AP830" s="53">
        <f>COUNTIF(AN:AN,AN830)</f>
        <v>26</v>
      </c>
      <c r="AQ830" s="54">
        <f>AO830/AP830</f>
        <v>0.153846153846154</v>
      </c>
      <c r="AR830" s="53">
        <f>IF(AQ830&lt;=10%,1.5,(IF(AQ830&lt;=40%,1.25,IF(AQ830&lt;=60%,1,IF(AQ830&lt;90%,0.75,0.5)))))</f>
        <v>1.25</v>
      </c>
      <c r="AS830" s="55">
        <v>1200</v>
      </c>
      <c r="AT830" s="6">
        <f>VLOOKUP(E830,[6]教育处数据!B:Q,16,0)</f>
        <v>20</v>
      </c>
      <c r="AU830" s="56">
        <f>AS830*AR830*(AT830/AW830)</f>
        <v>1500</v>
      </c>
      <c r="AV830" s="57">
        <f>ROUND(AU830,0)</f>
        <v>1500</v>
      </c>
      <c r="AW830" s="6">
        <v>20</v>
      </c>
    </row>
    <row r="831" spans="1:49">
      <c r="A831" s="6"/>
      <c r="B831" s="7" t="s">
        <v>281</v>
      </c>
      <c r="C831" s="8">
        <v>826</v>
      </c>
      <c r="D831" s="9" t="s">
        <v>1000</v>
      </c>
      <c r="E831" s="8" t="str">
        <f>VLOOKUP(D831,'[1]9月学员绩效名单'!$A:$C,3,0)</f>
        <v>732L34</v>
      </c>
      <c r="F831" s="8" t="str">
        <f>VLOOKUP(E831,'[2]住培学员 在培学员排班表（所有人）请假等数据已更新到23.6'!$F$1:$X$65536,19,0)</f>
        <v>住院医师-外院</v>
      </c>
      <c r="G831" s="8" t="str">
        <f>VLOOKUP(E831,'[2]住培学员 在培学员排班表（所有人）请假等数据已更新到23.6'!$F$1:$P$65536,11,0)</f>
        <v>眼科</v>
      </c>
      <c r="H831" s="8" t="str">
        <f>VLOOKUP(E831,'[2]住培学员 在培学员排班表（所有人）请假等数据已更新到23.6'!$F$1:$S$65536,14,0)</f>
        <v>2023年</v>
      </c>
      <c r="I831" s="8" t="s">
        <v>99</v>
      </c>
      <c r="J831" s="24">
        <v>0</v>
      </c>
      <c r="K831" s="24">
        <v>0</v>
      </c>
      <c r="L831" s="24">
        <v>0</v>
      </c>
      <c r="M831" s="24">
        <v>160</v>
      </c>
      <c r="N831" s="25" t="s">
        <v>283</v>
      </c>
      <c r="O831" s="25" t="s">
        <v>283</v>
      </c>
      <c r="P831" s="25" t="s">
        <v>283</v>
      </c>
      <c r="Q831" s="25" t="s">
        <v>283</v>
      </c>
      <c r="R831" s="25" t="s">
        <v>283</v>
      </c>
      <c r="S831" s="36">
        <v>80</v>
      </c>
      <c r="T831" s="24">
        <v>100</v>
      </c>
      <c r="U831" s="24">
        <v>10</v>
      </c>
      <c r="V831" s="24">
        <v>80</v>
      </c>
      <c r="W831" s="24">
        <v>60</v>
      </c>
      <c r="X831" s="24">
        <v>60</v>
      </c>
      <c r="Y831" s="48">
        <v>20</v>
      </c>
      <c r="Z831" s="48">
        <v>0</v>
      </c>
      <c r="AA831" s="48">
        <f>VLOOKUP(E831,[6]教育处数据!B:G,6,0)</f>
        <v>0</v>
      </c>
      <c r="AB831" s="43">
        <f>VLOOKUP(E831,[6]教育处数据!B:H,7,0)</f>
        <v>100</v>
      </c>
      <c r="AC831" s="43">
        <f>VLOOKUP(E831,[6]教育处数据!B:J,9,0)</f>
        <v>0</v>
      </c>
      <c r="AD831" s="43">
        <f>VLOOKUP(E831,[6]教育处数据!B:L,11,0)</f>
        <v>0</v>
      </c>
      <c r="AE831" s="43">
        <v>0</v>
      </c>
      <c r="AF831" s="43">
        <v>0</v>
      </c>
      <c r="AG831" s="43">
        <f>VLOOKUP(E831,[6]教育处数据!B:N,13,0)</f>
        <v>0</v>
      </c>
      <c r="AH831" s="43">
        <v>0</v>
      </c>
      <c r="AI831" s="43">
        <v>0</v>
      </c>
      <c r="AJ831" s="43">
        <v>0</v>
      </c>
      <c r="AK831" s="43">
        <v>0</v>
      </c>
      <c r="AL831" s="43">
        <v>0</v>
      </c>
      <c r="AM831" s="26">
        <f>SUM(J831:M831,S831:AJ831)</f>
        <v>670</v>
      </c>
      <c r="AN831" s="7" t="str">
        <f>VLOOKUP(G831,'[4]2.第一轮公示反馈'!$G:$AM,33,0)</f>
        <v>眼科+耳鼻咽喉科</v>
      </c>
      <c r="AO831" s="52">
        <f>SUMPRODUCT(($AN$4:$AN$1113=AN831)*($AM$4:$AM$1113&gt;AM831))+1</f>
        <v>5</v>
      </c>
      <c r="AP831" s="53">
        <f>COUNTIF(AN:AN,AN831)</f>
        <v>26</v>
      </c>
      <c r="AQ831" s="54">
        <f>AO831/AP831</f>
        <v>0.192307692307692</v>
      </c>
      <c r="AR831" s="53">
        <f>IF(AQ831&lt;=10%,1.5,(IF(AQ831&lt;=40%,1.25,IF(AQ831&lt;=60%,1,IF(AQ831&lt;90%,0.75,0.5)))))</f>
        <v>1.25</v>
      </c>
      <c r="AS831" s="55">
        <v>1200</v>
      </c>
      <c r="AT831" s="6">
        <f>VLOOKUP(E831,[6]教育处数据!B:Q,16,0)</f>
        <v>20</v>
      </c>
      <c r="AU831" s="56">
        <f>AS831*AR831*(AT831/AW831)</f>
        <v>1500</v>
      </c>
      <c r="AV831" s="57">
        <f>ROUND(AU831,0)</f>
        <v>1500</v>
      </c>
      <c r="AW831" s="6">
        <v>20</v>
      </c>
    </row>
    <row r="832" spans="1:49">
      <c r="A832" s="6"/>
      <c r="B832" s="7" t="s">
        <v>994</v>
      </c>
      <c r="C832" s="8">
        <v>827</v>
      </c>
      <c r="D832" s="73" t="s">
        <v>1001</v>
      </c>
      <c r="E832" s="8" t="str">
        <f>VLOOKUP(D832,'[1]9月学员绩效名单'!$A:$C,3,0)</f>
        <v>732L63</v>
      </c>
      <c r="F832" s="8" t="str">
        <f>VLOOKUP(E832,'[2]住培学员 在培学员排班表（所有人）请假等数据已更新到23.6'!$F$1:$X$65536,19,0)</f>
        <v>住院医师-外院</v>
      </c>
      <c r="G832" s="8" t="str">
        <f>VLOOKUP(E832,'[2]住培学员 在培学员排班表（所有人）请假等数据已更新到23.6'!$F$1:$P$65536,11,0)</f>
        <v>眼科</v>
      </c>
      <c r="H832" s="8" t="str">
        <f>VLOOKUP(E832,'[2]住培学员 在培学员排班表（所有人）请假等数据已更新到23.6'!$F$1:$S$65536,14,0)</f>
        <v>2023年</v>
      </c>
      <c r="I832" s="8" t="s">
        <v>99</v>
      </c>
      <c r="J832" s="74">
        <v>0</v>
      </c>
      <c r="K832" s="74">
        <v>0</v>
      </c>
      <c r="L832" s="74">
        <v>0</v>
      </c>
      <c r="M832" s="74">
        <v>160</v>
      </c>
      <c r="N832" s="75">
        <v>0</v>
      </c>
      <c r="O832" s="25">
        <v>1</v>
      </c>
      <c r="P832" s="75">
        <v>2</v>
      </c>
      <c r="Q832" s="75">
        <v>0</v>
      </c>
      <c r="R832" s="75">
        <v>0</v>
      </c>
      <c r="S832" s="36">
        <v>60</v>
      </c>
      <c r="T832" s="24">
        <v>100</v>
      </c>
      <c r="U832" s="74">
        <v>10</v>
      </c>
      <c r="V832" s="74">
        <v>40</v>
      </c>
      <c r="W832" s="74">
        <v>60</v>
      </c>
      <c r="X832" s="74">
        <v>60</v>
      </c>
      <c r="Y832" s="69">
        <v>80</v>
      </c>
      <c r="Z832" s="48">
        <v>0</v>
      </c>
      <c r="AA832" s="48">
        <f>VLOOKUP(E832,[6]教育处数据!B:G,6,0)</f>
        <v>0</v>
      </c>
      <c r="AB832" s="43">
        <f>VLOOKUP(E832,[6]教育处数据!B:H,7,0)</f>
        <v>100</v>
      </c>
      <c r="AC832" s="43">
        <f>VLOOKUP(E832,[6]教育处数据!B:J,9,0)</f>
        <v>0</v>
      </c>
      <c r="AD832" s="43">
        <f>VLOOKUP(E832,[6]教育处数据!B:L,11,0)</f>
        <v>0</v>
      </c>
      <c r="AE832" s="43">
        <v>0</v>
      </c>
      <c r="AF832" s="43">
        <v>0</v>
      </c>
      <c r="AG832" s="43">
        <f>VLOOKUP(E832,[6]教育处数据!B:N,13,0)</f>
        <v>0</v>
      </c>
      <c r="AH832" s="43">
        <v>0</v>
      </c>
      <c r="AI832" s="43">
        <v>0</v>
      </c>
      <c r="AJ832" s="43">
        <v>0</v>
      </c>
      <c r="AK832" s="43">
        <v>0</v>
      </c>
      <c r="AL832" s="43">
        <v>0</v>
      </c>
      <c r="AM832" s="26">
        <f>SUM(J832:M832,S832:AJ832)</f>
        <v>670</v>
      </c>
      <c r="AN832" s="7" t="str">
        <f>VLOOKUP(G832,'[4]2.第一轮公示反馈'!$G:$AM,33,0)</f>
        <v>眼科+耳鼻咽喉科</v>
      </c>
      <c r="AO832" s="52">
        <f>SUMPRODUCT(($AN$4:$AN$1113=AN832)*($AM$4:$AM$1113&gt;AM832))+1</f>
        <v>5</v>
      </c>
      <c r="AP832" s="53">
        <f>COUNTIF(AN:AN,AN832)</f>
        <v>26</v>
      </c>
      <c r="AQ832" s="54">
        <f>AO832/AP832</f>
        <v>0.192307692307692</v>
      </c>
      <c r="AR832" s="53">
        <f>IF(AQ832&lt;=10%,1.5,(IF(AQ832&lt;=40%,1.25,IF(AQ832&lt;=60%,1,IF(AQ832&lt;90%,0.75,0.5)))))</f>
        <v>1.25</v>
      </c>
      <c r="AS832" s="55">
        <v>1200</v>
      </c>
      <c r="AT832" s="6">
        <f>VLOOKUP(E832,[6]教育处数据!B:Q,16,0)</f>
        <v>20</v>
      </c>
      <c r="AU832" s="56">
        <f>AS832*AR832*(AT832/AW832)</f>
        <v>1500</v>
      </c>
      <c r="AV832" s="57">
        <f>ROUND(AU832,0)</f>
        <v>1500</v>
      </c>
      <c r="AW832" s="6">
        <v>20</v>
      </c>
    </row>
    <row r="833" spans="1:49">
      <c r="A833" s="6"/>
      <c r="B833" s="7" t="s">
        <v>994</v>
      </c>
      <c r="C833" s="8">
        <v>828</v>
      </c>
      <c r="D833" s="7" t="s">
        <v>1002</v>
      </c>
      <c r="E833" s="8" t="str">
        <f>VLOOKUP(D833,'[1]9月学员绩效名单'!$A:$C,3,0)</f>
        <v>733L29</v>
      </c>
      <c r="F833" s="8" t="str">
        <f>VLOOKUP(E833,'[2]住培学员 在培学员排班表（所有人）请假等数据已更新到23.6'!$F$1:$X$65536,19,0)</f>
        <v>住院医师-外院</v>
      </c>
      <c r="G833" s="8" t="str">
        <f>VLOOKUP(E833,'[2]住培学员 在培学员排班表（所有人）请假等数据已更新到23.6'!$F$1:$P$65536,11,0)</f>
        <v>眼科</v>
      </c>
      <c r="H833" s="8" t="str">
        <f>VLOOKUP(E833,'[2]住培学员 在培学员排班表（所有人）请假等数据已更新到23.6'!$F$1:$S$65536,14,0)</f>
        <v>2023年</v>
      </c>
      <c r="I833" s="8" t="s">
        <v>99</v>
      </c>
      <c r="J833" s="74">
        <v>0</v>
      </c>
      <c r="K833" s="74">
        <v>0</v>
      </c>
      <c r="L833" s="74">
        <v>0</v>
      </c>
      <c r="M833" s="74">
        <v>160</v>
      </c>
      <c r="N833" s="75">
        <v>0</v>
      </c>
      <c r="O833" s="25">
        <v>1</v>
      </c>
      <c r="P833" s="75">
        <v>2</v>
      </c>
      <c r="Q833" s="75">
        <v>1</v>
      </c>
      <c r="R833" s="75">
        <v>1</v>
      </c>
      <c r="S833" s="36">
        <v>110</v>
      </c>
      <c r="T833" s="24">
        <v>100</v>
      </c>
      <c r="U833" s="74">
        <v>10</v>
      </c>
      <c r="V833" s="74">
        <v>40</v>
      </c>
      <c r="W833" s="74">
        <v>60</v>
      </c>
      <c r="X833" s="74">
        <v>60</v>
      </c>
      <c r="Y833" s="69">
        <v>80</v>
      </c>
      <c r="Z833" s="48">
        <v>0</v>
      </c>
      <c r="AA833" s="48">
        <f>VLOOKUP(E833,[6]教育处数据!B:G,6,0)</f>
        <v>0</v>
      </c>
      <c r="AB833" s="43">
        <f>VLOOKUP(E833,[6]教育处数据!B:H,7,0)</f>
        <v>0</v>
      </c>
      <c r="AC833" s="43">
        <f>VLOOKUP(E833,[6]教育处数据!B:J,9,0)</f>
        <v>0</v>
      </c>
      <c r="AD833" s="43">
        <f>VLOOKUP(E833,[6]教育处数据!B:L,11,0)</f>
        <v>0</v>
      </c>
      <c r="AE833" s="43">
        <v>0</v>
      </c>
      <c r="AF833" s="43">
        <v>0</v>
      </c>
      <c r="AG833" s="43">
        <f>VLOOKUP(E833,[6]教育处数据!B:N,13,0)</f>
        <v>0</v>
      </c>
      <c r="AH833" s="43">
        <v>0</v>
      </c>
      <c r="AI833" s="43">
        <v>0</v>
      </c>
      <c r="AJ833" s="43">
        <v>0</v>
      </c>
      <c r="AK833" s="43">
        <v>0</v>
      </c>
      <c r="AL833" s="43">
        <v>0</v>
      </c>
      <c r="AM833" s="26">
        <f>SUM(J833:M833,S833:AJ833)</f>
        <v>620</v>
      </c>
      <c r="AN833" s="7" t="str">
        <f>VLOOKUP(G833,'[4]2.第一轮公示反馈'!$G:$AM,33,0)</f>
        <v>眼科+耳鼻咽喉科</v>
      </c>
      <c r="AO833" s="52">
        <f>SUMPRODUCT(($AN$4:$AN$1113=AN833)*($AM$4:$AM$1113&gt;AM833))+1</f>
        <v>7</v>
      </c>
      <c r="AP833" s="53">
        <f>COUNTIF(AN:AN,AN833)</f>
        <v>26</v>
      </c>
      <c r="AQ833" s="54">
        <f>AO833/AP833</f>
        <v>0.269230769230769</v>
      </c>
      <c r="AR833" s="53">
        <f>IF(AQ833&lt;=10%,1.5,(IF(AQ833&lt;=40%,1.25,IF(AQ833&lt;=60%,1,IF(AQ833&lt;90%,0.75,0.5)))))</f>
        <v>1.25</v>
      </c>
      <c r="AS833" s="55">
        <v>1200</v>
      </c>
      <c r="AT833" s="6">
        <f>VLOOKUP(E833,[6]教育处数据!B:Q,16,0)</f>
        <v>20</v>
      </c>
      <c r="AU833" s="56">
        <f>AS833*AR833*(AT833/AW833)</f>
        <v>1500</v>
      </c>
      <c r="AV833" s="57">
        <f>ROUND(AU833,0)</f>
        <v>1500</v>
      </c>
      <c r="AW833" s="6">
        <v>20</v>
      </c>
    </row>
    <row r="834" spans="1:49">
      <c r="A834" s="6"/>
      <c r="B834" s="7" t="s">
        <v>994</v>
      </c>
      <c r="C834" s="8">
        <v>829</v>
      </c>
      <c r="D834" s="73" t="s">
        <v>1003</v>
      </c>
      <c r="E834" s="8" t="str">
        <f>VLOOKUP(D834,'[1]9月学员绩效名单'!$A:$C,3,0)</f>
        <v>7AO346</v>
      </c>
      <c r="F834" s="8" t="str">
        <f>VLOOKUP(E834,'[2]住培学员 在培学员排班表（所有人）请假等数据已更新到23.6'!$F$1:$X$65536,19,0)</f>
        <v>规培研究生</v>
      </c>
      <c r="G834" s="8" t="str">
        <f>VLOOKUP(E834,'[2]住培学员 在培学员排班表（所有人）请假等数据已更新到23.6'!$F$1:$P$65536,11,0)</f>
        <v>眼科</v>
      </c>
      <c r="H834" s="8" t="str">
        <f>VLOOKUP(E834,'[2]住培学员 在培学员排班表（所有人）请假等数据已更新到23.6'!$F$1:$S$65536,14,0)</f>
        <v>2022年</v>
      </c>
      <c r="I834" s="8" t="s">
        <v>99</v>
      </c>
      <c r="J834" s="74">
        <v>0</v>
      </c>
      <c r="K834" s="74">
        <v>0</v>
      </c>
      <c r="L834" s="74">
        <v>0</v>
      </c>
      <c r="M834" s="74">
        <v>160</v>
      </c>
      <c r="N834" s="75">
        <v>0</v>
      </c>
      <c r="O834" s="25">
        <v>3</v>
      </c>
      <c r="P834" s="75">
        <v>2</v>
      </c>
      <c r="Q834" s="75">
        <v>0</v>
      </c>
      <c r="R834" s="75">
        <v>0</v>
      </c>
      <c r="S834" s="36">
        <v>100</v>
      </c>
      <c r="T834" s="24">
        <v>100</v>
      </c>
      <c r="U834" s="74">
        <v>10</v>
      </c>
      <c r="V834" s="74">
        <v>40</v>
      </c>
      <c r="W834" s="74">
        <v>60</v>
      </c>
      <c r="X834" s="74">
        <v>60</v>
      </c>
      <c r="Y834" s="69">
        <v>80</v>
      </c>
      <c r="Z834" s="48">
        <v>0</v>
      </c>
      <c r="AA834" s="48">
        <f>VLOOKUP(E834,[6]教育处数据!B:G,6,0)</f>
        <v>0</v>
      </c>
      <c r="AB834" s="43">
        <f>VLOOKUP(E834,[6]教育处数据!B:H,7,0)</f>
        <v>0</v>
      </c>
      <c r="AC834" s="43">
        <f>VLOOKUP(E834,[6]教育处数据!B:J,9,0)</f>
        <v>0</v>
      </c>
      <c r="AD834" s="43">
        <f>VLOOKUP(E834,[6]教育处数据!B:L,11,0)</f>
        <v>0</v>
      </c>
      <c r="AE834" s="43">
        <v>0</v>
      </c>
      <c r="AF834" s="43">
        <v>0</v>
      </c>
      <c r="AG834" s="43">
        <v>-20</v>
      </c>
      <c r="AH834" s="43">
        <v>0</v>
      </c>
      <c r="AI834" s="43">
        <v>0</v>
      </c>
      <c r="AJ834" s="43">
        <v>0</v>
      </c>
      <c r="AK834" s="43">
        <v>0</v>
      </c>
      <c r="AL834" s="43">
        <v>0</v>
      </c>
      <c r="AM834" s="26">
        <f>SUM(J834:M834,S834:AJ834)</f>
        <v>590</v>
      </c>
      <c r="AN834" s="7" t="str">
        <f>VLOOKUP(G834,'[4]2.第一轮公示反馈'!$G:$AM,33,0)</f>
        <v>眼科+耳鼻咽喉科</v>
      </c>
      <c r="AO834" s="52">
        <f>SUMPRODUCT(($AN$4:$AN$1113=AN834)*($AM$4:$AM$1113&gt;AM834))+1</f>
        <v>8</v>
      </c>
      <c r="AP834" s="53">
        <f>COUNTIF(AN:AN,AN834)</f>
        <v>26</v>
      </c>
      <c r="AQ834" s="54">
        <f>AO834/AP834</f>
        <v>0.307692307692308</v>
      </c>
      <c r="AR834" s="53">
        <f>IF(AQ834&lt;=10%,1.5,(IF(AQ834&lt;=40%,1.25,IF(AQ834&lt;=60%,1,IF(AQ834&lt;90%,0.75,0.5)))))</f>
        <v>1.25</v>
      </c>
      <c r="AS834" s="55">
        <v>1200</v>
      </c>
      <c r="AT834" s="6">
        <f>VLOOKUP(E834,[6]教育处数据!B:Q,16,0)</f>
        <v>20</v>
      </c>
      <c r="AU834" s="56">
        <f>AS834*AR834*(AT834/AW834)</f>
        <v>1500</v>
      </c>
      <c r="AV834" s="57">
        <f>ROUND(AU834,0)</f>
        <v>1500</v>
      </c>
      <c r="AW834" s="6">
        <v>20</v>
      </c>
    </row>
    <row r="835" spans="1:49">
      <c r="A835" s="6"/>
      <c r="B835" s="7" t="s">
        <v>997</v>
      </c>
      <c r="C835" s="8">
        <v>830</v>
      </c>
      <c r="D835" s="13" t="s">
        <v>1004</v>
      </c>
      <c r="E835" s="8" t="str">
        <f>VLOOKUP(D835,'[1]9月学员绩效名单'!$A:$C,3,0)</f>
        <v>7AO351</v>
      </c>
      <c r="F835" s="8" t="str">
        <f>VLOOKUP(E835,'[2]住培学员 在培学员排班表（所有人）请假等数据已更新到23.6'!$F$1:$X$65536,19,0)</f>
        <v>规培研究生</v>
      </c>
      <c r="G835" s="8" t="str">
        <f>VLOOKUP(E835,'[2]住培学员 在培学员排班表（所有人）请假等数据已更新到23.6'!$F$1:$P$65536,11,0)</f>
        <v>耳鼻咽喉科</v>
      </c>
      <c r="H835" s="8" t="str">
        <f>VLOOKUP(E835,'[2]住培学员 在培学员排班表（所有人）请假等数据已更新到23.6'!$F$1:$S$65536,14,0)</f>
        <v>2022年</v>
      </c>
      <c r="I835" s="8" t="s">
        <v>99</v>
      </c>
      <c r="J835" s="24">
        <v>0</v>
      </c>
      <c r="K835" s="24">
        <v>0</v>
      </c>
      <c r="L835" s="24">
        <v>0</v>
      </c>
      <c r="M835" s="24">
        <v>160</v>
      </c>
      <c r="N835" s="25">
        <v>0</v>
      </c>
      <c r="O835" s="25">
        <v>5</v>
      </c>
      <c r="P835" s="25">
        <v>0</v>
      </c>
      <c r="Q835" s="25">
        <v>0</v>
      </c>
      <c r="R835" s="25">
        <v>0</v>
      </c>
      <c r="S835" s="36">
        <v>100</v>
      </c>
      <c r="T835" s="24">
        <v>100</v>
      </c>
      <c r="U835" s="24">
        <v>10</v>
      </c>
      <c r="V835" s="24">
        <v>80</v>
      </c>
      <c r="W835" s="24">
        <v>60</v>
      </c>
      <c r="X835" s="24">
        <v>60</v>
      </c>
      <c r="Y835" s="48">
        <v>0</v>
      </c>
      <c r="Z835" s="48">
        <v>0</v>
      </c>
      <c r="AA835" s="48">
        <f>VLOOKUP(E835,[6]教育处数据!B:G,6,0)</f>
        <v>0</v>
      </c>
      <c r="AB835" s="43">
        <f>VLOOKUP(E835,[6]教育处数据!B:H,7,0)</f>
        <v>0</v>
      </c>
      <c r="AC835" s="43">
        <f>VLOOKUP(E835,[6]教育处数据!B:J,9,0)</f>
        <v>0</v>
      </c>
      <c r="AD835" s="43">
        <f>VLOOKUP(E835,[6]教育处数据!B:L,11,0)</f>
        <v>0</v>
      </c>
      <c r="AE835" s="43">
        <v>0</v>
      </c>
      <c r="AF835" s="43">
        <v>0</v>
      </c>
      <c r="AG835" s="43">
        <f>VLOOKUP(E835,[6]教育处数据!B:N,13,0)</f>
        <v>0</v>
      </c>
      <c r="AH835" s="43">
        <v>0</v>
      </c>
      <c r="AI835" s="43">
        <v>0</v>
      </c>
      <c r="AJ835" s="43">
        <v>0</v>
      </c>
      <c r="AK835" s="43">
        <v>0</v>
      </c>
      <c r="AL835" s="43">
        <v>0</v>
      </c>
      <c r="AM835" s="26">
        <f>SUM(J835:M835,S835:AJ835)</f>
        <v>570</v>
      </c>
      <c r="AN835" s="7" t="str">
        <f>VLOOKUP(G835,'[4]2.第一轮公示反馈'!$G:$AM,33,0)</f>
        <v>眼科+耳鼻咽喉科</v>
      </c>
      <c r="AO835" s="52">
        <f>SUMPRODUCT(($AN$4:$AN$1113=AN835)*($AM$4:$AM$1113&gt;AM835))+1</f>
        <v>9</v>
      </c>
      <c r="AP835" s="53">
        <f>COUNTIF(AN:AN,AN835)</f>
        <v>26</v>
      </c>
      <c r="AQ835" s="54">
        <f>AO835/AP835</f>
        <v>0.346153846153846</v>
      </c>
      <c r="AR835" s="53">
        <f>IF(AQ835&lt;=10%,1.5,(IF(AQ835&lt;=40%,1.25,IF(AQ835&lt;=60%,1,IF(AQ835&lt;90%,0.75,0.5)))))</f>
        <v>1.25</v>
      </c>
      <c r="AS835" s="55">
        <v>1200</v>
      </c>
      <c r="AT835" s="6">
        <f>VLOOKUP(E835,[6]教育处数据!B:Q,16,0)</f>
        <v>20</v>
      </c>
      <c r="AU835" s="56">
        <f>AS835*AR835*(AT835/AW835)</f>
        <v>1500</v>
      </c>
      <c r="AV835" s="57">
        <f>ROUND(AU835,0)</f>
        <v>1500</v>
      </c>
      <c r="AW835" s="6">
        <v>20</v>
      </c>
    </row>
    <row r="836" spans="1:49">
      <c r="A836" s="6"/>
      <c r="B836" s="7" t="s">
        <v>281</v>
      </c>
      <c r="C836" s="8">
        <v>831</v>
      </c>
      <c r="D836" s="9" t="s">
        <v>1005</v>
      </c>
      <c r="E836" s="8" t="str">
        <f>VLOOKUP(D836,'[1]9月学员绩效名单'!$A:$C,3,0)</f>
        <v>732L72</v>
      </c>
      <c r="F836" s="8" t="str">
        <f>VLOOKUP(E836,'[2]住培学员 在培学员排班表（所有人）请假等数据已更新到23.6'!$F$1:$X$65536,19,0)</f>
        <v>住院医师-外院</v>
      </c>
      <c r="G836" s="8" t="str">
        <f>VLOOKUP(E836,'[2]住培学员 在培学员排班表（所有人）请假等数据已更新到23.6'!$F$1:$P$65536,11,0)</f>
        <v>眼科</v>
      </c>
      <c r="H836" s="8" t="str">
        <f>VLOOKUP(E836,'[2]住培学员 在培学员排班表（所有人）请假等数据已更新到23.6'!$F$1:$S$65536,14,0)</f>
        <v>2023年</v>
      </c>
      <c r="I836" s="8" t="s">
        <v>99</v>
      </c>
      <c r="J836" s="24">
        <v>0</v>
      </c>
      <c r="K836" s="24">
        <v>0</v>
      </c>
      <c r="L836" s="43">
        <v>0</v>
      </c>
      <c r="M836" s="24">
        <v>160</v>
      </c>
      <c r="N836" s="25" t="s">
        <v>283</v>
      </c>
      <c r="O836" s="25" t="s">
        <v>283</v>
      </c>
      <c r="P836" s="25" t="s">
        <v>283</v>
      </c>
      <c r="Q836" s="25" t="s">
        <v>283</v>
      </c>
      <c r="R836" s="25" t="s">
        <v>283</v>
      </c>
      <c r="S836" s="36">
        <v>80</v>
      </c>
      <c r="T836" s="24">
        <v>100</v>
      </c>
      <c r="U836" s="24">
        <v>10</v>
      </c>
      <c r="V836" s="24">
        <v>80</v>
      </c>
      <c r="W836" s="24">
        <v>60</v>
      </c>
      <c r="X836" s="24">
        <v>60</v>
      </c>
      <c r="Y836" s="48">
        <v>0</v>
      </c>
      <c r="Z836" s="48">
        <v>0</v>
      </c>
      <c r="AA836" s="48">
        <f>VLOOKUP(E836,[6]教育处数据!B:G,6,0)</f>
        <v>0</v>
      </c>
      <c r="AB836" s="43">
        <f>VLOOKUP(E836,[6]教育处数据!B:H,7,0)</f>
        <v>0</v>
      </c>
      <c r="AC836" s="43">
        <f>VLOOKUP(E836,[6]教育处数据!B:J,9,0)</f>
        <v>0</v>
      </c>
      <c r="AD836" s="43">
        <f>VLOOKUP(E836,[6]教育处数据!B:L,11,0)</f>
        <v>0</v>
      </c>
      <c r="AE836" s="43">
        <v>0</v>
      </c>
      <c r="AF836" s="43">
        <v>0</v>
      </c>
      <c r="AG836" s="43">
        <f>VLOOKUP(E836,[6]教育处数据!B:N,13,0)</f>
        <v>0</v>
      </c>
      <c r="AH836" s="43">
        <v>0</v>
      </c>
      <c r="AI836" s="43">
        <v>0</v>
      </c>
      <c r="AJ836" s="43">
        <v>0</v>
      </c>
      <c r="AK836" s="43">
        <v>0</v>
      </c>
      <c r="AL836" s="43">
        <v>0</v>
      </c>
      <c r="AM836" s="26">
        <f>SUM(J836:M836,S836:AJ836)</f>
        <v>550</v>
      </c>
      <c r="AN836" s="7" t="str">
        <f>VLOOKUP(G836,'[4]2.第一轮公示反馈'!$G:$AM,33,0)</f>
        <v>眼科+耳鼻咽喉科</v>
      </c>
      <c r="AO836" s="52">
        <f>SUMPRODUCT(($AN$4:$AN$1113=AN836)*($AM$4:$AM$1113&gt;AM836))+1</f>
        <v>10</v>
      </c>
      <c r="AP836" s="53">
        <f>COUNTIF(AN:AN,AN836)</f>
        <v>26</v>
      </c>
      <c r="AQ836" s="54">
        <f>AO836/AP836</f>
        <v>0.384615384615385</v>
      </c>
      <c r="AR836" s="53">
        <f>IF(AQ836&lt;=10%,1.5,(IF(AQ836&lt;=40%,1.25,IF(AQ836&lt;=60%,1,IF(AQ836&lt;90%,0.75,0.5)))))</f>
        <v>1.25</v>
      </c>
      <c r="AS836" s="55">
        <v>1200</v>
      </c>
      <c r="AT836" s="6">
        <f>VLOOKUP(E836,[6]教育处数据!B:Q,16,0)</f>
        <v>20</v>
      </c>
      <c r="AU836" s="56">
        <f>AS836*AR836*(AT836/AW836)</f>
        <v>1500</v>
      </c>
      <c r="AV836" s="57">
        <f>ROUND(AU836,0)</f>
        <v>1500</v>
      </c>
      <c r="AW836" s="6">
        <v>20</v>
      </c>
    </row>
    <row r="837" spans="1:49">
      <c r="A837" s="6"/>
      <c r="B837" s="7" t="s">
        <v>997</v>
      </c>
      <c r="C837" s="8">
        <v>832</v>
      </c>
      <c r="D837" s="13" t="s">
        <v>1006</v>
      </c>
      <c r="E837" s="8" t="str">
        <f>VLOOKUP(D837,'[1]9月学员绩效名单'!$A:$C,3,0)</f>
        <v>7AO353</v>
      </c>
      <c r="F837" s="8" t="str">
        <f>VLOOKUP(E837,'[2]住培学员 在培学员排班表（所有人）请假等数据已更新到23.6'!$F$1:$X$65536,19,0)</f>
        <v>规培研究生</v>
      </c>
      <c r="G837" s="8" t="str">
        <f>VLOOKUP(E837,'[2]住培学员 在培学员排班表（所有人）请假等数据已更新到23.6'!$F$1:$P$65536,11,0)</f>
        <v>耳鼻咽喉科</v>
      </c>
      <c r="H837" s="8" t="str">
        <f>VLOOKUP(E837,'[2]住培学员 在培学员排班表（所有人）请假等数据已更新到23.6'!$F$1:$S$65536,14,0)</f>
        <v>2022年</v>
      </c>
      <c r="I837" s="8" t="s">
        <v>99</v>
      </c>
      <c r="J837" s="24">
        <v>0</v>
      </c>
      <c r="K837" s="24">
        <v>0</v>
      </c>
      <c r="L837" s="24">
        <v>0</v>
      </c>
      <c r="M837" s="24">
        <v>160</v>
      </c>
      <c r="N837" s="25">
        <v>0</v>
      </c>
      <c r="O837" s="25">
        <v>3</v>
      </c>
      <c r="P837" s="25">
        <v>1</v>
      </c>
      <c r="Q837" s="25">
        <v>0</v>
      </c>
      <c r="R837" s="25">
        <v>1</v>
      </c>
      <c r="S837" s="36">
        <v>105</v>
      </c>
      <c r="T837" s="24">
        <v>100</v>
      </c>
      <c r="U837" s="24">
        <v>10</v>
      </c>
      <c r="V837" s="24">
        <v>80</v>
      </c>
      <c r="W837" s="24">
        <v>30</v>
      </c>
      <c r="X837" s="24">
        <v>60</v>
      </c>
      <c r="Y837" s="48">
        <v>0</v>
      </c>
      <c r="Z837" s="48">
        <v>0</v>
      </c>
      <c r="AA837" s="48">
        <f>VLOOKUP(E837,[6]教育处数据!B:G,6,0)</f>
        <v>0</v>
      </c>
      <c r="AB837" s="43">
        <f>VLOOKUP(E837,[6]教育处数据!B:H,7,0)</f>
        <v>0</v>
      </c>
      <c r="AC837" s="43">
        <f>VLOOKUP(E837,[6]教育处数据!B:J,9,0)</f>
        <v>0</v>
      </c>
      <c r="AD837" s="43">
        <f>VLOOKUP(E837,[6]教育处数据!B:L,11,0)</f>
        <v>0</v>
      </c>
      <c r="AE837" s="43">
        <v>0</v>
      </c>
      <c r="AF837" s="43">
        <v>0</v>
      </c>
      <c r="AG837" s="43">
        <f>VLOOKUP(E837,[6]教育处数据!B:N,13,0)</f>
        <v>0</v>
      </c>
      <c r="AH837" s="43">
        <v>0</v>
      </c>
      <c r="AI837" s="43">
        <v>0</v>
      </c>
      <c r="AJ837" s="43">
        <v>0</v>
      </c>
      <c r="AK837" s="43">
        <v>0</v>
      </c>
      <c r="AL837" s="43">
        <v>0</v>
      </c>
      <c r="AM837" s="26">
        <f>SUM(J837:M837,S837:AJ837)</f>
        <v>545</v>
      </c>
      <c r="AN837" s="7" t="str">
        <f>VLOOKUP(G837,'[4]2.第一轮公示反馈'!$G:$AM,33,0)</f>
        <v>眼科+耳鼻咽喉科</v>
      </c>
      <c r="AO837" s="52">
        <f>SUMPRODUCT(($AN$4:$AN$1113=AN837)*($AM$4:$AM$1113&gt;AM837))+1</f>
        <v>11</v>
      </c>
      <c r="AP837" s="53">
        <f>COUNTIF(AN:AN,AN837)</f>
        <v>26</v>
      </c>
      <c r="AQ837" s="54">
        <f>AO837/AP837</f>
        <v>0.423076923076923</v>
      </c>
      <c r="AR837" s="53">
        <f>IF(AQ837&lt;=10%,1.5,(IF(AQ837&lt;=40%,1.25,IF(AQ837&lt;=60%,1,IF(AQ837&lt;90%,0.75,0.5)))))</f>
        <v>1</v>
      </c>
      <c r="AS837" s="55">
        <v>1200</v>
      </c>
      <c r="AT837" s="6">
        <f>VLOOKUP(E837,[6]教育处数据!B:Q,16,0)</f>
        <v>20</v>
      </c>
      <c r="AU837" s="56">
        <f>AS837*AR837*(AT837/AW837)</f>
        <v>1200</v>
      </c>
      <c r="AV837" s="57">
        <f>ROUND(AU837,0)</f>
        <v>1200</v>
      </c>
      <c r="AW837" s="6">
        <v>20</v>
      </c>
    </row>
    <row r="838" spans="1:49">
      <c r="A838" s="6"/>
      <c r="B838" s="7" t="s">
        <v>997</v>
      </c>
      <c r="C838" s="8">
        <v>833</v>
      </c>
      <c r="D838" s="13" t="s">
        <v>1007</v>
      </c>
      <c r="E838" s="8" t="str">
        <f>VLOOKUP(D838,'[1]9月学员绩效名单'!$A:$C,3,0)</f>
        <v>7AO348</v>
      </c>
      <c r="F838" s="8" t="str">
        <f>VLOOKUP(E838,'[2]住培学员 在培学员排班表（所有人）请假等数据已更新到23.6'!$F$1:$X$65536,19,0)</f>
        <v>规培研究生</v>
      </c>
      <c r="G838" s="8" t="str">
        <f>VLOOKUP(E838,'[2]住培学员 在培学员排班表（所有人）请假等数据已更新到23.6'!$F$1:$P$65536,11,0)</f>
        <v>耳鼻咽喉科</v>
      </c>
      <c r="H838" s="8" t="str">
        <f>VLOOKUP(E838,'[2]住培学员 在培学员排班表（所有人）请假等数据已更新到23.6'!$F$1:$S$65536,14,0)</f>
        <v>2022年</v>
      </c>
      <c r="I838" s="8" t="s">
        <v>99</v>
      </c>
      <c r="J838" s="24">
        <v>0</v>
      </c>
      <c r="K838" s="24">
        <v>0</v>
      </c>
      <c r="L838" s="24">
        <v>0</v>
      </c>
      <c r="M838" s="24">
        <v>160</v>
      </c>
      <c r="N838" s="25">
        <v>0</v>
      </c>
      <c r="O838" s="25">
        <v>4</v>
      </c>
      <c r="P838" s="25">
        <v>1</v>
      </c>
      <c r="Q838" s="25">
        <v>0</v>
      </c>
      <c r="R838" s="25">
        <v>1</v>
      </c>
      <c r="S838" s="36">
        <v>125</v>
      </c>
      <c r="T838" s="24">
        <v>100</v>
      </c>
      <c r="U838" s="24">
        <v>10</v>
      </c>
      <c r="V838" s="24">
        <v>80</v>
      </c>
      <c r="W838" s="24">
        <v>30</v>
      </c>
      <c r="X838" s="24">
        <v>30</v>
      </c>
      <c r="Y838" s="48">
        <v>0</v>
      </c>
      <c r="Z838" s="48">
        <v>0</v>
      </c>
      <c r="AA838" s="48">
        <f>VLOOKUP(E838,[6]教育处数据!B:G,6,0)</f>
        <v>0</v>
      </c>
      <c r="AB838" s="43">
        <f>VLOOKUP(E838,[6]教育处数据!B:H,7,0)</f>
        <v>0</v>
      </c>
      <c r="AC838" s="43">
        <f>VLOOKUP(E838,[6]教育处数据!B:J,9,0)</f>
        <v>0</v>
      </c>
      <c r="AD838" s="43">
        <f>VLOOKUP(E838,[6]教育处数据!B:L,11,0)</f>
        <v>0</v>
      </c>
      <c r="AE838" s="43">
        <v>0</v>
      </c>
      <c r="AF838" s="43">
        <v>0</v>
      </c>
      <c r="AG838" s="43">
        <f>VLOOKUP(E838,[6]教育处数据!B:N,13,0)</f>
        <v>0</v>
      </c>
      <c r="AH838" s="43">
        <v>0</v>
      </c>
      <c r="AI838" s="43">
        <v>0</v>
      </c>
      <c r="AJ838" s="43">
        <v>0</v>
      </c>
      <c r="AK838" s="43">
        <v>0</v>
      </c>
      <c r="AL838" s="43">
        <v>0</v>
      </c>
      <c r="AM838" s="26">
        <f>SUM(J838:M838,S838:AJ838)</f>
        <v>535</v>
      </c>
      <c r="AN838" s="7" t="str">
        <f>VLOOKUP(G838,'[4]2.第一轮公示反馈'!$G:$AM,33,0)</f>
        <v>眼科+耳鼻咽喉科</v>
      </c>
      <c r="AO838" s="52">
        <f>SUMPRODUCT(($AN$4:$AN$1113=AN838)*($AM$4:$AM$1113&gt;AM838))+1</f>
        <v>12</v>
      </c>
      <c r="AP838" s="53">
        <f>COUNTIF(AN:AN,AN838)</f>
        <v>26</v>
      </c>
      <c r="AQ838" s="54">
        <f>AO838/AP838</f>
        <v>0.461538461538462</v>
      </c>
      <c r="AR838" s="53">
        <f>IF(AQ838&lt;=10%,1.5,(IF(AQ838&lt;=40%,1.25,IF(AQ838&lt;=60%,1,IF(AQ838&lt;90%,0.75,0.5)))))</f>
        <v>1</v>
      </c>
      <c r="AS838" s="55">
        <v>1200</v>
      </c>
      <c r="AT838" s="6">
        <f>VLOOKUP(E838,[6]教育处数据!B:Q,16,0)</f>
        <v>20</v>
      </c>
      <c r="AU838" s="56">
        <f>AS838*AR838*(AT838/AW838)</f>
        <v>1200</v>
      </c>
      <c r="AV838" s="57">
        <f>ROUND(AU838,0)</f>
        <v>1200</v>
      </c>
      <c r="AW838" s="6">
        <v>20</v>
      </c>
    </row>
    <row r="839" spans="1:49">
      <c r="A839" s="6"/>
      <c r="B839" s="7" t="s">
        <v>994</v>
      </c>
      <c r="C839" s="8">
        <v>834</v>
      </c>
      <c r="D839" s="7" t="s">
        <v>1008</v>
      </c>
      <c r="E839" s="8">
        <f>VLOOKUP(D839,'[1]9月学员绩效名单'!$A:$C,3,0)</f>
        <v>623035</v>
      </c>
      <c r="F839" s="8" t="str">
        <f>VLOOKUP(E839,'[2]住培学员 在培学员排班表（所有人）请假等数据已更新到23.6'!$F$1:$X$65536,19,0)</f>
        <v>住院医师-本院</v>
      </c>
      <c r="G839" s="8" t="str">
        <f>VLOOKUP(E839,'[2]住培学员 在培学员排班表（所有人）请假等数据已更新到23.6'!$F$1:$P$65536,11,0)</f>
        <v>眼科</v>
      </c>
      <c r="H839" s="8" t="str">
        <f>VLOOKUP(E839,'[2]住培学员 在培学员排班表（所有人）请假等数据已更新到23.6'!$F$1:$S$65536,14,0)</f>
        <v>2023年</v>
      </c>
      <c r="I839" s="8" t="s">
        <v>99</v>
      </c>
      <c r="J839" s="74">
        <v>0</v>
      </c>
      <c r="K839" s="74">
        <v>0</v>
      </c>
      <c r="L839" s="74">
        <v>0</v>
      </c>
      <c r="M839" s="74">
        <v>160</v>
      </c>
      <c r="N839" s="25">
        <v>0</v>
      </c>
      <c r="O839" s="25">
        <v>2</v>
      </c>
      <c r="P839" s="25">
        <v>2</v>
      </c>
      <c r="Q839" s="25">
        <v>0</v>
      </c>
      <c r="R839" s="25">
        <v>0</v>
      </c>
      <c r="S839" s="36">
        <v>80</v>
      </c>
      <c r="T839" s="24">
        <v>100</v>
      </c>
      <c r="U839" s="74">
        <v>10</v>
      </c>
      <c r="V839" s="74">
        <v>20</v>
      </c>
      <c r="W839" s="74">
        <v>30</v>
      </c>
      <c r="X839" s="74">
        <v>30</v>
      </c>
      <c r="Y839" s="69">
        <v>0</v>
      </c>
      <c r="Z839" s="48">
        <v>0</v>
      </c>
      <c r="AA839" s="48">
        <f>VLOOKUP(E839,[6]教育处数据!B:G,6,0)</f>
        <v>0</v>
      </c>
      <c r="AB839" s="43">
        <f>VLOOKUP(E839,[6]教育处数据!B:H,7,0)</f>
        <v>100</v>
      </c>
      <c r="AC839" s="43">
        <f>VLOOKUP(E839,[6]教育处数据!B:J,9,0)</f>
        <v>0</v>
      </c>
      <c r="AD839" s="43">
        <f>VLOOKUP(E839,[6]教育处数据!B:L,11,0)</f>
        <v>0</v>
      </c>
      <c r="AE839" s="43">
        <v>0</v>
      </c>
      <c r="AF839" s="43">
        <v>0</v>
      </c>
      <c r="AG839" s="43">
        <f>VLOOKUP(E839,[6]教育处数据!B:N,13,0)</f>
        <v>0</v>
      </c>
      <c r="AH839" s="43">
        <v>0</v>
      </c>
      <c r="AI839" s="43">
        <v>0</v>
      </c>
      <c r="AJ839" s="43">
        <v>0</v>
      </c>
      <c r="AK839" s="43">
        <v>0</v>
      </c>
      <c r="AL839" s="43">
        <v>0</v>
      </c>
      <c r="AM839" s="26">
        <f>SUM(J839:M839,S839:AJ839)</f>
        <v>530</v>
      </c>
      <c r="AN839" s="7" t="str">
        <f>VLOOKUP(G839,'[4]2.第一轮公示反馈'!$G:$AM,33,0)</f>
        <v>眼科+耳鼻咽喉科</v>
      </c>
      <c r="AO839" s="52">
        <f>SUMPRODUCT(($AN$4:$AN$1113=AN839)*($AM$4:$AM$1113&gt;AM839))+1</f>
        <v>13</v>
      </c>
      <c r="AP839" s="53">
        <f>COUNTIF(AN:AN,AN839)</f>
        <v>26</v>
      </c>
      <c r="AQ839" s="54">
        <f>AO839/AP839</f>
        <v>0.5</v>
      </c>
      <c r="AR839" s="53">
        <f>IF(AQ839&lt;=10%,1.5,(IF(AQ839&lt;=40%,1.25,IF(AQ839&lt;=60%,1,IF(AQ839&lt;90%,0.75,0.5)))))</f>
        <v>1</v>
      </c>
      <c r="AS839" s="55">
        <v>1200</v>
      </c>
      <c r="AT839" s="6">
        <f>VLOOKUP(E839,[6]教育处数据!B:Q,16,0)</f>
        <v>20</v>
      </c>
      <c r="AU839" s="56">
        <f>AS839*AR839*(AT839/AW839)</f>
        <v>1200</v>
      </c>
      <c r="AV839" s="57">
        <f>ROUND(AU839,0)</f>
        <v>1200</v>
      </c>
      <c r="AW839" s="6">
        <v>20</v>
      </c>
    </row>
    <row r="840" spans="1:49">
      <c r="A840" s="6"/>
      <c r="B840" s="7" t="s">
        <v>997</v>
      </c>
      <c r="C840" s="8">
        <v>835</v>
      </c>
      <c r="D840" s="10" t="s">
        <v>1009</v>
      </c>
      <c r="E840" s="8" t="str">
        <f>VLOOKUP(D840,'[1]9月学员绩效名单'!$A:$C,3,0)</f>
        <v>732L66</v>
      </c>
      <c r="F840" s="8" t="str">
        <f>VLOOKUP(E840,'[2]住培学员 在培学员排班表（所有人）请假等数据已更新到23.6'!$F$1:$X$65536,19,0)</f>
        <v>住院医师-外院</v>
      </c>
      <c r="G840" s="8" t="str">
        <f>VLOOKUP(E840,'[2]住培学员 在培学员排班表（所有人）请假等数据已更新到23.6'!$F$1:$P$65536,11,0)</f>
        <v>耳鼻咽喉科</v>
      </c>
      <c r="H840" s="8" t="str">
        <f>VLOOKUP(E840,'[2]住培学员 在培学员排班表（所有人）请假等数据已更新到23.6'!$F$1:$S$65536,14,0)</f>
        <v>2023年</v>
      </c>
      <c r="I840" s="8" t="s">
        <v>99</v>
      </c>
      <c r="J840" s="24">
        <v>0</v>
      </c>
      <c r="K840" s="24">
        <v>0</v>
      </c>
      <c r="L840" s="24">
        <v>0</v>
      </c>
      <c r="M840" s="24">
        <v>160</v>
      </c>
      <c r="N840" s="25">
        <v>0</v>
      </c>
      <c r="O840" s="25">
        <v>3</v>
      </c>
      <c r="P840" s="25">
        <v>0</v>
      </c>
      <c r="Q840" s="25">
        <v>0</v>
      </c>
      <c r="R840" s="25">
        <v>1</v>
      </c>
      <c r="S840" s="36">
        <v>85</v>
      </c>
      <c r="T840" s="24">
        <v>100</v>
      </c>
      <c r="U840" s="24">
        <v>0</v>
      </c>
      <c r="V840" s="24">
        <v>20</v>
      </c>
      <c r="W840" s="24">
        <v>30</v>
      </c>
      <c r="X840" s="24">
        <v>30</v>
      </c>
      <c r="Y840" s="48">
        <v>0</v>
      </c>
      <c r="Z840" s="48">
        <v>0</v>
      </c>
      <c r="AA840" s="48">
        <f>VLOOKUP(E840,[6]教育处数据!B:G,6,0)</f>
        <v>0</v>
      </c>
      <c r="AB840" s="43">
        <f>VLOOKUP(E840,[6]教育处数据!B:H,7,0)</f>
        <v>100</v>
      </c>
      <c r="AC840" s="43">
        <f>VLOOKUP(E840,[6]教育处数据!B:J,9,0)</f>
        <v>0</v>
      </c>
      <c r="AD840" s="43">
        <f>VLOOKUP(E840,[6]教育处数据!B:L,11,0)</f>
        <v>0</v>
      </c>
      <c r="AE840" s="43">
        <v>0</v>
      </c>
      <c r="AF840" s="43">
        <v>0</v>
      </c>
      <c r="AG840" s="43">
        <f>VLOOKUP(E840,[6]教育处数据!B:N,13,0)</f>
        <v>0</v>
      </c>
      <c r="AH840" s="43">
        <v>0</v>
      </c>
      <c r="AI840" s="43">
        <v>0</v>
      </c>
      <c r="AJ840" s="43">
        <v>0</v>
      </c>
      <c r="AK840" s="43">
        <v>0</v>
      </c>
      <c r="AL840" s="43">
        <v>0</v>
      </c>
      <c r="AM840" s="26">
        <f>SUM(J840:M840,S840:AJ840)</f>
        <v>525</v>
      </c>
      <c r="AN840" s="7" t="str">
        <f>VLOOKUP(G840,'[4]2.第一轮公示反馈'!$G:$AM,33,0)</f>
        <v>眼科+耳鼻咽喉科</v>
      </c>
      <c r="AO840" s="52">
        <f>SUMPRODUCT(($AN$4:$AN$1113=AN840)*($AM$4:$AM$1113&gt;AM840))+1</f>
        <v>14</v>
      </c>
      <c r="AP840" s="53">
        <f>COUNTIF(AN:AN,AN840)</f>
        <v>26</v>
      </c>
      <c r="AQ840" s="54">
        <f>AO840/AP840</f>
        <v>0.538461538461538</v>
      </c>
      <c r="AR840" s="53">
        <f>IF(AQ840&lt;=10%,1.5,(IF(AQ840&lt;=40%,1.25,IF(AQ840&lt;=60%,1,IF(AQ840&lt;90%,0.75,0.5)))))</f>
        <v>1</v>
      </c>
      <c r="AS840" s="55">
        <v>1200</v>
      </c>
      <c r="AT840" s="6">
        <f>VLOOKUP(E840,[6]教育处数据!B:Q,16,0)</f>
        <v>20</v>
      </c>
      <c r="AU840" s="56">
        <f>AS840*AR840*(AT840/AW840)</f>
        <v>1200</v>
      </c>
      <c r="AV840" s="57">
        <f>ROUND(AU840,0)</f>
        <v>1200</v>
      </c>
      <c r="AW840" s="6">
        <v>20</v>
      </c>
    </row>
    <row r="841" spans="1:49">
      <c r="A841" s="6"/>
      <c r="B841" s="7" t="s">
        <v>997</v>
      </c>
      <c r="C841" s="8">
        <v>836</v>
      </c>
      <c r="D841" s="10" t="s">
        <v>1010</v>
      </c>
      <c r="E841" s="8" t="str">
        <f>VLOOKUP(D841,'[1]9月学员绩效名单'!$A:$C,3,0)</f>
        <v>730L31</v>
      </c>
      <c r="F841" s="8" t="str">
        <f>VLOOKUP(E841,'[2]住培学员 在培学员排班表（所有人）请假等数据已更新到23.6'!$F$1:$X$65536,19,0)</f>
        <v>住院医师-外院</v>
      </c>
      <c r="G841" s="8" t="str">
        <f>VLOOKUP(E841,'[2]住培学员 在培学员排班表（所有人）请假等数据已更新到23.6'!$F$1:$P$65536,11,0)</f>
        <v>耳鼻咽喉科</v>
      </c>
      <c r="H841" s="8" t="str">
        <f>VLOOKUP(E841,'[2]住培学员 在培学员排班表（所有人）请假等数据已更新到23.6'!$F$1:$S$65536,14,0)</f>
        <v>2022年</v>
      </c>
      <c r="I841" s="8" t="s">
        <v>99</v>
      </c>
      <c r="J841" s="24">
        <v>0</v>
      </c>
      <c r="K841" s="24">
        <v>0</v>
      </c>
      <c r="L841" s="24">
        <v>0</v>
      </c>
      <c r="M841" s="24">
        <v>160</v>
      </c>
      <c r="N841" s="25">
        <v>0</v>
      </c>
      <c r="O841" s="25">
        <v>5</v>
      </c>
      <c r="P841" s="25">
        <v>0</v>
      </c>
      <c r="Q841" s="25">
        <v>0</v>
      </c>
      <c r="R841" s="25">
        <v>0</v>
      </c>
      <c r="S841" s="36">
        <v>100</v>
      </c>
      <c r="T841" s="24">
        <v>100</v>
      </c>
      <c r="U841" s="24">
        <v>0</v>
      </c>
      <c r="V841" s="24">
        <v>0</v>
      </c>
      <c r="W841" s="24">
        <v>30</v>
      </c>
      <c r="X841" s="24">
        <v>30</v>
      </c>
      <c r="Y841" s="48">
        <v>0</v>
      </c>
      <c r="Z841" s="48">
        <v>0</v>
      </c>
      <c r="AA841" s="48">
        <f>VLOOKUP(E841,[6]教育处数据!B:G,6,0)</f>
        <v>0</v>
      </c>
      <c r="AB841" s="43">
        <f>VLOOKUP(E841,[6]教育处数据!B:H,7,0)</f>
        <v>100</v>
      </c>
      <c r="AC841" s="43">
        <f>VLOOKUP(E841,[6]教育处数据!B:J,9,0)</f>
        <v>0</v>
      </c>
      <c r="AD841" s="43">
        <f>VLOOKUP(E841,[6]教育处数据!B:L,11,0)</f>
        <v>0</v>
      </c>
      <c r="AE841" s="43">
        <v>0</v>
      </c>
      <c r="AF841" s="43">
        <v>0</v>
      </c>
      <c r="AG841" s="43">
        <f>VLOOKUP(E841,[6]教育处数据!B:N,13,0)</f>
        <v>0</v>
      </c>
      <c r="AH841" s="43">
        <v>0</v>
      </c>
      <c r="AI841" s="43">
        <v>0</v>
      </c>
      <c r="AJ841" s="43">
        <v>0</v>
      </c>
      <c r="AK841" s="43">
        <v>0</v>
      </c>
      <c r="AL841" s="43">
        <v>0</v>
      </c>
      <c r="AM841" s="26">
        <f>SUM(J841:M841,S841:AJ841)</f>
        <v>520</v>
      </c>
      <c r="AN841" s="7" t="str">
        <f>VLOOKUP(G841,'[4]2.第一轮公示反馈'!$G:$AM,33,0)</f>
        <v>眼科+耳鼻咽喉科</v>
      </c>
      <c r="AO841" s="52">
        <f>SUMPRODUCT(($AN$4:$AN$1113=AN841)*($AM$4:$AM$1113&gt;AM841))+1</f>
        <v>15</v>
      </c>
      <c r="AP841" s="53">
        <f>COUNTIF(AN:AN,AN841)</f>
        <v>26</v>
      </c>
      <c r="AQ841" s="54">
        <f>AO841/AP841</f>
        <v>0.576923076923077</v>
      </c>
      <c r="AR841" s="53">
        <f>IF(AQ841&lt;=10%,1.5,(IF(AQ841&lt;=40%,1.25,IF(AQ841&lt;=60%,1,IF(AQ841&lt;90%,0.75,0.5)))))</f>
        <v>1</v>
      </c>
      <c r="AS841" s="55">
        <v>1200</v>
      </c>
      <c r="AT841" s="6">
        <f>VLOOKUP(E841,[6]教育处数据!B:Q,16,0)</f>
        <v>20</v>
      </c>
      <c r="AU841" s="56">
        <f>AS841*AR841*(AT841/AW841)</f>
        <v>1200</v>
      </c>
      <c r="AV841" s="57">
        <f>ROUND(AU841,0)</f>
        <v>1200</v>
      </c>
      <c r="AW841" s="6">
        <v>20</v>
      </c>
    </row>
    <row r="842" spans="1:49">
      <c r="A842" s="6"/>
      <c r="B842" s="7" t="s">
        <v>997</v>
      </c>
      <c r="C842" s="8">
        <v>837</v>
      </c>
      <c r="D842" s="13" t="s">
        <v>1011</v>
      </c>
      <c r="E842" s="8" t="str">
        <f>VLOOKUP(D842,'[1]9月学员绩效名单'!$A:$C,3,0)</f>
        <v>7AO347</v>
      </c>
      <c r="F842" s="8" t="str">
        <f>VLOOKUP(E842,'[2]住培学员 在培学员排班表（所有人）请假等数据已更新到23.6'!$F$1:$X$65536,19,0)</f>
        <v>规培研究生</v>
      </c>
      <c r="G842" s="8" t="str">
        <f>VLOOKUP(E842,'[2]住培学员 在培学员排班表（所有人）请假等数据已更新到23.6'!$F$1:$P$65536,11,0)</f>
        <v>耳鼻咽喉科</v>
      </c>
      <c r="H842" s="8" t="str">
        <f>VLOOKUP(E842,'[2]住培学员 在培学员排班表（所有人）请假等数据已更新到23.6'!$F$1:$S$65536,14,0)</f>
        <v>2022年</v>
      </c>
      <c r="I842" s="8" t="s">
        <v>99</v>
      </c>
      <c r="J842" s="24">
        <v>0</v>
      </c>
      <c r="K842" s="24">
        <v>0</v>
      </c>
      <c r="L842" s="24">
        <v>0</v>
      </c>
      <c r="M842" s="24">
        <v>160</v>
      </c>
      <c r="N842" s="25">
        <v>0</v>
      </c>
      <c r="O842" s="25">
        <v>3</v>
      </c>
      <c r="P842" s="25">
        <v>1</v>
      </c>
      <c r="Q842" s="25">
        <v>0</v>
      </c>
      <c r="R842" s="25">
        <v>1</v>
      </c>
      <c r="S842" s="36">
        <v>105</v>
      </c>
      <c r="T842" s="24">
        <v>100</v>
      </c>
      <c r="U842" s="24">
        <v>10</v>
      </c>
      <c r="V842" s="24">
        <v>80</v>
      </c>
      <c r="W842" s="24">
        <v>30</v>
      </c>
      <c r="X842" s="24">
        <v>30</v>
      </c>
      <c r="Y842" s="48">
        <v>0</v>
      </c>
      <c r="Z842" s="48">
        <v>0</v>
      </c>
      <c r="AA842" s="48">
        <f>VLOOKUP(E842,[6]教育处数据!B:G,6,0)</f>
        <v>0</v>
      </c>
      <c r="AB842" s="43">
        <f>VLOOKUP(E842,[6]教育处数据!B:H,7,0)</f>
        <v>0</v>
      </c>
      <c r="AC842" s="43">
        <f>VLOOKUP(E842,[6]教育处数据!B:J,9,0)</f>
        <v>0</v>
      </c>
      <c r="AD842" s="43">
        <f>VLOOKUP(E842,[6]教育处数据!B:L,11,0)</f>
        <v>0</v>
      </c>
      <c r="AE842" s="43">
        <v>0</v>
      </c>
      <c r="AF842" s="43">
        <v>0</v>
      </c>
      <c r="AG842" s="43">
        <f>VLOOKUP(E842,[6]教育处数据!B:N,13,0)</f>
        <v>0</v>
      </c>
      <c r="AH842" s="43">
        <v>0</v>
      </c>
      <c r="AI842" s="43">
        <v>0</v>
      </c>
      <c r="AJ842" s="43">
        <v>0</v>
      </c>
      <c r="AK842" s="43">
        <v>0</v>
      </c>
      <c r="AL842" s="43">
        <v>0</v>
      </c>
      <c r="AM842" s="26">
        <f>SUM(J842:M842,S842:AJ842)</f>
        <v>515</v>
      </c>
      <c r="AN842" s="7" t="str">
        <f>VLOOKUP(G842,'[4]2.第一轮公示反馈'!$G:$AM,33,0)</f>
        <v>眼科+耳鼻咽喉科</v>
      </c>
      <c r="AO842" s="52">
        <f>SUMPRODUCT(($AN$4:$AN$1113=AN842)*($AM$4:$AM$1113&gt;AM842))+1</f>
        <v>16</v>
      </c>
      <c r="AP842" s="53">
        <f>COUNTIF(AN:AN,AN842)</f>
        <v>26</v>
      </c>
      <c r="AQ842" s="54">
        <f>AO842/AP842</f>
        <v>0.615384615384615</v>
      </c>
      <c r="AR842" s="53">
        <f>IF(AQ842&lt;=10%,1.5,(IF(AQ842&lt;=40%,1.25,IF(AQ842&lt;=60%,1,IF(AQ842&lt;90%,0.75,0.5)))))</f>
        <v>0.75</v>
      </c>
      <c r="AS842" s="55">
        <v>1200</v>
      </c>
      <c r="AT842" s="6">
        <f>VLOOKUP(E842,[6]教育处数据!B:Q,16,0)</f>
        <v>20</v>
      </c>
      <c r="AU842" s="56">
        <f>AS842*AR842*(AT842/AW842)</f>
        <v>900</v>
      </c>
      <c r="AV842" s="57">
        <f>ROUND(AU842,0)</f>
        <v>900</v>
      </c>
      <c r="AW842" s="6">
        <v>20</v>
      </c>
    </row>
    <row r="843" spans="1:49">
      <c r="A843" s="6"/>
      <c r="B843" s="7" t="s">
        <v>997</v>
      </c>
      <c r="C843" s="8">
        <v>838</v>
      </c>
      <c r="D843" s="10" t="s">
        <v>1012</v>
      </c>
      <c r="E843" s="8" t="str">
        <f>VLOOKUP(D843,'[1]9月学员绩效名单'!$A:$C,3,0)</f>
        <v>733L30</v>
      </c>
      <c r="F843" s="8" t="str">
        <f>VLOOKUP(E843,'[2]住培学员 在培学员排班表（所有人）请假等数据已更新到23.6'!$F$1:$X$65536,19,0)</f>
        <v>住院医师-外院</v>
      </c>
      <c r="G843" s="8" t="str">
        <f>VLOOKUP(E843,'[2]住培学员 在培学员排班表（所有人）请假等数据已更新到23.6'!$F$1:$P$65536,11,0)</f>
        <v>耳鼻咽喉科</v>
      </c>
      <c r="H843" s="8" t="str">
        <f>VLOOKUP(E843,'[2]住培学员 在培学员排班表（所有人）请假等数据已更新到23.6'!$F$1:$S$65536,14,0)</f>
        <v>2023年</v>
      </c>
      <c r="I843" s="8" t="s">
        <v>99</v>
      </c>
      <c r="J843" s="24">
        <v>0</v>
      </c>
      <c r="K843" s="24">
        <v>0</v>
      </c>
      <c r="L843" s="24">
        <v>0</v>
      </c>
      <c r="M843" s="24">
        <v>160</v>
      </c>
      <c r="N843" s="25">
        <v>0</v>
      </c>
      <c r="O843" s="25">
        <v>3</v>
      </c>
      <c r="P843" s="25">
        <v>0</v>
      </c>
      <c r="Q843" s="25">
        <v>0</v>
      </c>
      <c r="R843" s="25">
        <v>1</v>
      </c>
      <c r="S843" s="36">
        <v>85</v>
      </c>
      <c r="T843" s="24">
        <v>100</v>
      </c>
      <c r="U843" s="24">
        <v>0</v>
      </c>
      <c r="V843" s="24">
        <v>60</v>
      </c>
      <c r="W843" s="24">
        <v>0</v>
      </c>
      <c r="X843" s="24">
        <v>0</v>
      </c>
      <c r="Y843" s="48">
        <v>0</v>
      </c>
      <c r="Z843" s="48">
        <v>0</v>
      </c>
      <c r="AA843" s="48">
        <f>VLOOKUP(E843,[6]教育处数据!B:G,6,0)</f>
        <v>0</v>
      </c>
      <c r="AB843" s="43">
        <f>VLOOKUP(E843,[6]教育处数据!B:H,7,0)</f>
        <v>100</v>
      </c>
      <c r="AC843" s="43">
        <f>VLOOKUP(E843,[6]教育处数据!B:J,9,0)</f>
        <v>0</v>
      </c>
      <c r="AD843" s="43">
        <f>VLOOKUP(E843,[6]教育处数据!B:L,11,0)</f>
        <v>0</v>
      </c>
      <c r="AE843" s="43">
        <v>0</v>
      </c>
      <c r="AF843" s="43">
        <v>0</v>
      </c>
      <c r="AG843" s="43">
        <f>VLOOKUP(E843,[6]教育处数据!B:N,13,0)</f>
        <v>0</v>
      </c>
      <c r="AH843" s="43">
        <v>0</v>
      </c>
      <c r="AI843" s="43">
        <v>0</v>
      </c>
      <c r="AJ843" s="43">
        <v>0</v>
      </c>
      <c r="AK843" s="43">
        <v>0</v>
      </c>
      <c r="AL843" s="43">
        <v>0</v>
      </c>
      <c r="AM843" s="26">
        <f>SUM(J843:M843,S843:AJ843)</f>
        <v>505</v>
      </c>
      <c r="AN843" s="7" t="str">
        <f>VLOOKUP(G843,'[4]2.第一轮公示反馈'!$G:$AM,33,0)</f>
        <v>眼科+耳鼻咽喉科</v>
      </c>
      <c r="AO843" s="52">
        <f>SUMPRODUCT(($AN$4:$AN$1113=AN843)*($AM$4:$AM$1113&gt;AM843))+1</f>
        <v>17</v>
      </c>
      <c r="AP843" s="53">
        <f>COUNTIF(AN:AN,AN843)</f>
        <v>26</v>
      </c>
      <c r="AQ843" s="54">
        <f>AO843/AP843</f>
        <v>0.653846153846154</v>
      </c>
      <c r="AR843" s="53">
        <f>IF(AQ843&lt;=10%,1.5,(IF(AQ843&lt;=40%,1.25,IF(AQ843&lt;=60%,1,IF(AQ843&lt;90%,0.75,0.5)))))</f>
        <v>0.75</v>
      </c>
      <c r="AS843" s="55">
        <v>1200</v>
      </c>
      <c r="AT843" s="6">
        <f>VLOOKUP(E843,[6]教育处数据!B:Q,16,0)</f>
        <v>20</v>
      </c>
      <c r="AU843" s="56">
        <f>AS843*AR843*(AT843/AW843)</f>
        <v>900</v>
      </c>
      <c r="AV843" s="57">
        <f>ROUND(AU843,0)</f>
        <v>900</v>
      </c>
      <c r="AW843" s="6">
        <v>20</v>
      </c>
    </row>
    <row r="844" spans="1:49">
      <c r="A844" s="6"/>
      <c r="B844" s="7" t="s">
        <v>997</v>
      </c>
      <c r="C844" s="8">
        <v>839</v>
      </c>
      <c r="D844" s="13" t="s">
        <v>1013</v>
      </c>
      <c r="E844" s="8" t="str">
        <f>VLOOKUP(D844,'[1]9月学员绩效名单'!$A:$C,3,0)</f>
        <v>7AO350</v>
      </c>
      <c r="F844" s="8" t="str">
        <f>VLOOKUP(E844,'[2]住培学员 在培学员排班表（所有人）请假等数据已更新到23.6'!$F$1:$X$65536,19,0)</f>
        <v>规培研究生</v>
      </c>
      <c r="G844" s="8" t="str">
        <f>VLOOKUP(E844,'[2]住培学员 在培学员排班表（所有人）请假等数据已更新到23.6'!$F$1:$P$65536,11,0)</f>
        <v>耳鼻咽喉科</v>
      </c>
      <c r="H844" s="8" t="str">
        <f>VLOOKUP(E844,'[2]住培学员 在培学员排班表（所有人）请假等数据已更新到23.6'!$F$1:$S$65536,14,0)</f>
        <v>2022年</v>
      </c>
      <c r="I844" s="8" t="s">
        <v>99</v>
      </c>
      <c r="J844" s="24">
        <v>0</v>
      </c>
      <c r="K844" s="24">
        <v>0</v>
      </c>
      <c r="L844" s="24">
        <v>0</v>
      </c>
      <c r="M844" s="24">
        <v>160</v>
      </c>
      <c r="N844" s="25">
        <v>0</v>
      </c>
      <c r="O844" s="25">
        <v>4</v>
      </c>
      <c r="P844" s="25">
        <v>1</v>
      </c>
      <c r="Q844" s="25">
        <v>0</v>
      </c>
      <c r="R844" s="25">
        <v>1</v>
      </c>
      <c r="S844" s="36">
        <v>125</v>
      </c>
      <c r="T844" s="24">
        <v>100</v>
      </c>
      <c r="U844" s="24">
        <v>0</v>
      </c>
      <c r="V844" s="24">
        <v>40</v>
      </c>
      <c r="W844" s="24">
        <v>30</v>
      </c>
      <c r="X844" s="24">
        <v>30</v>
      </c>
      <c r="Y844" s="48">
        <v>0</v>
      </c>
      <c r="Z844" s="48">
        <v>0</v>
      </c>
      <c r="AA844" s="48">
        <f>VLOOKUP(E844,[6]教育处数据!B:G,6,0)</f>
        <v>0</v>
      </c>
      <c r="AB844" s="43">
        <f>VLOOKUP(E844,[6]教育处数据!B:H,7,0)</f>
        <v>0</v>
      </c>
      <c r="AC844" s="43">
        <f>VLOOKUP(E844,[6]教育处数据!B:J,9,0)</f>
        <v>0</v>
      </c>
      <c r="AD844" s="43">
        <f>VLOOKUP(E844,[6]教育处数据!B:L,11,0)</f>
        <v>0</v>
      </c>
      <c r="AE844" s="43">
        <v>0</v>
      </c>
      <c r="AF844" s="43">
        <v>0</v>
      </c>
      <c r="AG844" s="43">
        <f>VLOOKUP(E844,[6]教育处数据!B:N,13,0)</f>
        <v>0</v>
      </c>
      <c r="AH844" s="43">
        <v>0</v>
      </c>
      <c r="AI844" s="43">
        <v>0</v>
      </c>
      <c r="AJ844" s="43">
        <v>0</v>
      </c>
      <c r="AK844" s="43">
        <v>0</v>
      </c>
      <c r="AL844" s="43">
        <v>0</v>
      </c>
      <c r="AM844" s="26">
        <f>SUM(J844:M844,S844:AJ844)</f>
        <v>485</v>
      </c>
      <c r="AN844" s="7" t="str">
        <f>VLOOKUP(G844,'[4]2.第一轮公示反馈'!$G:$AM,33,0)</f>
        <v>眼科+耳鼻咽喉科</v>
      </c>
      <c r="AO844" s="52">
        <f>SUMPRODUCT(($AN$4:$AN$1113=AN844)*($AM$4:$AM$1113&gt;AM844))+1</f>
        <v>18</v>
      </c>
      <c r="AP844" s="53">
        <f>COUNTIF(AN:AN,AN844)</f>
        <v>26</v>
      </c>
      <c r="AQ844" s="54">
        <f>AO844/AP844</f>
        <v>0.692307692307692</v>
      </c>
      <c r="AR844" s="53">
        <f>IF(AQ844&lt;=10%,1.5,(IF(AQ844&lt;=40%,1.25,IF(AQ844&lt;=60%,1,IF(AQ844&lt;90%,0.75,0.5)))))</f>
        <v>0.75</v>
      </c>
      <c r="AS844" s="55">
        <v>1200</v>
      </c>
      <c r="AT844" s="6">
        <f>VLOOKUP(E844,[6]教育处数据!B:Q,16,0)</f>
        <v>20</v>
      </c>
      <c r="AU844" s="56">
        <f>AS844*AR844*(AT844/AW844)</f>
        <v>900</v>
      </c>
      <c r="AV844" s="57">
        <f>ROUND(AU844,0)</f>
        <v>900</v>
      </c>
      <c r="AW844" s="6">
        <v>20</v>
      </c>
    </row>
    <row r="845" spans="1:49">
      <c r="A845" s="6"/>
      <c r="B845" s="7" t="s">
        <v>997</v>
      </c>
      <c r="C845" s="8">
        <v>840</v>
      </c>
      <c r="D845" s="10" t="s">
        <v>1014</v>
      </c>
      <c r="E845" s="8" t="str">
        <f>VLOOKUP(D845,'[1]9月学员绩效名单'!$A:$C,3,0)</f>
        <v>733L23</v>
      </c>
      <c r="F845" s="8" t="str">
        <f>VLOOKUP(E845,'[2]住培学员 在培学员排班表（所有人）请假等数据已更新到23.6'!$F$1:$X$65536,19,0)</f>
        <v>住院医师-外院</v>
      </c>
      <c r="G845" s="8" t="str">
        <f>VLOOKUP(E845,'[2]住培学员 在培学员排班表（所有人）请假等数据已更新到23.6'!$F$1:$P$65536,11,0)</f>
        <v>耳鼻咽喉科</v>
      </c>
      <c r="H845" s="8" t="str">
        <f>VLOOKUP(E845,'[2]住培学员 在培学员排班表（所有人）请假等数据已更新到23.6'!$F$1:$S$65536,14,0)</f>
        <v>2023年</v>
      </c>
      <c r="I845" s="8" t="s">
        <v>99</v>
      </c>
      <c r="J845" s="24">
        <v>0</v>
      </c>
      <c r="K845" s="24">
        <v>0</v>
      </c>
      <c r="L845" s="24">
        <v>0</v>
      </c>
      <c r="M845" s="24">
        <v>160</v>
      </c>
      <c r="N845" s="25">
        <v>0</v>
      </c>
      <c r="O845" s="25">
        <v>3</v>
      </c>
      <c r="P845" s="25">
        <v>0</v>
      </c>
      <c r="Q845" s="25">
        <v>0</v>
      </c>
      <c r="R845" s="25">
        <v>1</v>
      </c>
      <c r="S845" s="36">
        <v>85</v>
      </c>
      <c r="T845" s="24">
        <v>100</v>
      </c>
      <c r="U845" s="24">
        <v>10</v>
      </c>
      <c r="V845" s="24">
        <v>80</v>
      </c>
      <c r="W845" s="24">
        <v>0</v>
      </c>
      <c r="X845" s="24">
        <v>30</v>
      </c>
      <c r="Y845" s="48">
        <v>0</v>
      </c>
      <c r="Z845" s="48">
        <v>0</v>
      </c>
      <c r="AA845" s="48">
        <f>VLOOKUP(E845,[6]教育处数据!B:G,6,0)</f>
        <v>0</v>
      </c>
      <c r="AB845" s="43">
        <f>VLOOKUP(E845,[6]教育处数据!B:H,7,0)</f>
        <v>0</v>
      </c>
      <c r="AC845" s="43">
        <f>VLOOKUP(E845,[6]教育处数据!B:J,9,0)</f>
        <v>0</v>
      </c>
      <c r="AD845" s="43">
        <f>VLOOKUP(E845,[6]教育处数据!B:L,11,0)</f>
        <v>0</v>
      </c>
      <c r="AE845" s="43">
        <v>0</v>
      </c>
      <c r="AF845" s="43">
        <v>0</v>
      </c>
      <c r="AG845" s="43">
        <f>VLOOKUP(E845,[6]教育处数据!B:N,13,0)</f>
        <v>0</v>
      </c>
      <c r="AH845" s="43">
        <v>0</v>
      </c>
      <c r="AI845" s="43">
        <v>0</v>
      </c>
      <c r="AJ845" s="43">
        <v>0</v>
      </c>
      <c r="AK845" s="43">
        <v>0</v>
      </c>
      <c r="AL845" s="43">
        <v>0</v>
      </c>
      <c r="AM845" s="26">
        <f>SUM(J845:M845,S845:AJ845)</f>
        <v>465</v>
      </c>
      <c r="AN845" s="7" t="str">
        <f>VLOOKUP(G845,'[4]2.第一轮公示反馈'!$G:$AM,33,0)</f>
        <v>眼科+耳鼻咽喉科</v>
      </c>
      <c r="AO845" s="52">
        <f>SUMPRODUCT(($AN$4:$AN$1113=AN845)*($AM$4:$AM$1113&gt;AM845))+1</f>
        <v>19</v>
      </c>
      <c r="AP845" s="53">
        <f>COUNTIF(AN:AN,AN845)</f>
        <v>26</v>
      </c>
      <c r="AQ845" s="54">
        <f>AO845/AP845</f>
        <v>0.730769230769231</v>
      </c>
      <c r="AR845" s="53">
        <f>IF(AQ845&lt;=10%,1.5,(IF(AQ845&lt;=40%,1.25,IF(AQ845&lt;=60%,1,IF(AQ845&lt;90%,0.75,0.5)))))</f>
        <v>0.75</v>
      </c>
      <c r="AS845" s="55">
        <v>1200</v>
      </c>
      <c r="AT845" s="6">
        <f>VLOOKUP(E845,[6]教育处数据!B:Q,16,0)</f>
        <v>20</v>
      </c>
      <c r="AU845" s="56">
        <f>AS845*AR845*(AT845/AW845)</f>
        <v>900</v>
      </c>
      <c r="AV845" s="57">
        <f>ROUND(AU845,0)</f>
        <v>900</v>
      </c>
      <c r="AW845" s="6">
        <v>20</v>
      </c>
    </row>
    <row r="846" spans="1:49">
      <c r="A846" s="6"/>
      <c r="B846" s="7" t="s">
        <v>997</v>
      </c>
      <c r="C846" s="8">
        <v>841</v>
      </c>
      <c r="D846" s="10" t="s">
        <v>1015</v>
      </c>
      <c r="E846" s="8" t="str">
        <f>VLOOKUP(D846,'[1]9月学员绩效名单'!$A:$C,3,0)</f>
        <v>733L11</v>
      </c>
      <c r="F846" s="8" t="str">
        <f>VLOOKUP(E846,'[2]住培学员 在培学员排班表（所有人）请假等数据已更新到23.6'!$F$1:$X$65536,19,0)</f>
        <v>住院医师-外院</v>
      </c>
      <c r="G846" s="8" t="str">
        <f>VLOOKUP(E846,'[2]住培学员 在培学员排班表（所有人）请假等数据已更新到23.6'!$F$1:$P$65536,11,0)</f>
        <v>耳鼻咽喉科</v>
      </c>
      <c r="H846" s="8" t="str">
        <f>VLOOKUP(E846,'[2]住培学员 在培学员排班表（所有人）请假等数据已更新到23.6'!$F$1:$S$65536,14,0)</f>
        <v>2023年</v>
      </c>
      <c r="I846" s="8" t="s">
        <v>99</v>
      </c>
      <c r="J846" s="24">
        <v>0</v>
      </c>
      <c r="K846" s="24">
        <v>0</v>
      </c>
      <c r="L846" s="24">
        <v>0</v>
      </c>
      <c r="M846" s="24">
        <v>160</v>
      </c>
      <c r="N846" s="25">
        <v>0</v>
      </c>
      <c r="O846" s="25">
        <v>3</v>
      </c>
      <c r="P846" s="25">
        <v>0</v>
      </c>
      <c r="Q846" s="25">
        <v>0</v>
      </c>
      <c r="R846" s="25">
        <v>1</v>
      </c>
      <c r="S846" s="36">
        <v>85</v>
      </c>
      <c r="T846" s="24">
        <v>100</v>
      </c>
      <c r="U846" s="24">
        <v>0</v>
      </c>
      <c r="V846" s="24">
        <v>60</v>
      </c>
      <c r="W846" s="24">
        <v>0</v>
      </c>
      <c r="X846" s="24">
        <v>30</v>
      </c>
      <c r="Y846" s="48">
        <v>0</v>
      </c>
      <c r="Z846" s="48">
        <v>0</v>
      </c>
      <c r="AA846" s="48">
        <f>VLOOKUP(E846,[6]教育处数据!B:G,6,0)</f>
        <v>0</v>
      </c>
      <c r="AB846" s="43">
        <f>VLOOKUP(E846,[6]教育处数据!B:H,7,0)</f>
        <v>0</v>
      </c>
      <c r="AC846" s="43">
        <f>VLOOKUP(E846,[6]教育处数据!B:J,9,0)</f>
        <v>0</v>
      </c>
      <c r="AD846" s="43">
        <f>VLOOKUP(E846,[6]教育处数据!B:L,11,0)</f>
        <v>0</v>
      </c>
      <c r="AE846" s="43">
        <v>0</v>
      </c>
      <c r="AF846" s="43">
        <v>0</v>
      </c>
      <c r="AG846" s="43">
        <f>VLOOKUP(E846,[6]教育处数据!B:N,13,0)</f>
        <v>0</v>
      </c>
      <c r="AH846" s="43">
        <v>0</v>
      </c>
      <c r="AI846" s="43">
        <v>0</v>
      </c>
      <c r="AJ846" s="43">
        <v>0</v>
      </c>
      <c r="AK846" s="43">
        <v>0</v>
      </c>
      <c r="AL846" s="43">
        <v>0</v>
      </c>
      <c r="AM846" s="26">
        <f>SUM(J846:M846,S846:AJ846)</f>
        <v>435</v>
      </c>
      <c r="AN846" s="7" t="str">
        <f>VLOOKUP(G846,'[4]2.第一轮公示反馈'!$G:$AM,33,0)</f>
        <v>眼科+耳鼻咽喉科</v>
      </c>
      <c r="AO846" s="52">
        <f>SUMPRODUCT(($AN$4:$AN$1113=AN846)*($AM$4:$AM$1113&gt;AM846))+1</f>
        <v>20</v>
      </c>
      <c r="AP846" s="53">
        <f>COUNTIF(AN:AN,AN846)</f>
        <v>26</v>
      </c>
      <c r="AQ846" s="54">
        <f>AO846/AP846</f>
        <v>0.769230769230769</v>
      </c>
      <c r="AR846" s="53">
        <f>IF(AQ846&lt;=10%,1.5,(IF(AQ846&lt;=40%,1.25,IF(AQ846&lt;=60%,1,IF(AQ846&lt;90%,0.75,0.5)))))</f>
        <v>0.75</v>
      </c>
      <c r="AS846" s="55">
        <v>1200</v>
      </c>
      <c r="AT846" s="6">
        <f>VLOOKUP(E846,[6]教育处数据!B:Q,16,0)</f>
        <v>20</v>
      </c>
      <c r="AU846" s="56">
        <f>AS846*AR846*(AT846/AW846)</f>
        <v>900</v>
      </c>
      <c r="AV846" s="57">
        <f>ROUND(AU846,0)</f>
        <v>900</v>
      </c>
      <c r="AW846" s="6">
        <v>20</v>
      </c>
    </row>
    <row r="847" spans="1:49">
      <c r="A847" s="6"/>
      <c r="B847" s="7" t="s">
        <v>997</v>
      </c>
      <c r="C847" s="8">
        <v>842</v>
      </c>
      <c r="D847" s="13" t="s">
        <v>1016</v>
      </c>
      <c r="E847" s="8" t="str">
        <f>VLOOKUP(D847,'[1]9月学员绩效名单'!$A:$C,3,0)</f>
        <v>7AO352</v>
      </c>
      <c r="F847" s="8" t="str">
        <f>VLOOKUP(E847,'[2]住培学员 在培学员排班表（所有人）请假等数据已更新到23.6'!$F$1:$X$65536,19,0)</f>
        <v>规培研究生</v>
      </c>
      <c r="G847" s="8" t="str">
        <f>VLOOKUP(E847,'[2]住培学员 在培学员排班表（所有人）请假等数据已更新到23.6'!$F$1:$P$65536,11,0)</f>
        <v>耳鼻咽喉科</v>
      </c>
      <c r="H847" s="8" t="str">
        <f>VLOOKUP(E847,'[2]住培学员 在培学员排班表（所有人）请假等数据已更新到23.6'!$F$1:$S$65536,14,0)</f>
        <v>2022年</v>
      </c>
      <c r="I847" s="8" t="s">
        <v>99</v>
      </c>
      <c r="J847" s="24">
        <v>0</v>
      </c>
      <c r="K847" s="24">
        <v>0</v>
      </c>
      <c r="L847" s="24">
        <v>0</v>
      </c>
      <c r="M847" s="24">
        <v>160</v>
      </c>
      <c r="N847" s="25">
        <v>0</v>
      </c>
      <c r="O847" s="25">
        <v>3</v>
      </c>
      <c r="P847" s="25">
        <v>1</v>
      </c>
      <c r="Q847" s="25">
        <v>0</v>
      </c>
      <c r="R847" s="25">
        <v>1</v>
      </c>
      <c r="S847" s="36">
        <v>105</v>
      </c>
      <c r="T847" s="24">
        <v>100</v>
      </c>
      <c r="U847" s="24">
        <v>10</v>
      </c>
      <c r="V847" s="24">
        <v>20</v>
      </c>
      <c r="W847" s="24">
        <v>30</v>
      </c>
      <c r="X847" s="24">
        <v>0</v>
      </c>
      <c r="Y847" s="48">
        <v>0</v>
      </c>
      <c r="Z847" s="48">
        <v>0</v>
      </c>
      <c r="AA847" s="48">
        <f>VLOOKUP(E847,[6]教育处数据!B:G,6,0)</f>
        <v>0</v>
      </c>
      <c r="AB847" s="43">
        <f>VLOOKUP(E847,[6]教育处数据!B:H,7,0)</f>
        <v>0</v>
      </c>
      <c r="AC847" s="43">
        <f>VLOOKUP(E847,[6]教育处数据!B:J,9,0)</f>
        <v>0</v>
      </c>
      <c r="AD847" s="43">
        <f>VLOOKUP(E847,[6]教育处数据!B:L,11,0)</f>
        <v>0</v>
      </c>
      <c r="AE847" s="43">
        <v>0</v>
      </c>
      <c r="AF847" s="43">
        <v>0</v>
      </c>
      <c r="AG847" s="43">
        <f>VLOOKUP(E847,[6]教育处数据!B:N,13,0)</f>
        <v>0</v>
      </c>
      <c r="AH847" s="43">
        <v>0</v>
      </c>
      <c r="AI847" s="43">
        <v>0</v>
      </c>
      <c r="AJ847" s="43">
        <v>0</v>
      </c>
      <c r="AK847" s="43">
        <v>0</v>
      </c>
      <c r="AL847" s="43">
        <v>0</v>
      </c>
      <c r="AM847" s="26">
        <f>SUM(J847:M847,S847:AJ847)</f>
        <v>425</v>
      </c>
      <c r="AN847" s="7" t="str">
        <f>VLOOKUP(G847,'[4]2.第一轮公示反馈'!$G:$AM,33,0)</f>
        <v>眼科+耳鼻咽喉科</v>
      </c>
      <c r="AO847" s="52">
        <f>SUMPRODUCT(($AN$4:$AN$1113=AN847)*($AM$4:$AM$1113&gt;AM847))+1</f>
        <v>21</v>
      </c>
      <c r="AP847" s="53">
        <f>COUNTIF(AN:AN,AN847)</f>
        <v>26</v>
      </c>
      <c r="AQ847" s="54">
        <f>AO847/AP847</f>
        <v>0.807692307692308</v>
      </c>
      <c r="AR847" s="53">
        <f>IF(AQ847&lt;=10%,1.5,(IF(AQ847&lt;=40%,1.25,IF(AQ847&lt;=60%,1,IF(AQ847&lt;90%,0.75,0.5)))))</f>
        <v>0.75</v>
      </c>
      <c r="AS847" s="55">
        <v>1200</v>
      </c>
      <c r="AT847" s="6">
        <f>VLOOKUP(E847,[6]教育处数据!B:Q,16,0)</f>
        <v>20</v>
      </c>
      <c r="AU847" s="56">
        <f>AS847*AR847*(AT847/AW847)</f>
        <v>900</v>
      </c>
      <c r="AV847" s="57">
        <f>ROUND(AU847,0)</f>
        <v>900</v>
      </c>
      <c r="AW847" s="6">
        <v>20</v>
      </c>
    </row>
    <row r="848" spans="1:49">
      <c r="A848" s="6"/>
      <c r="B848" s="7" t="s">
        <v>997</v>
      </c>
      <c r="C848" s="8">
        <v>844</v>
      </c>
      <c r="D848" s="13" t="s">
        <v>1017</v>
      </c>
      <c r="E848" s="8" t="str">
        <f>VLOOKUP(D848,'[1]9月学员绩效名单'!$A:$C,3,0)</f>
        <v>7AO349</v>
      </c>
      <c r="F848" s="8" t="str">
        <f>VLOOKUP(E848,'[2]住培学员 在培学员排班表（所有人）请假等数据已更新到23.6'!$F$1:$X$65536,19,0)</f>
        <v>规培研究生</v>
      </c>
      <c r="G848" s="8" t="str">
        <f>VLOOKUP(E848,'[2]住培学员 在培学员排班表（所有人）请假等数据已更新到23.6'!$F$1:$P$65536,11,0)</f>
        <v>耳鼻咽喉科</v>
      </c>
      <c r="H848" s="8" t="str">
        <f>VLOOKUP(E848,'[2]住培学员 在培学员排班表（所有人）请假等数据已更新到23.6'!$F$1:$S$65536,14,0)</f>
        <v>2022年</v>
      </c>
      <c r="I848" s="8" t="s">
        <v>99</v>
      </c>
      <c r="J848" s="24">
        <v>0</v>
      </c>
      <c r="K848" s="24">
        <v>0</v>
      </c>
      <c r="L848" s="24">
        <v>0</v>
      </c>
      <c r="M848" s="24">
        <v>160</v>
      </c>
      <c r="N848" s="25">
        <v>0</v>
      </c>
      <c r="O848" s="25">
        <v>5</v>
      </c>
      <c r="P848" s="25">
        <v>0</v>
      </c>
      <c r="Q848" s="25">
        <v>0</v>
      </c>
      <c r="R848" s="25">
        <v>0</v>
      </c>
      <c r="S848" s="36">
        <v>100</v>
      </c>
      <c r="T848" s="24">
        <v>100</v>
      </c>
      <c r="U848" s="24">
        <v>10</v>
      </c>
      <c r="V848" s="24">
        <v>20</v>
      </c>
      <c r="W848" s="24">
        <v>0</v>
      </c>
      <c r="X848" s="24">
        <v>0</v>
      </c>
      <c r="Y848" s="48">
        <v>0</v>
      </c>
      <c r="Z848" s="48">
        <v>0</v>
      </c>
      <c r="AA848" s="48">
        <f>VLOOKUP(E848,[6]教育处数据!B:G,6,0)</f>
        <v>0</v>
      </c>
      <c r="AB848" s="43">
        <f>VLOOKUP(E848,[6]教育处数据!B:H,7,0)</f>
        <v>0</v>
      </c>
      <c r="AC848" s="43">
        <f>VLOOKUP(E848,[6]教育处数据!B:J,9,0)</f>
        <v>0</v>
      </c>
      <c r="AD848" s="43">
        <f>VLOOKUP(E848,[6]教育处数据!B:L,11,0)</f>
        <v>0</v>
      </c>
      <c r="AE848" s="43">
        <v>0</v>
      </c>
      <c r="AF848" s="43">
        <v>0</v>
      </c>
      <c r="AG848" s="43">
        <f>VLOOKUP(E848,[6]教育处数据!B:N,13,0)</f>
        <v>0</v>
      </c>
      <c r="AH848" s="43">
        <v>0</v>
      </c>
      <c r="AI848" s="43">
        <v>0</v>
      </c>
      <c r="AJ848" s="43">
        <v>0</v>
      </c>
      <c r="AK848" s="43">
        <v>0</v>
      </c>
      <c r="AL848" s="43">
        <v>0</v>
      </c>
      <c r="AM848" s="26">
        <f>SUM(J848:M848,S848:AJ848)</f>
        <v>390</v>
      </c>
      <c r="AN848" s="7" t="str">
        <f>VLOOKUP(G848,'[4]2.第一轮公示反馈'!$G:$AM,33,0)</f>
        <v>眼科+耳鼻咽喉科</v>
      </c>
      <c r="AO848" s="52">
        <f>SUMPRODUCT(($AN$4:$AN$1113=AN848)*($AM$4:$AM$1113&gt;AM848))+1</f>
        <v>23</v>
      </c>
      <c r="AP848" s="53">
        <f>COUNTIF(AN:AN,AN848)</f>
        <v>26</v>
      </c>
      <c r="AQ848" s="54">
        <f>AO848/AP848</f>
        <v>0.884615384615385</v>
      </c>
      <c r="AR848" s="53">
        <f>IF(AQ848&lt;=10%,1.5,(IF(AQ848&lt;=40%,1.25,IF(AQ848&lt;=60%,1,IF(AQ848&lt;90%,0.75,0.5)))))</f>
        <v>0.75</v>
      </c>
      <c r="AS848" s="55">
        <v>1200</v>
      </c>
      <c r="AT848" s="6">
        <f>VLOOKUP(E848,[6]教育处数据!B:Q,16,0)</f>
        <v>20</v>
      </c>
      <c r="AU848" s="56">
        <f>AS848*AR848*(AT848/AW848)</f>
        <v>900</v>
      </c>
      <c r="AV848" s="57">
        <f>ROUND(AU848,0)</f>
        <v>900</v>
      </c>
      <c r="AW848" s="6">
        <v>20</v>
      </c>
    </row>
    <row r="849" spans="1:49">
      <c r="A849" s="6"/>
      <c r="B849" s="7" t="s">
        <v>997</v>
      </c>
      <c r="C849" s="8">
        <v>843</v>
      </c>
      <c r="D849" s="10" t="s">
        <v>1018</v>
      </c>
      <c r="E849" s="8" t="str">
        <f>VLOOKUP(D849,'[1]9月学员绩效名单'!$A:$C,3,0)</f>
        <v>729L80</v>
      </c>
      <c r="F849" s="8" t="str">
        <f>VLOOKUP(E849,'[2]住培学员 在培学员排班表（所有人）请假等数据已更新到23.6'!$F$1:$X$65536,19,0)</f>
        <v>住院医师-外院</v>
      </c>
      <c r="G849" s="8" t="str">
        <f>VLOOKUP(E849,'[2]住培学员 在培学员排班表（所有人）请假等数据已更新到23.6'!$F$1:$P$65536,11,0)</f>
        <v>耳鼻咽喉科</v>
      </c>
      <c r="H849" s="8" t="str">
        <f>VLOOKUP(E849,'[2]住培学员 在培学员排班表（所有人）请假等数据已更新到23.6'!$F$1:$S$65536,14,0)</f>
        <v>2022年</v>
      </c>
      <c r="I849" s="8" t="s">
        <v>99</v>
      </c>
      <c r="J849" s="24">
        <v>0</v>
      </c>
      <c r="K849" s="24">
        <v>0</v>
      </c>
      <c r="L849" s="24">
        <v>0</v>
      </c>
      <c r="M849" s="24">
        <v>160</v>
      </c>
      <c r="N849" s="25">
        <v>0</v>
      </c>
      <c r="O849" s="25">
        <v>4</v>
      </c>
      <c r="P849" s="25">
        <v>0</v>
      </c>
      <c r="Q849" s="25">
        <v>0</v>
      </c>
      <c r="R849" s="25">
        <v>1</v>
      </c>
      <c r="S849" s="36">
        <v>105</v>
      </c>
      <c r="T849" s="24">
        <v>100</v>
      </c>
      <c r="U849" s="24">
        <v>0</v>
      </c>
      <c r="V849" s="24">
        <v>40</v>
      </c>
      <c r="W849" s="24">
        <v>0</v>
      </c>
      <c r="X849" s="24">
        <v>0</v>
      </c>
      <c r="Y849" s="48">
        <v>0</v>
      </c>
      <c r="Z849" s="48">
        <v>0</v>
      </c>
      <c r="AA849" s="48">
        <f>VLOOKUP(E849,[6]教育处数据!B:G,6,0)</f>
        <v>0</v>
      </c>
      <c r="AB849" s="43">
        <f>VLOOKUP(E849,[6]教育处数据!B:H,7,0)</f>
        <v>0</v>
      </c>
      <c r="AC849" s="43">
        <f>VLOOKUP(E849,[6]教育处数据!B:J,9,0)</f>
        <v>0</v>
      </c>
      <c r="AD849" s="43">
        <f>VLOOKUP(E849,[6]教育处数据!B:L,11,0)</f>
        <v>0</v>
      </c>
      <c r="AE849" s="43">
        <v>0</v>
      </c>
      <c r="AF849" s="43">
        <v>0</v>
      </c>
      <c r="AG849" s="43">
        <f>VLOOKUP(E849,[6]教育处数据!B:N,13,0)</f>
        <v>0</v>
      </c>
      <c r="AH849" s="43">
        <v>0</v>
      </c>
      <c r="AI849" s="43">
        <v>0</v>
      </c>
      <c r="AJ849" s="43">
        <v>0</v>
      </c>
      <c r="AK849" s="43">
        <v>0</v>
      </c>
      <c r="AL849" s="43">
        <v>0</v>
      </c>
      <c r="AM849" s="26">
        <f>SUM(J849:M849,S849:AJ849)</f>
        <v>405</v>
      </c>
      <c r="AN849" s="7" t="str">
        <f>VLOOKUP(G849,'[4]2.第一轮公示反馈'!$G:$AM,33,0)</f>
        <v>眼科+耳鼻咽喉科</v>
      </c>
      <c r="AO849" s="52">
        <f>SUMPRODUCT(($AN$4:$AN$1113=AN849)*($AM$4:$AM$1113&gt;AM849))+1</f>
        <v>22</v>
      </c>
      <c r="AP849" s="53">
        <f>COUNTIF(AN:AN,AN849)</f>
        <v>26</v>
      </c>
      <c r="AQ849" s="54">
        <f>AO849/AP849</f>
        <v>0.846153846153846</v>
      </c>
      <c r="AR849" s="53">
        <f>IF(AQ849&lt;=10%,1.5,(IF(AQ849&lt;=40%,1.25,IF(AQ849&lt;=60%,1,IF(AQ849&lt;90%,0.75,0.5)))))</f>
        <v>0.75</v>
      </c>
      <c r="AS849" s="55">
        <v>1200</v>
      </c>
      <c r="AT849" s="6">
        <f>VLOOKUP(E849,[6]教育处数据!B:Q,16,0)</f>
        <v>15</v>
      </c>
      <c r="AU849" s="56">
        <f>AS849*AR849*(AT849/AW849)</f>
        <v>675</v>
      </c>
      <c r="AV849" s="57">
        <f>ROUND(AU849,0)</f>
        <v>675</v>
      </c>
      <c r="AW849" s="6">
        <v>20</v>
      </c>
    </row>
    <row r="850" spans="1:49">
      <c r="A850" s="6"/>
      <c r="B850" s="7" t="s">
        <v>997</v>
      </c>
      <c r="C850" s="8">
        <v>845</v>
      </c>
      <c r="D850" s="48" t="s">
        <v>1019</v>
      </c>
      <c r="E850" s="8" t="str">
        <f>VLOOKUP(D850,'[1]9月学员绩效名单'!$A:$C,3,0)</f>
        <v>727L57</v>
      </c>
      <c r="F850" s="8" t="str">
        <f>VLOOKUP(E850,'[2]住培学员 在培学员排班表（所有人）请假等数据已更新到23.6'!$F$1:$X$65536,19,0)</f>
        <v>住院医师-外院</v>
      </c>
      <c r="G850" s="8" t="str">
        <f>VLOOKUP(E850,'[2]住培学员 在培学员排班表（所有人）请假等数据已更新到23.6'!$F$1:$P$65536,11,0)</f>
        <v>耳鼻咽喉科</v>
      </c>
      <c r="H850" s="8" t="str">
        <f>VLOOKUP(E850,'[2]住培学员 在培学员排班表（所有人）请假等数据已更新到23.6'!$F$1:$S$65536,14,0)</f>
        <v>2021年</v>
      </c>
      <c r="I850" s="8" t="s">
        <v>99</v>
      </c>
      <c r="J850" s="24">
        <v>0</v>
      </c>
      <c r="K850" s="24">
        <v>0</v>
      </c>
      <c r="L850" s="24">
        <v>0</v>
      </c>
      <c r="M850" s="24">
        <v>160</v>
      </c>
      <c r="N850" s="25">
        <v>0</v>
      </c>
      <c r="O850" s="25">
        <v>3</v>
      </c>
      <c r="P850" s="25">
        <v>1</v>
      </c>
      <c r="Q850" s="25">
        <v>0</v>
      </c>
      <c r="R850" s="25">
        <v>1</v>
      </c>
      <c r="S850" s="36">
        <v>105</v>
      </c>
      <c r="T850" s="24">
        <v>100</v>
      </c>
      <c r="U850" s="24">
        <v>0</v>
      </c>
      <c r="V850" s="24">
        <v>20</v>
      </c>
      <c r="W850" s="24">
        <v>0</v>
      </c>
      <c r="X850" s="24">
        <v>0</v>
      </c>
      <c r="Y850" s="48">
        <v>0</v>
      </c>
      <c r="Z850" s="48">
        <v>0</v>
      </c>
      <c r="AA850" s="48">
        <f>VLOOKUP(E850,[6]教育处数据!B:G,6,0)</f>
        <v>0</v>
      </c>
      <c r="AB850" s="43">
        <f>VLOOKUP(E850,[6]教育处数据!B:H,7,0)</f>
        <v>0</v>
      </c>
      <c r="AC850" s="43">
        <f>VLOOKUP(E850,[6]教育处数据!B:J,9,0)</f>
        <v>0</v>
      </c>
      <c r="AD850" s="43">
        <f>VLOOKUP(E850,[6]教育处数据!B:L,11,0)</f>
        <v>0</v>
      </c>
      <c r="AE850" s="43">
        <v>0</v>
      </c>
      <c r="AF850" s="43">
        <v>0</v>
      </c>
      <c r="AG850" s="43">
        <f>VLOOKUP(E850,[6]教育处数据!B:N,13,0)</f>
        <v>0</v>
      </c>
      <c r="AH850" s="43">
        <v>0</v>
      </c>
      <c r="AI850" s="43">
        <v>0</v>
      </c>
      <c r="AJ850" s="43">
        <v>0</v>
      </c>
      <c r="AK850" s="43">
        <v>0</v>
      </c>
      <c r="AL850" s="43">
        <v>0</v>
      </c>
      <c r="AM850" s="26">
        <f>SUM(J850:M850,S850:AJ850)</f>
        <v>385</v>
      </c>
      <c r="AN850" s="7" t="str">
        <f>VLOOKUP(G850,'[4]2.第一轮公示反馈'!$G:$AM,33,0)</f>
        <v>眼科+耳鼻咽喉科</v>
      </c>
      <c r="AO850" s="52">
        <f>SUMPRODUCT(($AN$4:$AN$1113=AN850)*($AM$4:$AM$1113&gt;AM850))+1</f>
        <v>24</v>
      </c>
      <c r="AP850" s="53">
        <f>COUNTIF(AN:AN,AN850)</f>
        <v>26</v>
      </c>
      <c r="AQ850" s="54">
        <f>AO850/AP850</f>
        <v>0.923076923076923</v>
      </c>
      <c r="AR850" s="53">
        <f>IF(AQ850&lt;=10%,1.5,(IF(AQ850&lt;=40%,1.25,IF(AQ850&lt;=60%,1,IF(AQ850&lt;90%,0.75,0.5)))))</f>
        <v>0.5</v>
      </c>
      <c r="AS850" s="55">
        <v>1200</v>
      </c>
      <c r="AT850" s="6">
        <f>VLOOKUP(E850,[6]教育处数据!B:Q,16,0)</f>
        <v>20</v>
      </c>
      <c r="AU850" s="56">
        <f>AS850*AR850*(AT850/AW850)</f>
        <v>600</v>
      </c>
      <c r="AV850" s="57">
        <f>ROUND(AU850,0)</f>
        <v>600</v>
      </c>
      <c r="AW850" s="6">
        <v>20</v>
      </c>
    </row>
    <row r="851" spans="1:49">
      <c r="A851" s="6"/>
      <c r="B851" s="7" t="s">
        <v>408</v>
      </c>
      <c r="C851" s="8">
        <v>846</v>
      </c>
      <c r="D851" s="59" t="s">
        <v>1020</v>
      </c>
      <c r="E851" s="8" t="str">
        <f>VLOOKUP(D851,'[1]9月学员绩效名单'!$A:$C,3,0)</f>
        <v>732L94</v>
      </c>
      <c r="F851" s="8" t="str">
        <f>VLOOKUP(E851,'[2]住培学员 在培学员排班表（所有人）请假等数据已更新到23.6'!$F$1:$X$65536,19,0)</f>
        <v>住院医师-外院</v>
      </c>
      <c r="G851" s="8" t="str">
        <f>VLOOKUP(E851,'[2]住培学员 在培学员排班表（所有人）请假等数据已更新到23.6'!$F$1:$P$65536,11,0)</f>
        <v>眼科</v>
      </c>
      <c r="H851" s="8" t="str">
        <f>VLOOKUP(E851,'[2]住培学员 在培学员排班表（所有人）请假等数据已更新到23.6'!$F$1:$S$65536,14,0)</f>
        <v>2023年</v>
      </c>
      <c r="I851" s="8" t="s">
        <v>99</v>
      </c>
      <c r="J851" s="24">
        <v>0</v>
      </c>
      <c r="K851" s="24">
        <v>0</v>
      </c>
      <c r="L851" s="24">
        <v>0</v>
      </c>
      <c r="M851" s="24">
        <v>160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36">
        <f>N851*50+O851*20+P851*20+Q851*25+R851*25</f>
        <v>0</v>
      </c>
      <c r="T851" s="24">
        <v>100</v>
      </c>
      <c r="U851" s="24">
        <v>0</v>
      </c>
      <c r="V851" s="24">
        <v>20</v>
      </c>
      <c r="W851" s="24">
        <v>60</v>
      </c>
      <c r="X851" s="24">
        <v>30</v>
      </c>
      <c r="Y851" s="48">
        <v>0</v>
      </c>
      <c r="Z851" s="48">
        <v>0</v>
      </c>
      <c r="AA851" s="48">
        <f>VLOOKUP(E851,[6]教育处数据!B:G,6,0)</f>
        <v>0</v>
      </c>
      <c r="AB851" s="43">
        <f>VLOOKUP(E851,[6]教育处数据!B:H,7,0)</f>
        <v>0</v>
      </c>
      <c r="AC851" s="43">
        <f>VLOOKUP(E851,[6]教育处数据!B:J,9,0)</f>
        <v>0</v>
      </c>
      <c r="AD851" s="43">
        <f>VLOOKUP(E851,[6]教育处数据!B:L,11,0)</f>
        <v>0</v>
      </c>
      <c r="AE851" s="43">
        <v>0</v>
      </c>
      <c r="AF851" s="43">
        <v>0</v>
      </c>
      <c r="AG851" s="43">
        <f>VLOOKUP(E851,[6]教育处数据!B:N,13,0)</f>
        <v>0</v>
      </c>
      <c r="AH851" s="43">
        <v>0</v>
      </c>
      <c r="AI851" s="43">
        <v>0</v>
      </c>
      <c r="AJ851" s="43">
        <v>0</v>
      </c>
      <c r="AK851" s="43">
        <v>0</v>
      </c>
      <c r="AL851" s="43">
        <v>0</v>
      </c>
      <c r="AM851" s="26">
        <f>SUM(J851:M851,S851:AJ851)</f>
        <v>370</v>
      </c>
      <c r="AN851" s="7" t="str">
        <f>VLOOKUP(G851,'[4]2.第一轮公示反馈'!$G:$AM,33,0)</f>
        <v>眼科+耳鼻咽喉科</v>
      </c>
      <c r="AO851" s="52">
        <f>SUMPRODUCT(($AN$4:$AN$1113=AN851)*($AM$4:$AM$1113&gt;AM851))+1</f>
        <v>25</v>
      </c>
      <c r="AP851" s="53">
        <f>COUNTIF(AN:AN,AN851)</f>
        <v>26</v>
      </c>
      <c r="AQ851" s="54">
        <f>AO851/AP851</f>
        <v>0.961538461538462</v>
      </c>
      <c r="AR851" s="53">
        <f>IF(AQ851&lt;=10%,1.5,(IF(AQ851&lt;=40%,1.25,IF(AQ851&lt;=60%,1,IF(AQ851&lt;90%,0.75,0.5)))))</f>
        <v>0.5</v>
      </c>
      <c r="AS851" s="55">
        <v>1200</v>
      </c>
      <c r="AT851" s="6">
        <f>VLOOKUP(E851,[6]教育处数据!B:Q,16,0)</f>
        <v>20</v>
      </c>
      <c r="AU851" s="56">
        <f>AS851*AR851*(AT851/AW851)</f>
        <v>600</v>
      </c>
      <c r="AV851" s="57">
        <f>ROUND(AU851,0)</f>
        <v>600</v>
      </c>
      <c r="AW851" s="6">
        <v>20</v>
      </c>
    </row>
    <row r="852" spans="1:49">
      <c r="A852" s="6"/>
      <c r="B852" s="7" t="s">
        <v>997</v>
      </c>
      <c r="C852" s="8">
        <v>847</v>
      </c>
      <c r="D852" s="28" t="s">
        <v>1021</v>
      </c>
      <c r="E852" s="8" t="str">
        <f>VLOOKUP(D852,'[1]9月学员绩效名单'!$A:$C,3,0)</f>
        <v>7AM381</v>
      </c>
      <c r="F852" s="8" t="str">
        <f>VLOOKUP(E852,'[2]住培学员 在培学员排班表（所有人）请假等数据已更新到23.6'!$F$1:$X$65536,19,0)</f>
        <v>规培研究生</v>
      </c>
      <c r="G852" s="8" t="str">
        <f>VLOOKUP(E852,'[2]住培学员 在培学员排班表（所有人）请假等数据已更新到23.6'!$F$1:$P$65536,11,0)</f>
        <v>耳鼻咽喉科</v>
      </c>
      <c r="H852" s="8" t="str">
        <f>VLOOKUP(E852,'[2]住培学员 在培学员排班表（所有人）请假等数据已更新到23.6'!$F$1:$S$65536,14,0)</f>
        <v>2021年</v>
      </c>
      <c r="I852" s="8" t="s">
        <v>99</v>
      </c>
      <c r="J852" s="24">
        <v>0</v>
      </c>
      <c r="K852" s="24">
        <v>0</v>
      </c>
      <c r="L852" s="24">
        <v>0</v>
      </c>
      <c r="M852" s="24">
        <v>160</v>
      </c>
      <c r="N852" s="25">
        <v>0</v>
      </c>
      <c r="O852" s="25">
        <v>5</v>
      </c>
      <c r="P852" s="25">
        <v>0</v>
      </c>
      <c r="Q852" s="25">
        <v>0</v>
      </c>
      <c r="R852" s="25">
        <v>0</v>
      </c>
      <c r="S852" s="36">
        <v>100</v>
      </c>
      <c r="T852" s="24">
        <v>100</v>
      </c>
      <c r="U852" s="24">
        <v>0</v>
      </c>
      <c r="V852" s="24">
        <v>0</v>
      </c>
      <c r="W852" s="24">
        <v>0</v>
      </c>
      <c r="X852" s="24">
        <v>0</v>
      </c>
      <c r="Y852" s="24">
        <v>0</v>
      </c>
      <c r="Z852" s="48">
        <v>0</v>
      </c>
      <c r="AA852" s="48">
        <f>VLOOKUP(E852,[6]教育处数据!B:G,6,0)</f>
        <v>0</v>
      </c>
      <c r="AB852" s="43">
        <f>VLOOKUP(E852,[6]教育处数据!B:H,7,0)</f>
        <v>0</v>
      </c>
      <c r="AC852" s="43">
        <f>VLOOKUP(E852,[6]教育处数据!B:J,9,0)</f>
        <v>0</v>
      </c>
      <c r="AD852" s="43">
        <f>VLOOKUP(E852,[6]教育处数据!B:L,11,0)</f>
        <v>0</v>
      </c>
      <c r="AE852" s="43">
        <v>0</v>
      </c>
      <c r="AF852" s="43">
        <v>0</v>
      </c>
      <c r="AG852" s="43">
        <f>VLOOKUP(E852,[6]教育处数据!B:N,13,0)</f>
        <v>0</v>
      </c>
      <c r="AH852" s="43">
        <v>0</v>
      </c>
      <c r="AI852" s="43">
        <v>0</v>
      </c>
      <c r="AJ852" s="43">
        <v>0</v>
      </c>
      <c r="AK852" s="43">
        <v>0</v>
      </c>
      <c r="AL852" s="43">
        <v>0</v>
      </c>
      <c r="AM852" s="26">
        <f>SUM(J852:M852,S852:AJ852)</f>
        <v>360</v>
      </c>
      <c r="AN852" s="7" t="str">
        <f>VLOOKUP(G852,'[4]2.第一轮公示反馈'!$G:$AM,33,0)</f>
        <v>眼科+耳鼻咽喉科</v>
      </c>
      <c r="AO852" s="52">
        <f>SUMPRODUCT(($AN$4:$AN$1113=AN852)*($AM$4:$AM$1113&gt;AM852))+1</f>
        <v>26</v>
      </c>
      <c r="AP852" s="53">
        <f>COUNTIF(AN:AN,AN852)</f>
        <v>26</v>
      </c>
      <c r="AQ852" s="54">
        <f>AO852/AP852</f>
        <v>1</v>
      </c>
      <c r="AR852" s="53">
        <f>IF(AQ852&lt;=10%,1.5,(IF(AQ852&lt;=40%,1.25,IF(AQ852&lt;=60%,1,IF(AQ852&lt;90%,0.75,0.5)))))</f>
        <v>0.5</v>
      </c>
      <c r="AS852" s="55">
        <v>1200</v>
      </c>
      <c r="AT852" s="6">
        <f>VLOOKUP(E852,[6]教育处数据!B:Q,16,0)</f>
        <v>20</v>
      </c>
      <c r="AU852" s="56">
        <f>AS852*AR852*(AT852/AW852)</f>
        <v>600</v>
      </c>
      <c r="AV852" s="57">
        <f>ROUND(AU852,0)</f>
        <v>600</v>
      </c>
      <c r="AW852" s="6">
        <v>20</v>
      </c>
    </row>
    <row r="853" spans="1:49">
      <c r="A853" s="6"/>
      <c r="B853" s="7" t="s">
        <v>239</v>
      </c>
      <c r="C853" s="8">
        <v>848</v>
      </c>
      <c r="D853" s="8" t="s">
        <v>1022</v>
      </c>
      <c r="E853" s="8">
        <f>VLOOKUP(D853,'[1]9月学员绩效名单'!$A:$C,3,0)</f>
        <v>122070</v>
      </c>
      <c r="F853" s="8" t="str">
        <f>VLOOKUP(E853,'[2]住培学员 在培学员排班表（所有人）请假等数据已更新到23.6'!$F$1:$X$65536,19,0)</f>
        <v>住院医师-本院</v>
      </c>
      <c r="G853" s="8" t="str">
        <f>VLOOKUP(E853,'[2]住培学员 在培学员排班表（所有人）请假等数据已更新到23.6'!$F$1:$P$65536,11,0)</f>
        <v>重症医学科</v>
      </c>
      <c r="H853" s="8" t="str">
        <f>VLOOKUP(E853,'[2]住培学员 在培学员排班表（所有人）请假等数据已更新到23.6'!$F$1:$S$65536,14,0)</f>
        <v>2022年</v>
      </c>
      <c r="I853" s="8" t="s">
        <v>99</v>
      </c>
      <c r="J853" s="24">
        <v>0</v>
      </c>
      <c r="K853" s="24">
        <v>0</v>
      </c>
      <c r="L853" s="24">
        <v>0</v>
      </c>
      <c r="M853" s="24">
        <v>160</v>
      </c>
      <c r="N853" s="25">
        <v>0</v>
      </c>
      <c r="O853" s="25">
        <v>2</v>
      </c>
      <c r="P853" s="25">
        <v>3</v>
      </c>
      <c r="Q853" s="25">
        <v>2</v>
      </c>
      <c r="R853" s="25">
        <v>1</v>
      </c>
      <c r="S853" s="36">
        <v>175</v>
      </c>
      <c r="T853" s="24">
        <v>100</v>
      </c>
      <c r="U853" s="24">
        <v>0</v>
      </c>
      <c r="V853" s="24">
        <v>80</v>
      </c>
      <c r="W853" s="24">
        <v>60</v>
      </c>
      <c r="X853" s="24">
        <v>60</v>
      </c>
      <c r="Y853" s="48">
        <v>20</v>
      </c>
      <c r="Z853" s="48">
        <v>0</v>
      </c>
      <c r="AA853" s="48">
        <f>VLOOKUP(E853,[6]教育处数据!B:G,6,0)</f>
        <v>30</v>
      </c>
      <c r="AB853" s="43">
        <f>VLOOKUP(E853,[6]教育处数据!B:H,7,0)</f>
        <v>100</v>
      </c>
      <c r="AC853" s="43">
        <f>VLOOKUP(E853,[6]教育处数据!B:J,9,0)</f>
        <v>150</v>
      </c>
      <c r="AD853" s="43">
        <f>VLOOKUP(E853,[6]教育处数据!B:L,11,0)</f>
        <v>100</v>
      </c>
      <c r="AE853" s="43">
        <v>0</v>
      </c>
      <c r="AF853" s="43">
        <v>0</v>
      </c>
      <c r="AG853" s="43">
        <f>VLOOKUP(E853,[6]教育处数据!B:N,13,0)</f>
        <v>0</v>
      </c>
      <c r="AH853" s="43">
        <v>0</v>
      </c>
      <c r="AI853" s="43">
        <v>0</v>
      </c>
      <c r="AJ853" s="43">
        <v>0</v>
      </c>
      <c r="AK853" s="43">
        <v>0</v>
      </c>
      <c r="AL853" s="43">
        <v>0</v>
      </c>
      <c r="AM853" s="26">
        <f>SUM(J853:M853,S853:AJ853)</f>
        <v>1035</v>
      </c>
      <c r="AN853" s="7" t="str">
        <f>VLOOKUP(G853,'[4]2.第一轮公示反馈'!$G:$AM,33,0)</f>
        <v>重症医学科</v>
      </c>
      <c r="AO853" s="52">
        <f>SUMPRODUCT(($AN$4:$AN$1113=AN853)*($AM$4:$AM$1113&gt;AM853))+1</f>
        <v>1</v>
      </c>
      <c r="AP853" s="53">
        <f>COUNTIF(AN:AN,AN853)</f>
        <v>16</v>
      </c>
      <c r="AQ853" s="54">
        <f>AO853/AP853</f>
        <v>0.0625</v>
      </c>
      <c r="AR853" s="53">
        <f>IF(AQ853&lt;=10%,1.5,(IF(AQ853&lt;=40%,1.25,IF(AQ853&lt;=60%,1,IF(AQ853&lt;90%,0.75,0.5)))))</f>
        <v>1.5</v>
      </c>
      <c r="AS853" s="55">
        <v>1200</v>
      </c>
      <c r="AT853" s="6">
        <f>VLOOKUP(E853,[6]教育处数据!B:Q,16,0)</f>
        <v>20</v>
      </c>
      <c r="AU853" s="56">
        <f>AS853*AR853*(AT853/AW853)</f>
        <v>1800</v>
      </c>
      <c r="AV853" s="57">
        <f>ROUND(AU853,0)</f>
        <v>1800</v>
      </c>
      <c r="AW853" s="6">
        <v>20</v>
      </c>
    </row>
    <row r="854" spans="1:49">
      <c r="A854" s="6"/>
      <c r="B854" s="7" t="s">
        <v>239</v>
      </c>
      <c r="C854" s="8">
        <v>849</v>
      </c>
      <c r="D854" s="8" t="s">
        <v>1023</v>
      </c>
      <c r="E854" s="8" t="str">
        <f>VLOOKUP(D854,'[1]9月学员绩效名单'!$A:$C,3,0)</f>
        <v>728L10</v>
      </c>
      <c r="F854" s="8" t="str">
        <f>VLOOKUP(E854,'[2]住培学员 在培学员排班表（所有人）请假等数据已更新到23.6'!$F$1:$X$65536,19,0)</f>
        <v>住院医师-外院</v>
      </c>
      <c r="G854" s="8" t="str">
        <f>VLOOKUP(E854,'[2]住培学员 在培学员排班表（所有人）请假等数据已更新到23.6'!$F$1:$P$65536,11,0)</f>
        <v>重症医学科</v>
      </c>
      <c r="H854" s="8" t="str">
        <f>VLOOKUP(E854,'[2]住培学员 在培学员排班表（所有人）请假等数据已更新到23.6'!$F$1:$S$65536,14,0)</f>
        <v>2021年</v>
      </c>
      <c r="I854" s="8" t="s">
        <v>99</v>
      </c>
      <c r="J854" s="24">
        <v>0</v>
      </c>
      <c r="K854" s="24">
        <v>0</v>
      </c>
      <c r="L854" s="24">
        <v>0</v>
      </c>
      <c r="M854" s="24">
        <v>120</v>
      </c>
      <c r="N854" s="25">
        <v>0</v>
      </c>
      <c r="O854" s="25">
        <v>2</v>
      </c>
      <c r="P854" s="25">
        <v>5</v>
      </c>
      <c r="Q854" s="25">
        <v>3</v>
      </c>
      <c r="R854" s="25">
        <v>1</v>
      </c>
      <c r="S854" s="36">
        <v>240</v>
      </c>
      <c r="T854" s="24">
        <v>100</v>
      </c>
      <c r="U854" s="24">
        <v>10</v>
      </c>
      <c r="V854" s="24">
        <v>40</v>
      </c>
      <c r="W854" s="24">
        <v>30</v>
      </c>
      <c r="X854" s="24">
        <v>60</v>
      </c>
      <c r="Y854" s="48">
        <v>40</v>
      </c>
      <c r="Z854" s="48">
        <v>0</v>
      </c>
      <c r="AA854" s="48">
        <f>VLOOKUP(E854,[6]教育处数据!B:G,6,0)</f>
        <v>30</v>
      </c>
      <c r="AB854" s="43">
        <f>VLOOKUP(E854,[6]教育处数据!B:H,7,0)</f>
        <v>100</v>
      </c>
      <c r="AC854" s="43">
        <f>VLOOKUP(E854,[6]教育处数据!B:J,9,0)</f>
        <v>150</v>
      </c>
      <c r="AD854" s="43">
        <f>VLOOKUP(E854,[6]教育处数据!B:L,11,0)</f>
        <v>100</v>
      </c>
      <c r="AE854" s="43">
        <v>0</v>
      </c>
      <c r="AF854" s="43">
        <v>0</v>
      </c>
      <c r="AG854" s="43">
        <f>VLOOKUP(E854,[6]教育处数据!B:N,13,0)</f>
        <v>0</v>
      </c>
      <c r="AH854" s="43">
        <v>0</v>
      </c>
      <c r="AI854" s="43">
        <v>0</v>
      </c>
      <c r="AJ854" s="43">
        <v>0</v>
      </c>
      <c r="AK854" s="43">
        <v>0</v>
      </c>
      <c r="AL854" s="43">
        <v>0</v>
      </c>
      <c r="AM854" s="26">
        <f>SUM(J854:M854,S854:AJ854)</f>
        <v>1020</v>
      </c>
      <c r="AN854" s="7" t="str">
        <f>VLOOKUP(G854,'[4]2.第一轮公示反馈'!$G:$AM,33,0)</f>
        <v>重症医学科</v>
      </c>
      <c r="AO854" s="52">
        <f>SUMPRODUCT(($AN$4:$AN$1113=AN854)*($AM$4:$AM$1113&gt;AM854))+1</f>
        <v>2</v>
      </c>
      <c r="AP854" s="53">
        <f>COUNTIF(AN:AN,AN854)</f>
        <v>16</v>
      </c>
      <c r="AQ854" s="54">
        <f>AO854/AP854</f>
        <v>0.125</v>
      </c>
      <c r="AR854" s="53">
        <f>IF(AQ854&lt;=10%,1.5,(IF(AQ854&lt;=40%,1.25,IF(AQ854&lt;=60%,1,IF(AQ854&lt;90%,0.75,0.5)))))</f>
        <v>1.25</v>
      </c>
      <c r="AS854" s="55">
        <v>1200</v>
      </c>
      <c r="AT854" s="6">
        <f>VLOOKUP(E854,[6]教育处数据!B:Q,16,0)</f>
        <v>20</v>
      </c>
      <c r="AU854" s="56">
        <f>AS854*AR854*(AT854/AW854)</f>
        <v>1500</v>
      </c>
      <c r="AV854" s="57">
        <f>ROUND(AU854,0)</f>
        <v>1500</v>
      </c>
      <c r="AW854" s="6">
        <v>20</v>
      </c>
    </row>
    <row r="855" spans="1:49">
      <c r="A855" s="6"/>
      <c r="B855" s="7" t="s">
        <v>134</v>
      </c>
      <c r="C855" s="8">
        <v>850</v>
      </c>
      <c r="D855" s="28" t="s">
        <v>1024</v>
      </c>
      <c r="E855" s="8" t="str">
        <f>VLOOKUP(D855,'[1]9月学员绩效名单'!$A:$C,3,0)</f>
        <v>7AM243</v>
      </c>
      <c r="F855" s="8" t="str">
        <f>VLOOKUP(E855,'[2]住培学员 在培学员排班表（所有人）请假等数据已更新到23.6'!$F$1:$X$65536,19,0)</f>
        <v>规培研究生</v>
      </c>
      <c r="G855" s="8" t="str">
        <f>VLOOKUP(E855,'[2]住培学员 在培学员排班表（所有人）请假等数据已更新到23.6'!$F$1:$P$65536,11,0)</f>
        <v>重症医学科</v>
      </c>
      <c r="H855" s="8" t="str">
        <f>VLOOKUP(E855,'[2]住培学员 在培学员排班表（所有人）请假等数据已更新到23.6'!$F$1:$S$65536,14,0)</f>
        <v>2021年</v>
      </c>
      <c r="I855" s="8" t="s">
        <v>99</v>
      </c>
      <c r="J855" s="24">
        <v>0</v>
      </c>
      <c r="K855" s="24">
        <v>0</v>
      </c>
      <c r="L855" s="24">
        <v>0</v>
      </c>
      <c r="M855" s="24">
        <v>160</v>
      </c>
      <c r="N855" s="25">
        <v>0</v>
      </c>
      <c r="O855" s="25">
        <v>3</v>
      </c>
      <c r="P855" s="25">
        <v>1</v>
      </c>
      <c r="Q855" s="25">
        <v>1</v>
      </c>
      <c r="R855" s="25">
        <v>1</v>
      </c>
      <c r="S855" s="36">
        <v>130</v>
      </c>
      <c r="T855" s="24">
        <v>100</v>
      </c>
      <c r="U855" s="24">
        <v>0</v>
      </c>
      <c r="V855" s="24">
        <v>0</v>
      </c>
      <c r="W855" s="24">
        <v>60</v>
      </c>
      <c r="X855" s="24">
        <v>30</v>
      </c>
      <c r="Y855" s="48">
        <v>0</v>
      </c>
      <c r="Z855" s="48">
        <v>0</v>
      </c>
      <c r="AA855" s="48">
        <f>VLOOKUP(E855,[6]教育处数据!B:G,6,0)</f>
        <v>0</v>
      </c>
      <c r="AB855" s="43">
        <f>VLOOKUP(E855,[6]教育处数据!B:H,7,0)</f>
        <v>100</v>
      </c>
      <c r="AC855" s="43">
        <f>VLOOKUP(E855,[6]教育处数据!B:J,9,0)</f>
        <v>150</v>
      </c>
      <c r="AD855" s="43">
        <f>VLOOKUP(E855,[6]教育处数据!B:L,11,0)</f>
        <v>100</v>
      </c>
      <c r="AE855" s="43">
        <v>0</v>
      </c>
      <c r="AF855" s="43">
        <v>0</v>
      </c>
      <c r="AG855" s="43">
        <f>VLOOKUP(E855,[6]教育处数据!B:N,13,0)</f>
        <v>0</v>
      </c>
      <c r="AH855" s="43">
        <v>0</v>
      </c>
      <c r="AI855" s="43">
        <v>0</v>
      </c>
      <c r="AJ855" s="43">
        <v>0</v>
      </c>
      <c r="AK855" s="43">
        <v>0</v>
      </c>
      <c r="AL855" s="43">
        <v>0</v>
      </c>
      <c r="AM855" s="26">
        <f>SUM(J855:M855,S855:AJ855)</f>
        <v>830</v>
      </c>
      <c r="AN855" s="7" t="str">
        <f>VLOOKUP(G855,'[4]2.第一轮公示反馈'!$G:$AM,33,0)</f>
        <v>重症医学科</v>
      </c>
      <c r="AO855" s="52">
        <f>SUMPRODUCT(($AN$4:$AN$1113=AN855)*($AM$4:$AM$1113&gt;AM855))+1</f>
        <v>3</v>
      </c>
      <c r="AP855" s="53">
        <f>COUNTIF(AN:AN,AN855)</f>
        <v>16</v>
      </c>
      <c r="AQ855" s="54">
        <f>AO855/AP855</f>
        <v>0.1875</v>
      </c>
      <c r="AR855" s="53">
        <f>IF(AQ855&lt;=10%,1.5,(IF(AQ855&lt;=40%,1.25,IF(AQ855&lt;=60%,1,IF(AQ855&lt;90%,0.75,0.5)))))</f>
        <v>1.25</v>
      </c>
      <c r="AS855" s="55">
        <v>1200</v>
      </c>
      <c r="AT855" s="6">
        <f>VLOOKUP(E855,[6]教育处数据!B:Q,16,0)</f>
        <v>20</v>
      </c>
      <c r="AU855" s="56">
        <f>AS855*AR855*(AT855/AW855)</f>
        <v>1500</v>
      </c>
      <c r="AV855" s="57">
        <f>ROUND(AU855,0)</f>
        <v>1500</v>
      </c>
      <c r="AW855" s="6">
        <v>20</v>
      </c>
    </row>
    <row r="856" spans="1:49">
      <c r="A856" s="6"/>
      <c r="B856" s="7" t="s">
        <v>500</v>
      </c>
      <c r="C856" s="8">
        <v>851</v>
      </c>
      <c r="D856" s="11" t="s">
        <v>1025</v>
      </c>
      <c r="E856" s="8" t="str">
        <f>VLOOKUP(D856,'[1]9月学员绩效名单'!$A:$C,3,0)</f>
        <v>7AM242</v>
      </c>
      <c r="F856" s="8" t="str">
        <f>VLOOKUP(E856,'[2]住培学员 在培学员排班表（所有人）请假等数据已更新到23.6'!$F$1:$X$65536,19,0)</f>
        <v>规培研究生</v>
      </c>
      <c r="G856" s="8" t="str">
        <f>VLOOKUP(E856,'[2]住培学员 在培学员排班表（所有人）请假等数据已更新到23.6'!$F$1:$P$65536,11,0)</f>
        <v>重症医学科</v>
      </c>
      <c r="H856" s="8" t="str">
        <f>VLOOKUP(E856,'[2]住培学员 在培学员排班表（所有人）请假等数据已更新到23.6'!$F$1:$S$65536,14,0)</f>
        <v>2021年</v>
      </c>
      <c r="I856" s="9" t="s">
        <v>99</v>
      </c>
      <c r="J856" s="60">
        <v>0</v>
      </c>
      <c r="K856" s="24">
        <v>0</v>
      </c>
      <c r="L856" s="24">
        <v>0</v>
      </c>
      <c r="M856" s="24">
        <v>160</v>
      </c>
      <c r="N856" s="25">
        <v>0</v>
      </c>
      <c r="O856" s="25">
        <v>0</v>
      </c>
      <c r="P856" s="25">
        <v>3</v>
      </c>
      <c r="Q856" s="25">
        <v>5</v>
      </c>
      <c r="R856" s="78">
        <v>0</v>
      </c>
      <c r="S856" s="36">
        <v>185</v>
      </c>
      <c r="T856" s="24">
        <v>100</v>
      </c>
      <c r="U856" s="24">
        <v>0</v>
      </c>
      <c r="V856" s="24">
        <v>0</v>
      </c>
      <c r="W856" s="24">
        <v>0</v>
      </c>
      <c r="X856" s="24">
        <v>0</v>
      </c>
      <c r="Y856" s="48">
        <v>0</v>
      </c>
      <c r="Z856" s="48">
        <v>0</v>
      </c>
      <c r="AA856" s="48">
        <f>VLOOKUP(E856,[6]教育处数据!B:G,6,0)</f>
        <v>0</v>
      </c>
      <c r="AB856" s="43">
        <f>VLOOKUP(E856,[6]教育处数据!B:H,7,0)</f>
        <v>100</v>
      </c>
      <c r="AC856" s="43">
        <f>VLOOKUP(E856,[6]教育处数据!B:J,9,0)</f>
        <v>150</v>
      </c>
      <c r="AD856" s="43">
        <f>VLOOKUP(E856,[6]教育处数据!B:L,11,0)</f>
        <v>100</v>
      </c>
      <c r="AE856" s="43">
        <v>0</v>
      </c>
      <c r="AF856" s="43">
        <v>0</v>
      </c>
      <c r="AG856" s="43">
        <f>VLOOKUP(E856,[6]教育处数据!B:N,13,0)</f>
        <v>0</v>
      </c>
      <c r="AH856" s="43">
        <v>0</v>
      </c>
      <c r="AI856" s="43">
        <v>0</v>
      </c>
      <c r="AJ856" s="43">
        <v>0</v>
      </c>
      <c r="AK856" s="43">
        <v>0</v>
      </c>
      <c r="AL856" s="43">
        <v>0</v>
      </c>
      <c r="AM856" s="26">
        <f>SUM(J856:M856,S856:AJ856)</f>
        <v>795</v>
      </c>
      <c r="AN856" s="7" t="str">
        <f>VLOOKUP(G856,'[4]2.第一轮公示反馈'!$G:$AM,33,0)</f>
        <v>重症医学科</v>
      </c>
      <c r="AO856" s="52">
        <f>SUMPRODUCT(($AN$4:$AN$1113=AN856)*($AM$4:$AM$1113&gt;AM856))+1</f>
        <v>4</v>
      </c>
      <c r="AP856" s="53">
        <f>COUNTIF(AN:AN,AN856)</f>
        <v>16</v>
      </c>
      <c r="AQ856" s="54">
        <f>AO856/AP856</f>
        <v>0.25</v>
      </c>
      <c r="AR856" s="53">
        <f>IF(AQ856&lt;=10%,1.5,(IF(AQ856&lt;=40%,1.25,IF(AQ856&lt;=60%,1,IF(AQ856&lt;90%,0.75,0.5)))))</f>
        <v>1.25</v>
      </c>
      <c r="AS856" s="55">
        <v>1200</v>
      </c>
      <c r="AT856" s="6">
        <f>VLOOKUP(E856,[6]教育处数据!B:Q,16,0)</f>
        <v>20</v>
      </c>
      <c r="AU856" s="56">
        <f>AS856*AR856*(AT856/AW856)</f>
        <v>1500</v>
      </c>
      <c r="AV856" s="57">
        <f>ROUND(AU856,0)</f>
        <v>1500</v>
      </c>
      <c r="AW856" s="6">
        <v>20</v>
      </c>
    </row>
    <row r="857" spans="1:49">
      <c r="A857" s="6"/>
      <c r="B857" s="7" t="s">
        <v>136</v>
      </c>
      <c r="C857" s="8">
        <v>852</v>
      </c>
      <c r="D857" s="8" t="s">
        <v>1026</v>
      </c>
      <c r="E857" s="8">
        <f>VLOOKUP(D857,'[1]9月学员绩效名单'!$A:$C,3,0)</f>
        <v>121003</v>
      </c>
      <c r="F857" s="8" t="str">
        <f>VLOOKUP(E857,'[2]住培学员 在培学员排班表（所有人）请假等数据已更新到23.6'!$F$1:$X$65536,19,0)</f>
        <v>住院医师-本院</v>
      </c>
      <c r="G857" s="8" t="str">
        <f>VLOOKUP(E857,'[2]住培学员 在培学员排班表（所有人）请假等数据已更新到23.6'!$F$1:$P$65536,11,0)</f>
        <v>重症医学科</v>
      </c>
      <c r="H857" s="8" t="str">
        <f>VLOOKUP(E857,'[2]住培学员 在培学员排班表（所有人）请假等数据已更新到23.6'!$F$1:$S$65536,14,0)</f>
        <v>2021年</v>
      </c>
      <c r="I857" s="8" t="s">
        <v>99</v>
      </c>
      <c r="J857" s="24">
        <v>0</v>
      </c>
      <c r="K857" s="24">
        <v>0</v>
      </c>
      <c r="L857" s="24">
        <v>0</v>
      </c>
      <c r="M857" s="24">
        <v>160</v>
      </c>
      <c r="N857" s="25">
        <v>0</v>
      </c>
      <c r="O857" s="25">
        <v>6</v>
      </c>
      <c r="P857" s="25">
        <v>0</v>
      </c>
      <c r="Q857" s="25">
        <v>0</v>
      </c>
      <c r="R857" s="25">
        <v>0</v>
      </c>
      <c r="S857" s="36">
        <v>120</v>
      </c>
      <c r="T857" s="24">
        <v>100</v>
      </c>
      <c r="U857" s="24">
        <v>10</v>
      </c>
      <c r="V857" s="24">
        <v>0</v>
      </c>
      <c r="W857" s="24">
        <v>0</v>
      </c>
      <c r="X857" s="24">
        <v>0</v>
      </c>
      <c r="Y857" s="48">
        <v>0</v>
      </c>
      <c r="Z857" s="48">
        <v>0</v>
      </c>
      <c r="AA857" s="48">
        <f>VLOOKUP(E857,[6]教育处数据!B:G,6,0)</f>
        <v>0</v>
      </c>
      <c r="AB857" s="43">
        <f>VLOOKUP(E857,[6]教育处数据!B:H,7,0)</f>
        <v>100</v>
      </c>
      <c r="AC857" s="43">
        <f>VLOOKUP(E857,[6]教育处数据!B:J,9,0)</f>
        <v>150</v>
      </c>
      <c r="AD857" s="43">
        <f>VLOOKUP(E857,[6]教育处数据!B:L,11,0)</f>
        <v>100</v>
      </c>
      <c r="AE857" s="43">
        <v>0</v>
      </c>
      <c r="AF857" s="43">
        <v>0</v>
      </c>
      <c r="AG857" s="43">
        <f>VLOOKUP(E857,[6]教育处数据!B:N,13,0)</f>
        <v>0</v>
      </c>
      <c r="AH857" s="43">
        <v>0</v>
      </c>
      <c r="AI857" s="43">
        <v>0</v>
      </c>
      <c r="AJ857" s="43">
        <v>0</v>
      </c>
      <c r="AK857" s="43">
        <v>0</v>
      </c>
      <c r="AL857" s="43">
        <v>0</v>
      </c>
      <c r="AM857" s="26">
        <f>SUM(J857:M857,S857:AJ857)</f>
        <v>740</v>
      </c>
      <c r="AN857" s="7" t="str">
        <f>VLOOKUP(G857,'[4]2.第一轮公示反馈'!$G:$AM,33,0)</f>
        <v>重症医学科</v>
      </c>
      <c r="AO857" s="52">
        <f>SUMPRODUCT(($AN$4:$AN$1113=AN857)*($AM$4:$AM$1113&gt;AM857))+1</f>
        <v>5</v>
      </c>
      <c r="AP857" s="53">
        <f>COUNTIF(AN:AN,AN857)</f>
        <v>16</v>
      </c>
      <c r="AQ857" s="54">
        <f>AO857/AP857</f>
        <v>0.3125</v>
      </c>
      <c r="AR857" s="53">
        <f>IF(AQ857&lt;=10%,1.5,(IF(AQ857&lt;=40%,1.25,IF(AQ857&lt;=60%,1,IF(AQ857&lt;90%,0.75,0.5)))))</f>
        <v>1.25</v>
      </c>
      <c r="AS857" s="55">
        <v>1200</v>
      </c>
      <c r="AT857" s="6">
        <f>VLOOKUP(E857,[6]教育处数据!B:Q,16,0)</f>
        <v>20</v>
      </c>
      <c r="AU857" s="56">
        <f>AS857*AR857*(AT857/AW857)</f>
        <v>1500</v>
      </c>
      <c r="AV857" s="57">
        <f>ROUND(AU857,0)</f>
        <v>1500</v>
      </c>
      <c r="AW857" s="6">
        <v>20</v>
      </c>
    </row>
    <row r="858" spans="1:49">
      <c r="A858" s="6"/>
      <c r="B858" s="7" t="s">
        <v>239</v>
      </c>
      <c r="C858" s="8">
        <v>853</v>
      </c>
      <c r="D858" s="8" t="s">
        <v>1027</v>
      </c>
      <c r="E858" s="8" t="str">
        <f>VLOOKUP(D858,'[1]9月学员绩效名单'!$A:$C,3,0)</f>
        <v>732L98</v>
      </c>
      <c r="F858" s="8" t="str">
        <f>VLOOKUP(E858,'[2]住培学员 在培学员排班表（所有人）请假等数据已更新到23.6'!$F$1:$X$65536,19,0)</f>
        <v>住院医师-外院</v>
      </c>
      <c r="G858" s="8" t="str">
        <f>VLOOKUP(E858,'[2]住培学员 在培学员排班表（所有人）请假等数据已更新到23.6'!$F$1:$P$65536,11,0)</f>
        <v>重症医学科</v>
      </c>
      <c r="H858" s="8" t="str">
        <f>VLOOKUP(E858,'[2]住培学员 在培学员排班表（所有人）请假等数据已更新到23.6'!$F$1:$S$65536,14,0)</f>
        <v>2023年</v>
      </c>
      <c r="I858" s="8" t="s">
        <v>99</v>
      </c>
      <c r="J858" s="24">
        <v>0</v>
      </c>
      <c r="K858" s="24">
        <v>0</v>
      </c>
      <c r="L858" s="24">
        <v>0</v>
      </c>
      <c r="M858" s="24">
        <v>160</v>
      </c>
      <c r="N858" s="25">
        <v>0</v>
      </c>
      <c r="O858" s="25">
        <v>2</v>
      </c>
      <c r="P858" s="25">
        <v>2</v>
      </c>
      <c r="Q858" s="25">
        <v>3</v>
      </c>
      <c r="R858" s="25">
        <v>0</v>
      </c>
      <c r="S858" s="36">
        <v>155</v>
      </c>
      <c r="T858" s="24">
        <v>100</v>
      </c>
      <c r="U858" s="24">
        <v>10</v>
      </c>
      <c r="V858" s="24">
        <v>80</v>
      </c>
      <c r="W858" s="24">
        <v>90</v>
      </c>
      <c r="X858" s="24">
        <v>30</v>
      </c>
      <c r="Y858" s="48">
        <v>60</v>
      </c>
      <c r="Z858" s="48">
        <v>0</v>
      </c>
      <c r="AA858" s="48">
        <f>VLOOKUP(E858,[6]教育处数据!B:G,6,0)</f>
        <v>0</v>
      </c>
      <c r="AB858" s="43">
        <f>VLOOKUP(E858,[6]教育处数据!B:H,7,0)</f>
        <v>0</v>
      </c>
      <c r="AC858" s="43">
        <f>VLOOKUP(E858,[6]教育处数据!B:J,9,0)</f>
        <v>0</v>
      </c>
      <c r="AD858" s="43">
        <f>VLOOKUP(E858,[6]教育处数据!B:L,11,0)</f>
        <v>0</v>
      </c>
      <c r="AE858" s="43">
        <v>0</v>
      </c>
      <c r="AF858" s="43">
        <v>0</v>
      </c>
      <c r="AG858" s="43">
        <f>VLOOKUP(E858,[6]教育处数据!B:N,13,0)</f>
        <v>0</v>
      </c>
      <c r="AH858" s="43">
        <v>0</v>
      </c>
      <c r="AI858" s="43">
        <v>0</v>
      </c>
      <c r="AJ858" s="43">
        <v>0</v>
      </c>
      <c r="AK858" s="43">
        <v>0</v>
      </c>
      <c r="AL858" s="43">
        <v>0</v>
      </c>
      <c r="AM858" s="26">
        <f>SUM(J858:M858,S858:AJ858)</f>
        <v>685</v>
      </c>
      <c r="AN858" s="7" t="str">
        <f>VLOOKUP(G858,'[4]2.第一轮公示反馈'!$G:$AM,33,0)</f>
        <v>重症医学科</v>
      </c>
      <c r="AO858" s="52">
        <f>SUMPRODUCT(($AN$4:$AN$1113=AN858)*($AM$4:$AM$1113&gt;AM858))+1</f>
        <v>6</v>
      </c>
      <c r="AP858" s="53">
        <f>COUNTIF(AN:AN,AN858)</f>
        <v>16</v>
      </c>
      <c r="AQ858" s="54">
        <f>AO858/AP858</f>
        <v>0.375</v>
      </c>
      <c r="AR858" s="53">
        <f>IF(AQ858&lt;=10%,1.5,(IF(AQ858&lt;=40%,1.25,IF(AQ858&lt;=60%,1,IF(AQ858&lt;90%,0.75,0.5)))))</f>
        <v>1.25</v>
      </c>
      <c r="AS858" s="55">
        <v>1200</v>
      </c>
      <c r="AT858" s="6">
        <f>VLOOKUP(E858,[6]教育处数据!B:Q,16,0)</f>
        <v>20</v>
      </c>
      <c r="AU858" s="56">
        <f>AS858*AR858*(AT858/AW858)</f>
        <v>1500</v>
      </c>
      <c r="AV858" s="57">
        <f>ROUND(AU858,0)</f>
        <v>1500</v>
      </c>
      <c r="AW858" s="6">
        <v>20</v>
      </c>
    </row>
    <row r="859" spans="1:49">
      <c r="A859" s="6"/>
      <c r="B859" s="7" t="s">
        <v>239</v>
      </c>
      <c r="C859" s="8">
        <v>854</v>
      </c>
      <c r="D859" s="8" t="s">
        <v>1028</v>
      </c>
      <c r="E859" s="8" t="str">
        <f>VLOOKUP(D859,'[1]9月学员绩效名单'!$A:$C,3,0)</f>
        <v>729L33</v>
      </c>
      <c r="F859" s="8" t="str">
        <f>VLOOKUP(E859,'[2]住培学员 在培学员排班表（所有人）请假等数据已更新到23.6'!$F$1:$X$65536,19,0)</f>
        <v>住院医师-外院-西藏</v>
      </c>
      <c r="G859" s="8" t="str">
        <f>VLOOKUP(E859,'[2]住培学员 在培学员排班表（所有人）请假等数据已更新到23.6'!$F$1:$P$65536,11,0)</f>
        <v>重症医学科</v>
      </c>
      <c r="H859" s="8" t="str">
        <f>VLOOKUP(E859,'[2]住培学员 在培学员排班表（所有人）请假等数据已更新到23.6'!$F$1:$S$65536,14,0)</f>
        <v>2021年</v>
      </c>
      <c r="I859" s="8" t="s">
        <v>99</v>
      </c>
      <c r="J859" s="24">
        <v>0</v>
      </c>
      <c r="K859" s="24">
        <v>0</v>
      </c>
      <c r="L859" s="24">
        <v>0</v>
      </c>
      <c r="M859" s="24">
        <v>120</v>
      </c>
      <c r="N859" s="25">
        <v>0</v>
      </c>
      <c r="O859" s="25">
        <v>2</v>
      </c>
      <c r="P859" s="25">
        <v>5</v>
      </c>
      <c r="Q859" s="25">
        <v>1</v>
      </c>
      <c r="R859" s="25">
        <v>1</v>
      </c>
      <c r="S859" s="36">
        <v>190</v>
      </c>
      <c r="T859" s="24">
        <v>100</v>
      </c>
      <c r="U859" s="24">
        <v>10</v>
      </c>
      <c r="V859" s="24">
        <v>80</v>
      </c>
      <c r="W859" s="24">
        <v>60</v>
      </c>
      <c r="X859" s="24">
        <v>60</v>
      </c>
      <c r="Y859" s="48">
        <v>40</v>
      </c>
      <c r="Z859" s="48">
        <v>0</v>
      </c>
      <c r="AA859" s="48">
        <f>VLOOKUP(E859,[6]教育处数据!B:G,6,0)</f>
        <v>0</v>
      </c>
      <c r="AB859" s="43">
        <f>VLOOKUP(E859,[6]教育处数据!B:H,7,0)</f>
        <v>0</v>
      </c>
      <c r="AC859" s="43">
        <f>VLOOKUP(E859,[6]教育处数据!B:J,9,0)</f>
        <v>0</v>
      </c>
      <c r="AD859" s="43">
        <f>VLOOKUP(E859,[6]教育处数据!B:L,11,0)</f>
        <v>0</v>
      </c>
      <c r="AE859" s="43">
        <v>0</v>
      </c>
      <c r="AF859" s="43">
        <v>0</v>
      </c>
      <c r="AG859" s="43">
        <f>VLOOKUP(E859,[6]教育处数据!B:N,13,0)</f>
        <v>0</v>
      </c>
      <c r="AH859" s="43">
        <v>0</v>
      </c>
      <c r="AI859" s="43">
        <v>0</v>
      </c>
      <c r="AJ859" s="43">
        <v>0</v>
      </c>
      <c r="AK859" s="43">
        <v>0</v>
      </c>
      <c r="AL859" s="43">
        <v>0</v>
      </c>
      <c r="AM859" s="26">
        <f>SUM(J859:M859,S859:AJ859)</f>
        <v>660</v>
      </c>
      <c r="AN859" s="7" t="str">
        <f>VLOOKUP(G859,'[4]2.第一轮公示反馈'!$G:$AM,33,0)</f>
        <v>重症医学科</v>
      </c>
      <c r="AO859" s="52">
        <f>SUMPRODUCT(($AN$4:$AN$1113=AN859)*($AM$4:$AM$1113&gt;AM859))+1</f>
        <v>7</v>
      </c>
      <c r="AP859" s="53">
        <f>COUNTIF(AN:AN,AN859)</f>
        <v>16</v>
      </c>
      <c r="AQ859" s="54">
        <f>AO859/AP859</f>
        <v>0.4375</v>
      </c>
      <c r="AR859" s="53">
        <f>IF(AQ859&lt;=10%,1.5,(IF(AQ859&lt;=40%,1.25,IF(AQ859&lt;=60%,1,IF(AQ859&lt;90%,0.75,0.5)))))</f>
        <v>1</v>
      </c>
      <c r="AS859" s="55">
        <v>1200</v>
      </c>
      <c r="AT859" s="6">
        <f>VLOOKUP(E859,[6]教育处数据!B:Q,16,0)</f>
        <v>20</v>
      </c>
      <c r="AU859" s="56">
        <f>AS859*AR859*(AT859/AW859)</f>
        <v>1200</v>
      </c>
      <c r="AV859" s="57">
        <f>ROUND(AU859,0)</f>
        <v>1200</v>
      </c>
      <c r="AW859" s="6">
        <v>20</v>
      </c>
    </row>
    <row r="860" spans="1:49">
      <c r="A860" s="6"/>
      <c r="B860" s="7" t="s">
        <v>136</v>
      </c>
      <c r="C860" s="8">
        <v>855</v>
      </c>
      <c r="D860" s="8" t="s">
        <v>1029</v>
      </c>
      <c r="E860" s="8">
        <f>VLOOKUP(D860,'[1]9月学员绩效名单'!$A:$C,3,0)</f>
        <v>123002</v>
      </c>
      <c r="F860" s="8" t="str">
        <f>VLOOKUP(E860,'[2]住培学员 在培学员排班表（所有人）请假等数据已更新到23.6'!$F$1:$X$65536,19,0)</f>
        <v>住院医师-本院</v>
      </c>
      <c r="G860" s="8" t="str">
        <f>VLOOKUP(E860,'[2]住培学员 在培学员排班表（所有人）请假等数据已更新到23.6'!$F$1:$P$65536,11,0)</f>
        <v>重症医学科</v>
      </c>
      <c r="H860" s="8" t="str">
        <f>VLOOKUP(E860,'[2]住培学员 在培学员排班表（所有人）请假等数据已更新到23.6'!$F$1:$S$65536,14,0)</f>
        <v>2023年</v>
      </c>
      <c r="I860" s="8" t="s">
        <v>99</v>
      </c>
      <c r="J860" s="24">
        <v>0</v>
      </c>
      <c r="K860" s="24">
        <v>0</v>
      </c>
      <c r="L860" s="24">
        <v>0</v>
      </c>
      <c r="M860" s="24">
        <v>160</v>
      </c>
      <c r="N860" s="25">
        <v>0</v>
      </c>
      <c r="O860" s="25">
        <v>4</v>
      </c>
      <c r="P860" s="25">
        <v>4</v>
      </c>
      <c r="Q860" s="25">
        <v>0</v>
      </c>
      <c r="R860" s="25">
        <v>0</v>
      </c>
      <c r="S860" s="36">
        <v>160</v>
      </c>
      <c r="T860" s="24">
        <v>100</v>
      </c>
      <c r="U860" s="24">
        <v>10</v>
      </c>
      <c r="V860" s="24">
        <v>40</v>
      </c>
      <c r="W860" s="24">
        <v>30</v>
      </c>
      <c r="X860" s="24">
        <v>60</v>
      </c>
      <c r="Y860" s="48">
        <v>0</v>
      </c>
      <c r="Z860" s="48">
        <v>0</v>
      </c>
      <c r="AA860" s="48">
        <f>VLOOKUP(E860,[6]教育处数据!B:G,6,0)</f>
        <v>0</v>
      </c>
      <c r="AB860" s="43">
        <f>VLOOKUP(E860,[6]教育处数据!B:H,7,0)</f>
        <v>100</v>
      </c>
      <c r="AC860" s="43">
        <f>VLOOKUP(E860,[6]教育处数据!B:J,9,0)</f>
        <v>0</v>
      </c>
      <c r="AD860" s="43">
        <f>VLOOKUP(E860,[6]教育处数据!B:L,11,0)</f>
        <v>0</v>
      </c>
      <c r="AE860" s="43">
        <v>0</v>
      </c>
      <c r="AF860" s="43">
        <v>0</v>
      </c>
      <c r="AG860" s="43">
        <f>VLOOKUP(E860,[6]教育处数据!B:N,13,0)</f>
        <v>0</v>
      </c>
      <c r="AH860" s="43">
        <v>0</v>
      </c>
      <c r="AI860" s="43">
        <v>0</v>
      </c>
      <c r="AJ860" s="43">
        <v>0</v>
      </c>
      <c r="AK860" s="43">
        <v>0</v>
      </c>
      <c r="AL860" s="43">
        <v>0</v>
      </c>
      <c r="AM860" s="26">
        <f>SUM(J860:M860,S860:AJ860)</f>
        <v>660</v>
      </c>
      <c r="AN860" s="7" t="str">
        <f>VLOOKUP(G860,'[4]2.第一轮公示反馈'!$G:$AM,33,0)</f>
        <v>重症医学科</v>
      </c>
      <c r="AO860" s="52">
        <f>SUMPRODUCT(($AN$4:$AN$1113=AN860)*($AM$4:$AM$1113&gt;AM860))+1</f>
        <v>7</v>
      </c>
      <c r="AP860" s="53">
        <f>COUNTIF(AN:AN,AN860)</f>
        <v>16</v>
      </c>
      <c r="AQ860" s="54">
        <f>AO860/AP860</f>
        <v>0.4375</v>
      </c>
      <c r="AR860" s="53">
        <f>IF(AQ860&lt;=10%,1.5,(IF(AQ860&lt;=40%,1.25,IF(AQ860&lt;=60%,1,IF(AQ860&lt;90%,0.75,0.5)))))</f>
        <v>1</v>
      </c>
      <c r="AS860" s="55">
        <v>1200</v>
      </c>
      <c r="AT860" s="6">
        <f>VLOOKUP(E860,[6]教育处数据!B:Q,16,0)</f>
        <v>20</v>
      </c>
      <c r="AU860" s="56">
        <f>AS860*AR860*(AT860/AW860)</f>
        <v>1200</v>
      </c>
      <c r="AV860" s="57">
        <f>ROUND(AU860,0)</f>
        <v>1200</v>
      </c>
      <c r="AW860" s="6">
        <v>20</v>
      </c>
    </row>
    <row r="861" spans="1:49">
      <c r="A861" s="6"/>
      <c r="B861" s="7" t="s">
        <v>239</v>
      </c>
      <c r="C861" s="8">
        <v>856</v>
      </c>
      <c r="D861" s="8" t="s">
        <v>1030</v>
      </c>
      <c r="E861" s="8" t="str">
        <f>VLOOKUP(D861,'[1]9月学员绩效名单'!$A:$C,3,0)</f>
        <v>728L11</v>
      </c>
      <c r="F861" s="8" t="str">
        <f>VLOOKUP(E861,'[2]住培学员 在培学员排班表（所有人）请假等数据已更新到23.6'!$F$1:$X$65536,19,0)</f>
        <v>住院医师-外院</v>
      </c>
      <c r="G861" s="8" t="str">
        <f>VLOOKUP(E861,'[2]住培学员 在培学员排班表（所有人）请假等数据已更新到23.6'!$F$1:$P$65536,11,0)</f>
        <v>重症医学科</v>
      </c>
      <c r="H861" s="8" t="str">
        <f>VLOOKUP(E861,'[2]住培学员 在培学员排班表（所有人）请假等数据已更新到23.6'!$F$1:$S$65536,14,0)</f>
        <v>2021年</v>
      </c>
      <c r="I861" s="8" t="s">
        <v>99</v>
      </c>
      <c r="J861" s="24">
        <v>0</v>
      </c>
      <c r="K861" s="24">
        <v>0</v>
      </c>
      <c r="L861" s="24">
        <v>0</v>
      </c>
      <c r="M861" s="24">
        <v>160</v>
      </c>
      <c r="N861" s="25">
        <v>0</v>
      </c>
      <c r="O861" s="25">
        <v>3</v>
      </c>
      <c r="P861" s="25">
        <v>7</v>
      </c>
      <c r="Q861" s="25">
        <v>4</v>
      </c>
      <c r="R861" s="25">
        <v>0</v>
      </c>
      <c r="S861" s="36">
        <v>300</v>
      </c>
      <c r="T861" s="24">
        <v>100</v>
      </c>
      <c r="U861" s="24">
        <v>10</v>
      </c>
      <c r="V861" s="24">
        <v>0</v>
      </c>
      <c r="W861" s="24">
        <v>30</v>
      </c>
      <c r="X861" s="24">
        <v>0</v>
      </c>
      <c r="Y861" s="48">
        <v>40</v>
      </c>
      <c r="Z861" s="48">
        <v>0</v>
      </c>
      <c r="AA861" s="48">
        <f>VLOOKUP(E861,[6]教育处数据!B:G,6,0)</f>
        <v>0</v>
      </c>
      <c r="AB861" s="43">
        <f>VLOOKUP(E861,[6]教育处数据!B:H,7,0)</f>
        <v>0</v>
      </c>
      <c r="AC861" s="43">
        <f>VLOOKUP(E861,[6]教育处数据!B:J,9,0)</f>
        <v>0</v>
      </c>
      <c r="AD861" s="43">
        <f>VLOOKUP(E861,[6]教育处数据!B:L,11,0)</f>
        <v>0</v>
      </c>
      <c r="AE861" s="43">
        <v>0</v>
      </c>
      <c r="AF861" s="43">
        <v>0</v>
      </c>
      <c r="AG861" s="43">
        <f>VLOOKUP(E861,[6]教育处数据!B:N,13,0)</f>
        <v>0</v>
      </c>
      <c r="AH861" s="43">
        <v>0</v>
      </c>
      <c r="AI861" s="43">
        <v>0</v>
      </c>
      <c r="AJ861" s="43">
        <v>0</v>
      </c>
      <c r="AK861" s="43">
        <v>0</v>
      </c>
      <c r="AL861" s="43">
        <v>0</v>
      </c>
      <c r="AM861" s="26">
        <f>SUM(J861:M861,S861:AJ861)</f>
        <v>640</v>
      </c>
      <c r="AN861" s="7" t="str">
        <f>VLOOKUP(G861,'[4]2.第一轮公示反馈'!$G:$AM,33,0)</f>
        <v>重症医学科</v>
      </c>
      <c r="AO861" s="52">
        <f>SUMPRODUCT(($AN$4:$AN$1113=AN861)*($AM$4:$AM$1113&gt;AM861))+1</f>
        <v>9</v>
      </c>
      <c r="AP861" s="53">
        <f>COUNTIF(AN:AN,AN861)</f>
        <v>16</v>
      </c>
      <c r="AQ861" s="54">
        <f>AO861/AP861</f>
        <v>0.5625</v>
      </c>
      <c r="AR861" s="53">
        <f>IF(AQ861&lt;=10%,1.5,(IF(AQ861&lt;=40%,1.25,IF(AQ861&lt;=60%,1,IF(AQ861&lt;90%,0.75,0.5)))))</f>
        <v>1</v>
      </c>
      <c r="AS861" s="55">
        <v>1200</v>
      </c>
      <c r="AT861" s="6">
        <f>VLOOKUP(E861,[6]教育处数据!B:Q,16,0)</f>
        <v>20</v>
      </c>
      <c r="AU861" s="56">
        <f>AS861*AR861*(AT861/AW861)</f>
        <v>1200</v>
      </c>
      <c r="AV861" s="57">
        <f>ROUND(AU861,0)</f>
        <v>1200</v>
      </c>
      <c r="AW861" s="6">
        <v>20</v>
      </c>
    </row>
    <row r="862" spans="1:49">
      <c r="A862" s="6"/>
      <c r="B862" s="7" t="s">
        <v>185</v>
      </c>
      <c r="C862" s="8">
        <v>857</v>
      </c>
      <c r="D862" s="9" t="s">
        <v>1031</v>
      </c>
      <c r="E862" s="8">
        <f>VLOOKUP(D862,'[1]9月学员绩效名单'!$A:$C,3,0)</f>
        <v>123001</v>
      </c>
      <c r="F862" s="8" t="str">
        <f>VLOOKUP(E862,'[2]住培学员 在培学员排班表（所有人）请假等数据已更新到23.6'!$F$1:$X$65536,19,0)</f>
        <v>住院医师-本院</v>
      </c>
      <c r="G862" s="8" t="str">
        <f>VLOOKUP(E862,'[2]住培学员 在培学员排班表（所有人）请假等数据已更新到23.6'!$F$1:$P$65536,11,0)</f>
        <v>重症医学科</v>
      </c>
      <c r="H862" s="8" t="str">
        <f>VLOOKUP(E862,'[2]住培学员 在培学员排班表（所有人）请假等数据已更新到23.6'!$F$1:$S$65536,14,0)</f>
        <v>2023年</v>
      </c>
      <c r="I862" s="8" t="s">
        <v>99</v>
      </c>
      <c r="J862" s="24">
        <v>0</v>
      </c>
      <c r="K862" s="24">
        <v>0</v>
      </c>
      <c r="L862" s="24">
        <v>0</v>
      </c>
      <c r="M862" s="24">
        <v>160</v>
      </c>
      <c r="N862" s="25">
        <v>0</v>
      </c>
      <c r="O862" s="25">
        <v>5</v>
      </c>
      <c r="P862" s="25">
        <v>1</v>
      </c>
      <c r="Q862" s="25">
        <v>1</v>
      </c>
      <c r="R862" s="25">
        <v>0</v>
      </c>
      <c r="S862" s="36">
        <v>145</v>
      </c>
      <c r="T862" s="24">
        <v>100</v>
      </c>
      <c r="U862" s="41">
        <v>10</v>
      </c>
      <c r="V862" s="41">
        <v>20</v>
      </c>
      <c r="W862" s="41">
        <v>30</v>
      </c>
      <c r="X862" s="41">
        <v>30</v>
      </c>
      <c r="Y862" s="41">
        <v>20</v>
      </c>
      <c r="Z862" s="48">
        <v>0</v>
      </c>
      <c r="AA862" s="48">
        <f>VLOOKUP(E862,[6]教育处数据!B:G,6,0)</f>
        <v>0</v>
      </c>
      <c r="AB862" s="43">
        <f>VLOOKUP(E862,[6]教育处数据!B:H,7,0)</f>
        <v>100</v>
      </c>
      <c r="AC862" s="43">
        <f>VLOOKUP(E862,[6]教育处数据!B:J,9,0)</f>
        <v>0</v>
      </c>
      <c r="AD862" s="43">
        <f>VLOOKUP(E862,[6]教育处数据!B:L,11,0)</f>
        <v>0</v>
      </c>
      <c r="AE862" s="43">
        <v>0</v>
      </c>
      <c r="AF862" s="43">
        <v>0</v>
      </c>
      <c r="AG862" s="43">
        <f>VLOOKUP(E862,[6]教育处数据!B:N,13,0)</f>
        <v>0</v>
      </c>
      <c r="AH862" s="43">
        <v>0</v>
      </c>
      <c r="AI862" s="43">
        <v>0</v>
      </c>
      <c r="AJ862" s="43">
        <v>0</v>
      </c>
      <c r="AK862" s="43">
        <v>0</v>
      </c>
      <c r="AL862" s="43">
        <v>0</v>
      </c>
      <c r="AM862" s="26">
        <f>SUM(J862:M862,S862:AJ862)</f>
        <v>615</v>
      </c>
      <c r="AN862" s="7" t="str">
        <f>VLOOKUP(G862,'[4]2.第一轮公示反馈'!$G:$AM,33,0)</f>
        <v>重症医学科</v>
      </c>
      <c r="AO862" s="52">
        <f>SUMPRODUCT(($AN$4:$AN$1113=AN862)*($AM$4:$AM$1113&gt;AM862))+1</f>
        <v>10</v>
      </c>
      <c r="AP862" s="53">
        <f>COUNTIF(AN:AN,AN862)</f>
        <v>16</v>
      </c>
      <c r="AQ862" s="54">
        <f>AO862/AP862</f>
        <v>0.625</v>
      </c>
      <c r="AR862" s="53">
        <f>IF(AQ862&lt;=10%,1.5,(IF(AQ862&lt;=40%,1.25,IF(AQ862&lt;=60%,1,IF(AQ862&lt;90%,0.75,0.5)))))</f>
        <v>0.75</v>
      </c>
      <c r="AS862" s="55">
        <v>1200</v>
      </c>
      <c r="AT862" s="6">
        <f>VLOOKUP(E862,[6]教育处数据!B:Q,16,0)</f>
        <v>20</v>
      </c>
      <c r="AU862" s="56">
        <f>AS862*AR862*(AT862/AW862)</f>
        <v>900</v>
      </c>
      <c r="AV862" s="57">
        <f>ROUND(AU862,0)</f>
        <v>900</v>
      </c>
      <c r="AW862" s="6">
        <v>20</v>
      </c>
    </row>
    <row r="863" spans="1:49">
      <c r="A863" s="6"/>
      <c r="B863" s="7" t="s">
        <v>259</v>
      </c>
      <c r="C863" s="8">
        <v>858</v>
      </c>
      <c r="D863" s="8" t="s">
        <v>1032</v>
      </c>
      <c r="E863" s="8" t="str">
        <f>VLOOKUP(D863,'[1]9月学员绩效名单'!$A:$C,3,0)</f>
        <v>733L27</v>
      </c>
      <c r="F863" s="8" t="str">
        <f>VLOOKUP(E863,'[2]住培学员 在培学员排班表（所有人）请假等数据已更新到23.6'!$F$1:$X$65536,19,0)</f>
        <v>住院医师-外院</v>
      </c>
      <c r="G863" s="8" t="str">
        <f>VLOOKUP(E863,'[2]住培学员 在培学员排班表（所有人）请假等数据已更新到23.6'!$F$1:$P$65536,11,0)</f>
        <v>重症医学科</v>
      </c>
      <c r="H863" s="8" t="str">
        <f>VLOOKUP(E863,'[2]住培学员 在培学员排班表（所有人）请假等数据已更新到23.6'!$F$1:$S$65536,14,0)</f>
        <v>2023年</v>
      </c>
      <c r="I863" s="8" t="s">
        <v>99</v>
      </c>
      <c r="J863" s="24">
        <v>0</v>
      </c>
      <c r="K863" s="43">
        <v>0</v>
      </c>
      <c r="L863" s="43">
        <v>0</v>
      </c>
      <c r="M863" s="24">
        <v>160</v>
      </c>
      <c r="N863" s="25">
        <v>0</v>
      </c>
      <c r="O863" s="25">
        <v>5</v>
      </c>
      <c r="P863" s="25">
        <v>1</v>
      </c>
      <c r="Q863" s="25">
        <v>1</v>
      </c>
      <c r="R863" s="25">
        <v>1</v>
      </c>
      <c r="S863" s="36">
        <v>170</v>
      </c>
      <c r="T863" s="24">
        <v>100</v>
      </c>
      <c r="U863" s="24">
        <v>10</v>
      </c>
      <c r="V863" s="24">
        <v>40</v>
      </c>
      <c r="W863" s="24">
        <v>60</v>
      </c>
      <c r="X863" s="24">
        <v>60</v>
      </c>
      <c r="Y863" s="48">
        <v>0</v>
      </c>
      <c r="Z863" s="48">
        <v>0</v>
      </c>
      <c r="AA863" s="48">
        <f>VLOOKUP(E863,[6]教育处数据!B:G,6,0)</f>
        <v>0</v>
      </c>
      <c r="AB863" s="43">
        <f>VLOOKUP(E863,[6]教育处数据!B:H,7,0)</f>
        <v>0</v>
      </c>
      <c r="AC863" s="43">
        <f>VLOOKUP(E863,[6]教育处数据!B:J,9,0)</f>
        <v>0</v>
      </c>
      <c r="AD863" s="43">
        <f>VLOOKUP(E863,[6]教育处数据!B:L,11,0)</f>
        <v>0</v>
      </c>
      <c r="AE863" s="43">
        <v>0</v>
      </c>
      <c r="AF863" s="43">
        <v>0</v>
      </c>
      <c r="AG863" s="43">
        <f>VLOOKUP(E863,[6]教育处数据!B:N,13,0)</f>
        <v>0</v>
      </c>
      <c r="AH863" s="43">
        <v>0</v>
      </c>
      <c r="AI863" s="43">
        <v>0</v>
      </c>
      <c r="AJ863" s="43">
        <v>0</v>
      </c>
      <c r="AK863" s="43">
        <v>0</v>
      </c>
      <c r="AL863" s="43">
        <v>0</v>
      </c>
      <c r="AM863" s="26">
        <f>SUM(J863:M863,S863:AJ863)</f>
        <v>600</v>
      </c>
      <c r="AN863" s="7" t="str">
        <f>VLOOKUP(G863,'[4]2.第一轮公示反馈'!$G:$AM,33,0)</f>
        <v>重症医学科</v>
      </c>
      <c r="AO863" s="52">
        <f>SUMPRODUCT(($AN$4:$AN$1113=AN863)*($AM$4:$AM$1113&gt;AM863))+1</f>
        <v>11</v>
      </c>
      <c r="AP863" s="53">
        <f>COUNTIF(AN:AN,AN863)</f>
        <v>16</v>
      </c>
      <c r="AQ863" s="54">
        <f>AO863/AP863</f>
        <v>0.6875</v>
      </c>
      <c r="AR863" s="53">
        <f>IF(AQ863&lt;=10%,1.5,(IF(AQ863&lt;=40%,1.25,IF(AQ863&lt;=60%,1,IF(AQ863&lt;90%,0.75,0.5)))))</f>
        <v>0.75</v>
      </c>
      <c r="AS863" s="55">
        <v>1200</v>
      </c>
      <c r="AT863" s="6">
        <f>VLOOKUP(E863,[6]教育处数据!B:Q,16,0)</f>
        <v>20</v>
      </c>
      <c r="AU863" s="56">
        <f>AS863*AR863*(AT863/AW863)</f>
        <v>900</v>
      </c>
      <c r="AV863" s="57">
        <f>ROUND(AU863,0)</f>
        <v>900</v>
      </c>
      <c r="AW863" s="6">
        <v>20</v>
      </c>
    </row>
    <row r="864" spans="1:49">
      <c r="A864" s="6"/>
      <c r="B864" s="7" t="s">
        <v>185</v>
      </c>
      <c r="C864" s="8">
        <v>859</v>
      </c>
      <c r="D864" s="9" t="s">
        <v>1033</v>
      </c>
      <c r="E864" s="8" t="str">
        <f>VLOOKUP(D864,'[1]9月学员绩效名单'!$A:$C,3,0)</f>
        <v>733L18</v>
      </c>
      <c r="F864" s="8" t="str">
        <f>VLOOKUP(E864,'[2]住培学员 在培学员排班表（所有人）请假等数据已更新到23.6'!$F$1:$X$65536,19,0)</f>
        <v>住院医师-外院</v>
      </c>
      <c r="G864" s="8" t="str">
        <f>VLOOKUP(E864,'[2]住培学员 在培学员排班表（所有人）请假等数据已更新到23.6'!$F$1:$P$65536,11,0)</f>
        <v>重症医学科</v>
      </c>
      <c r="H864" s="8" t="str">
        <f>VLOOKUP(E864,'[2]住培学员 在培学员排班表（所有人）请假等数据已更新到23.6'!$F$1:$S$65536,14,0)</f>
        <v>2023年</v>
      </c>
      <c r="I864" s="8" t="s">
        <v>99</v>
      </c>
      <c r="J864" s="24">
        <v>0</v>
      </c>
      <c r="K864" s="24">
        <v>0</v>
      </c>
      <c r="L864" s="24">
        <v>0</v>
      </c>
      <c r="M864" s="24">
        <v>160</v>
      </c>
      <c r="N864" s="25">
        <v>0</v>
      </c>
      <c r="O864" s="25">
        <v>5</v>
      </c>
      <c r="P864" s="25">
        <v>1</v>
      </c>
      <c r="Q864" s="25">
        <v>1</v>
      </c>
      <c r="R864" s="25">
        <v>0</v>
      </c>
      <c r="S864" s="36">
        <v>145</v>
      </c>
      <c r="T864" s="24">
        <v>100</v>
      </c>
      <c r="U864" s="41">
        <v>10</v>
      </c>
      <c r="V864" s="41">
        <v>20</v>
      </c>
      <c r="W864" s="41">
        <v>60</v>
      </c>
      <c r="X864" s="41">
        <v>60</v>
      </c>
      <c r="Y864" s="41">
        <v>20</v>
      </c>
      <c r="Z864" s="48">
        <v>0</v>
      </c>
      <c r="AA864" s="48">
        <f>VLOOKUP(E864,[6]教育处数据!B:G,6,0)</f>
        <v>0</v>
      </c>
      <c r="AB864" s="43">
        <f>VLOOKUP(E864,[6]教育处数据!B:H,7,0)</f>
        <v>0</v>
      </c>
      <c r="AC864" s="43">
        <f>VLOOKUP(E864,[6]教育处数据!B:J,9,0)</f>
        <v>0</v>
      </c>
      <c r="AD864" s="43">
        <f>VLOOKUP(E864,[6]教育处数据!B:L,11,0)</f>
        <v>0</v>
      </c>
      <c r="AE864" s="43">
        <v>0</v>
      </c>
      <c r="AF864" s="43">
        <v>0</v>
      </c>
      <c r="AG864" s="43">
        <f>VLOOKUP(E864,[6]教育处数据!B:N,13,0)</f>
        <v>0</v>
      </c>
      <c r="AH864" s="43">
        <v>0</v>
      </c>
      <c r="AI864" s="43">
        <v>0</v>
      </c>
      <c r="AJ864" s="43">
        <v>0</v>
      </c>
      <c r="AK864" s="43">
        <v>0</v>
      </c>
      <c r="AL864" s="43">
        <v>0</v>
      </c>
      <c r="AM864" s="26">
        <f>SUM(J864:M864,S864:AJ864)</f>
        <v>575</v>
      </c>
      <c r="AN864" s="7" t="str">
        <f>VLOOKUP(G864,'[4]2.第一轮公示反馈'!$G:$AM,33,0)</f>
        <v>重症医学科</v>
      </c>
      <c r="AO864" s="52">
        <f>SUMPRODUCT(($AN$4:$AN$1113=AN864)*($AM$4:$AM$1113&gt;AM864))+1</f>
        <v>12</v>
      </c>
      <c r="AP864" s="53">
        <f>COUNTIF(AN:AN,AN864)</f>
        <v>16</v>
      </c>
      <c r="AQ864" s="54">
        <f>AO864/AP864</f>
        <v>0.75</v>
      </c>
      <c r="AR864" s="53">
        <f>IF(AQ864&lt;=10%,1.5,(IF(AQ864&lt;=40%,1.25,IF(AQ864&lt;=60%,1,IF(AQ864&lt;90%,0.75,0.5)))))</f>
        <v>0.75</v>
      </c>
      <c r="AS864" s="55">
        <v>1200</v>
      </c>
      <c r="AT864" s="6">
        <f>VLOOKUP(E864,[6]教育处数据!B:Q,16,0)</f>
        <v>20</v>
      </c>
      <c r="AU864" s="56">
        <f>AS864*AR864*(AT864/AW864)</f>
        <v>900</v>
      </c>
      <c r="AV864" s="57">
        <f>ROUND(AU864,0)</f>
        <v>900</v>
      </c>
      <c r="AW864" s="6">
        <v>20</v>
      </c>
    </row>
    <row r="865" spans="1:49">
      <c r="A865" s="6"/>
      <c r="B865" s="7" t="s">
        <v>134</v>
      </c>
      <c r="C865" s="8">
        <v>860</v>
      </c>
      <c r="D865" s="10" t="s">
        <v>1034</v>
      </c>
      <c r="E865" s="8" t="str">
        <f>VLOOKUP(D865,'[1]9月学员绩效名单'!$A:$C,3,0)</f>
        <v>732L80</v>
      </c>
      <c r="F865" s="8" t="str">
        <f>VLOOKUP(E865,'[2]住培学员 在培学员排班表（所有人）请假等数据已更新到23.6'!$F$1:$X$65536,19,0)</f>
        <v>住院医师-外院</v>
      </c>
      <c r="G865" s="8" t="str">
        <f>VLOOKUP(E865,'[2]住培学员 在培学员排班表（所有人）请假等数据已更新到23.6'!$F$1:$P$65536,11,0)</f>
        <v>重症医学科</v>
      </c>
      <c r="H865" s="8" t="str">
        <f>VLOOKUP(E865,'[2]住培学员 在培学员排班表（所有人）请假等数据已更新到23.6'!$F$1:$S$65536,14,0)</f>
        <v>2023年</v>
      </c>
      <c r="I865" s="8" t="s">
        <v>99</v>
      </c>
      <c r="J865" s="24">
        <v>0</v>
      </c>
      <c r="K865" s="24">
        <v>0</v>
      </c>
      <c r="L865" s="24">
        <v>0</v>
      </c>
      <c r="M865" s="24">
        <v>160</v>
      </c>
      <c r="N865" s="25">
        <v>0</v>
      </c>
      <c r="O865" s="25">
        <v>3</v>
      </c>
      <c r="P865" s="25">
        <v>1</v>
      </c>
      <c r="Q865" s="25">
        <v>1</v>
      </c>
      <c r="R865" s="25">
        <v>1</v>
      </c>
      <c r="S865" s="36">
        <v>130</v>
      </c>
      <c r="T865" s="24">
        <v>100</v>
      </c>
      <c r="U865" s="24">
        <v>10</v>
      </c>
      <c r="V865" s="24">
        <v>20</v>
      </c>
      <c r="W865" s="24">
        <v>60</v>
      </c>
      <c r="X865" s="24">
        <v>60</v>
      </c>
      <c r="Y865" s="48">
        <v>0</v>
      </c>
      <c r="Z865" s="48">
        <v>0</v>
      </c>
      <c r="AA865" s="48">
        <f>VLOOKUP(E865,[6]教育处数据!B:G,6,0)</f>
        <v>0</v>
      </c>
      <c r="AB865" s="43">
        <f>VLOOKUP(E865,[6]教育处数据!B:H,7,0)</f>
        <v>0</v>
      </c>
      <c r="AC865" s="43">
        <f>VLOOKUP(E865,[6]教育处数据!B:J,9,0)</f>
        <v>0</v>
      </c>
      <c r="AD865" s="43">
        <f>VLOOKUP(E865,[6]教育处数据!B:L,11,0)</f>
        <v>0</v>
      </c>
      <c r="AE865" s="43">
        <v>0</v>
      </c>
      <c r="AF865" s="43">
        <v>0</v>
      </c>
      <c r="AG865" s="43">
        <f>VLOOKUP(E865,[6]教育处数据!B:N,13,0)</f>
        <v>0</v>
      </c>
      <c r="AH865" s="43">
        <v>0</v>
      </c>
      <c r="AI865" s="43">
        <v>0</v>
      </c>
      <c r="AJ865" s="43">
        <v>0</v>
      </c>
      <c r="AK865" s="43">
        <v>0</v>
      </c>
      <c r="AL865" s="43">
        <v>0</v>
      </c>
      <c r="AM865" s="26">
        <f>SUM(J865:M865,S865:AJ865)</f>
        <v>540</v>
      </c>
      <c r="AN865" s="7" t="str">
        <f>VLOOKUP(G865,'[4]2.第一轮公示反馈'!$G:$AM,33,0)</f>
        <v>重症医学科</v>
      </c>
      <c r="AO865" s="52">
        <f>SUMPRODUCT(($AN$4:$AN$1113=AN865)*($AM$4:$AM$1113&gt;AM865))+1</f>
        <v>13</v>
      </c>
      <c r="AP865" s="53">
        <f>COUNTIF(AN:AN,AN865)</f>
        <v>16</v>
      </c>
      <c r="AQ865" s="54">
        <f>AO865/AP865</f>
        <v>0.8125</v>
      </c>
      <c r="AR865" s="53">
        <f>IF(AQ865&lt;=10%,1.5,(IF(AQ865&lt;=40%,1.25,IF(AQ865&lt;=60%,1,IF(AQ865&lt;90%,0.75,0.5)))))</f>
        <v>0.75</v>
      </c>
      <c r="AS865" s="55">
        <v>1200</v>
      </c>
      <c r="AT865" s="6">
        <f>VLOOKUP(E865,[6]教育处数据!B:Q,16,0)</f>
        <v>20</v>
      </c>
      <c r="AU865" s="56">
        <f>AS865*AR865*(AT865/AW865)</f>
        <v>900</v>
      </c>
      <c r="AV865" s="57">
        <f>ROUND(AU865,0)</f>
        <v>900</v>
      </c>
      <c r="AW865" s="6">
        <v>20</v>
      </c>
    </row>
    <row r="866" spans="1:49">
      <c r="A866" s="6"/>
      <c r="B866" s="7" t="s">
        <v>239</v>
      </c>
      <c r="C866" s="8">
        <v>861</v>
      </c>
      <c r="D866" s="8" t="s">
        <v>1035</v>
      </c>
      <c r="E866" s="8" t="str">
        <f>VLOOKUP(D866,'[1]9月学员绩效名单'!$A:$C,3,0)</f>
        <v>732L31</v>
      </c>
      <c r="F866" s="8" t="str">
        <f>VLOOKUP(E866,'[2]住培学员 在培学员排班表（所有人）请假等数据已更新到23.6'!$F$1:$X$65536,19,0)</f>
        <v>住院医师-外院</v>
      </c>
      <c r="G866" s="8" t="str">
        <f>VLOOKUP(E866,'[2]住培学员 在培学员排班表（所有人）请假等数据已更新到23.6'!$F$1:$P$65536,11,0)</f>
        <v>重症医学科</v>
      </c>
      <c r="H866" s="8" t="str">
        <f>VLOOKUP(E866,'[2]住培学员 在培学员排班表（所有人）请假等数据已更新到23.6'!$F$1:$S$65536,14,0)</f>
        <v>2023年</v>
      </c>
      <c r="I866" s="8" t="s">
        <v>99</v>
      </c>
      <c r="J866" s="24">
        <v>0</v>
      </c>
      <c r="K866" s="24">
        <v>0</v>
      </c>
      <c r="L866" s="24">
        <v>0</v>
      </c>
      <c r="M866" s="24">
        <v>120</v>
      </c>
      <c r="N866" s="25">
        <v>0</v>
      </c>
      <c r="O866" s="25">
        <v>2</v>
      </c>
      <c r="P866" s="25">
        <v>1</v>
      </c>
      <c r="Q866" s="25">
        <v>2</v>
      </c>
      <c r="R866" s="25">
        <v>1</v>
      </c>
      <c r="S866" s="36">
        <v>135</v>
      </c>
      <c r="T866" s="24">
        <v>100</v>
      </c>
      <c r="U866" s="24">
        <v>10</v>
      </c>
      <c r="V866" s="24">
        <v>80</v>
      </c>
      <c r="W866" s="24">
        <v>60</v>
      </c>
      <c r="X866" s="24">
        <v>30</v>
      </c>
      <c r="Y866" s="48">
        <v>0</v>
      </c>
      <c r="Z866" s="48">
        <v>0</v>
      </c>
      <c r="AA866" s="48">
        <f>VLOOKUP(E866,[6]教育处数据!B:G,6,0)</f>
        <v>0</v>
      </c>
      <c r="AB866" s="43">
        <f>VLOOKUP(E866,[6]教育处数据!B:H,7,0)</f>
        <v>0</v>
      </c>
      <c r="AC866" s="43">
        <f>VLOOKUP(E866,[6]教育处数据!B:J,9,0)</f>
        <v>0</v>
      </c>
      <c r="AD866" s="43">
        <f>VLOOKUP(E866,[6]教育处数据!B:L,11,0)</f>
        <v>0</v>
      </c>
      <c r="AE866" s="43">
        <v>0</v>
      </c>
      <c r="AF866" s="43">
        <v>0</v>
      </c>
      <c r="AG866" s="43">
        <f>VLOOKUP(E866,[6]教育处数据!B:N,13,0)</f>
        <v>0</v>
      </c>
      <c r="AH866" s="43">
        <v>0</v>
      </c>
      <c r="AI866" s="43">
        <v>0</v>
      </c>
      <c r="AJ866" s="43">
        <v>0</v>
      </c>
      <c r="AK866" s="43">
        <v>0</v>
      </c>
      <c r="AL866" s="43">
        <v>0</v>
      </c>
      <c r="AM866" s="26">
        <f>SUM(J866:M866,S866:AJ866)</f>
        <v>535</v>
      </c>
      <c r="AN866" s="7" t="str">
        <f>VLOOKUP(G866,'[4]2.第一轮公示反馈'!$G:$AM,33,0)</f>
        <v>重症医学科</v>
      </c>
      <c r="AO866" s="52">
        <f>SUMPRODUCT(($AN$4:$AN$1113=AN866)*($AM$4:$AM$1113&gt;AM866))+1</f>
        <v>14</v>
      </c>
      <c r="AP866" s="53">
        <f>COUNTIF(AN:AN,AN866)</f>
        <v>16</v>
      </c>
      <c r="AQ866" s="54">
        <f>AO866/AP866</f>
        <v>0.875</v>
      </c>
      <c r="AR866" s="53">
        <f>IF(AQ866&lt;=10%,1.5,(IF(AQ866&lt;=40%,1.25,IF(AQ866&lt;=60%,1,IF(AQ866&lt;90%,0.75,0.5)))))</f>
        <v>0.75</v>
      </c>
      <c r="AS866" s="55">
        <v>1200</v>
      </c>
      <c r="AT866" s="6">
        <f>VLOOKUP(E866,[6]教育处数据!B:Q,16,0)</f>
        <v>20</v>
      </c>
      <c r="AU866" s="56">
        <f>AS866*AR866*(AT866/AW866)</f>
        <v>900</v>
      </c>
      <c r="AV866" s="57">
        <f>ROUND(AU866,0)</f>
        <v>900</v>
      </c>
      <c r="AW866" s="6">
        <v>20</v>
      </c>
    </row>
    <row r="867" spans="1:49">
      <c r="A867" s="6"/>
      <c r="B867" s="7" t="s">
        <v>500</v>
      </c>
      <c r="C867" s="8">
        <v>862</v>
      </c>
      <c r="D867" s="13" t="s">
        <v>1036</v>
      </c>
      <c r="E867" s="8" t="str">
        <f>VLOOKUP(D867,'[1]9月学员绩效名单'!$A:$C,3,0)</f>
        <v>7AO287</v>
      </c>
      <c r="F867" s="8" t="str">
        <f>VLOOKUP(E867,'[2]住培学员 在培学员排班表（所有人）请假等数据已更新到23.6'!$F$1:$X$65536,19,0)</f>
        <v>规培研究生</v>
      </c>
      <c r="G867" s="8" t="str">
        <f>VLOOKUP(E867,'[2]住培学员 在培学员排班表（所有人）请假等数据已更新到23.6'!$F$1:$P$65536,11,0)</f>
        <v>重症医学科</v>
      </c>
      <c r="H867" s="8" t="str">
        <f>VLOOKUP(E867,'[2]住培学员 在培学员排班表（所有人）请假等数据已更新到23.6'!$F$1:$S$65536,14,0)</f>
        <v>2022年</v>
      </c>
      <c r="I867" s="9" t="s">
        <v>99</v>
      </c>
      <c r="J867" s="60">
        <v>0</v>
      </c>
      <c r="K867" s="24">
        <v>0</v>
      </c>
      <c r="L867" s="24">
        <v>0</v>
      </c>
      <c r="M867" s="24">
        <v>160</v>
      </c>
      <c r="N867" s="25">
        <v>0</v>
      </c>
      <c r="O867" s="25">
        <v>0</v>
      </c>
      <c r="P867" s="25">
        <v>1</v>
      </c>
      <c r="Q867" s="25">
        <v>5</v>
      </c>
      <c r="R867" s="78">
        <v>0</v>
      </c>
      <c r="S867" s="36">
        <v>145</v>
      </c>
      <c r="T867" s="24">
        <v>100</v>
      </c>
      <c r="U867" s="24">
        <v>0</v>
      </c>
      <c r="V867" s="24">
        <v>20</v>
      </c>
      <c r="W867" s="24">
        <v>0</v>
      </c>
      <c r="X867" s="24">
        <v>0</v>
      </c>
      <c r="Y867" s="48">
        <v>0</v>
      </c>
      <c r="Z867" s="48">
        <v>0</v>
      </c>
      <c r="AA867" s="48">
        <f>VLOOKUP(E867,[6]教育处数据!B:G,6,0)</f>
        <v>0</v>
      </c>
      <c r="AB867" s="43">
        <f>VLOOKUP(E867,[6]教育处数据!B:H,7,0)</f>
        <v>0</v>
      </c>
      <c r="AC867" s="43">
        <f>VLOOKUP(E867,[6]教育处数据!B:J,9,0)</f>
        <v>0</v>
      </c>
      <c r="AD867" s="43">
        <f>VLOOKUP(E867,[6]教育处数据!B:L,11,0)</f>
        <v>0</v>
      </c>
      <c r="AE867" s="43">
        <v>0</v>
      </c>
      <c r="AF867" s="43">
        <v>0</v>
      </c>
      <c r="AG867" s="43">
        <f>VLOOKUP(E867,[6]教育处数据!B:N,13,0)</f>
        <v>0</v>
      </c>
      <c r="AH867" s="43">
        <v>0</v>
      </c>
      <c r="AI867" s="43">
        <v>0</v>
      </c>
      <c r="AJ867" s="43">
        <v>0</v>
      </c>
      <c r="AK867" s="43">
        <v>0</v>
      </c>
      <c r="AL867" s="43">
        <v>0</v>
      </c>
      <c r="AM867" s="26">
        <f>SUM(J867:M867,S867:AJ867)</f>
        <v>425</v>
      </c>
      <c r="AN867" s="7" t="str">
        <f>VLOOKUP(G867,'[4]2.第一轮公示反馈'!$G:$AM,33,0)</f>
        <v>重症医学科</v>
      </c>
      <c r="AO867" s="52">
        <f>SUMPRODUCT(($AN$4:$AN$1113=AN867)*($AM$4:$AM$1113&gt;AM867))+1</f>
        <v>15</v>
      </c>
      <c r="AP867" s="53">
        <f>COUNTIF(AN:AN,AN867)</f>
        <v>16</v>
      </c>
      <c r="AQ867" s="54">
        <f>AO867/AP867</f>
        <v>0.9375</v>
      </c>
      <c r="AR867" s="53">
        <f>IF(AQ867&lt;=10%,1.5,(IF(AQ867&lt;=40%,1.25,IF(AQ867&lt;=60%,1,IF(AQ867&lt;90%,0.75,0.5)))))</f>
        <v>0.5</v>
      </c>
      <c r="AS867" s="55">
        <v>1200</v>
      </c>
      <c r="AT867" s="6">
        <f>VLOOKUP(E867,[6]教育处数据!B:Q,16,0)</f>
        <v>20</v>
      </c>
      <c r="AU867" s="56">
        <f>AS867*AR867*(AT867/AW867)</f>
        <v>600</v>
      </c>
      <c r="AV867" s="57">
        <f>ROUND(AU867,0)</f>
        <v>600</v>
      </c>
      <c r="AW867" s="6">
        <v>20</v>
      </c>
    </row>
    <row r="868" spans="1:49">
      <c r="A868" s="6"/>
      <c r="B868" s="7" t="s">
        <v>136</v>
      </c>
      <c r="C868" s="8">
        <v>863</v>
      </c>
      <c r="D868" s="8" t="s">
        <v>1037</v>
      </c>
      <c r="E868" s="8" t="str">
        <f>VLOOKUP(D868,'[1]9月学员绩效名单'!$A:$C,3,0)</f>
        <v>7AO286</v>
      </c>
      <c r="F868" s="8" t="str">
        <f>VLOOKUP(E868,'[2]住培学员 在培学员排班表（所有人）请假等数据已更新到23.6'!$F$1:$X$65536,19,0)</f>
        <v>规培研究生</v>
      </c>
      <c r="G868" s="8" t="str">
        <f>VLOOKUP(E868,'[2]住培学员 在培学员排班表（所有人）请假等数据已更新到23.6'!$F$1:$P$65536,11,0)</f>
        <v>重症医学科</v>
      </c>
      <c r="H868" s="8" t="str">
        <f>VLOOKUP(E868,'[2]住培学员 在培学员排班表（所有人）请假等数据已更新到23.6'!$F$1:$S$65536,14,0)</f>
        <v>2022年</v>
      </c>
      <c r="I868" s="8" t="s">
        <v>99</v>
      </c>
      <c r="J868" s="24">
        <v>0</v>
      </c>
      <c r="K868" s="24">
        <v>0</v>
      </c>
      <c r="L868" s="24">
        <v>0</v>
      </c>
      <c r="M868" s="24">
        <v>160</v>
      </c>
      <c r="N868" s="25">
        <v>0</v>
      </c>
      <c r="O868" s="25">
        <v>6</v>
      </c>
      <c r="P868" s="25">
        <v>0</v>
      </c>
      <c r="Q868" s="25">
        <v>0</v>
      </c>
      <c r="R868" s="25">
        <v>0</v>
      </c>
      <c r="S868" s="36">
        <v>120</v>
      </c>
      <c r="T868" s="24">
        <v>100</v>
      </c>
      <c r="U868" s="24">
        <v>10</v>
      </c>
      <c r="V868" s="24">
        <v>0</v>
      </c>
      <c r="W868" s="24">
        <v>30</v>
      </c>
      <c r="X868" s="24">
        <v>0</v>
      </c>
      <c r="Y868" s="48">
        <v>0</v>
      </c>
      <c r="Z868" s="48">
        <v>0</v>
      </c>
      <c r="AA868" s="48">
        <f>VLOOKUP(E868,[6]教育处数据!B:G,6,0)</f>
        <v>0</v>
      </c>
      <c r="AB868" s="43">
        <f>VLOOKUP(E868,[6]教育处数据!B:H,7,0)</f>
        <v>0</v>
      </c>
      <c r="AC868" s="43">
        <f>VLOOKUP(E868,[6]教育处数据!B:J,9,0)</f>
        <v>0</v>
      </c>
      <c r="AD868" s="43">
        <f>VLOOKUP(E868,[6]教育处数据!B:L,11,0)</f>
        <v>0</v>
      </c>
      <c r="AE868" s="43">
        <v>0</v>
      </c>
      <c r="AF868" s="43">
        <v>0</v>
      </c>
      <c r="AG868" s="43">
        <f>VLOOKUP(E868,[6]教育处数据!B:N,13,0)</f>
        <v>0</v>
      </c>
      <c r="AH868" s="43">
        <v>0</v>
      </c>
      <c r="AI868" s="43">
        <v>0</v>
      </c>
      <c r="AJ868" s="43">
        <v>0</v>
      </c>
      <c r="AK868" s="43">
        <v>0</v>
      </c>
      <c r="AL868" s="43">
        <v>0</v>
      </c>
      <c r="AM868" s="26">
        <f>SUM(J868:M868,S868:AJ868)</f>
        <v>420</v>
      </c>
      <c r="AN868" s="7" t="str">
        <f>VLOOKUP(G868,'[4]2.第一轮公示反馈'!$G:$AM,33,0)</f>
        <v>重症医学科</v>
      </c>
      <c r="AO868" s="52">
        <f>SUMPRODUCT(($AN$4:$AN$1113=AN868)*($AM$4:$AM$1113&gt;AM868))+1</f>
        <v>16</v>
      </c>
      <c r="AP868" s="53">
        <f>COUNTIF(AN:AN,AN868)</f>
        <v>16</v>
      </c>
      <c r="AQ868" s="54">
        <f>AO868/AP868</f>
        <v>1</v>
      </c>
      <c r="AR868" s="53">
        <f>IF(AQ868&lt;=10%,1.5,(IF(AQ868&lt;=40%,1.25,IF(AQ868&lt;=60%,1,IF(AQ868&lt;90%,0.75,0.5)))))</f>
        <v>0.5</v>
      </c>
      <c r="AS868" s="55">
        <v>1200</v>
      </c>
      <c r="AT868" s="6">
        <f>VLOOKUP(E868,[6]教育处数据!B:Q,16,0)</f>
        <v>20</v>
      </c>
      <c r="AU868" s="56">
        <f>AS868*AR868*(AT868/AW868)</f>
        <v>600</v>
      </c>
      <c r="AV868" s="57">
        <f>ROUND(AU868,0)</f>
        <v>600</v>
      </c>
      <c r="AW868" s="6">
        <v>20</v>
      </c>
    </row>
    <row r="869" spans="19:19">
      <c r="S869" s="86"/>
    </row>
  </sheetData>
  <autoFilter ref="A5:AW868">
    <sortState ref="A6:AW868">
      <sortCondition ref="AN5"/>
    </sortState>
    <extLst/>
  </autoFilter>
  <mergeCells count="36">
    <mergeCell ref="I1:Y1"/>
    <mergeCell ref="AB1:AL1"/>
    <mergeCell ref="J2:M2"/>
    <mergeCell ref="N2:S2"/>
    <mergeCell ref="U2:Y2"/>
    <mergeCell ref="AB2:AD2"/>
    <mergeCell ref="AE2:AF2"/>
    <mergeCell ref="AH2:AL2"/>
    <mergeCell ref="N3:P3"/>
    <mergeCell ref="Q3:R3"/>
    <mergeCell ref="N5:R5"/>
    <mergeCell ref="A1:A5"/>
    <mergeCell ref="B1:B5"/>
    <mergeCell ref="C1:C5"/>
    <mergeCell ref="D1:D5"/>
    <mergeCell ref="E1:E5"/>
    <mergeCell ref="F1:F5"/>
    <mergeCell ref="G1:G5"/>
    <mergeCell ref="H1:H5"/>
    <mergeCell ref="Z3:Z5"/>
    <mergeCell ref="AA3:AA5"/>
    <mergeCell ref="AK4:AK5"/>
    <mergeCell ref="AL4:AL5"/>
    <mergeCell ref="AM1:AM3"/>
    <mergeCell ref="AM4:AM5"/>
    <mergeCell ref="AN1:AN5"/>
    <mergeCell ref="AO1:AO5"/>
    <mergeCell ref="AP1:AP5"/>
    <mergeCell ref="AQ1:AQ5"/>
    <mergeCell ref="AR1:AR5"/>
    <mergeCell ref="AS1:AS5"/>
    <mergeCell ref="AT1:AT5"/>
    <mergeCell ref="AU1:AU5"/>
    <mergeCell ref="AV1:AV5"/>
    <mergeCell ref="AW1:AW5"/>
    <mergeCell ref="Z1:AA2"/>
  </mergeCells>
  <conditionalFormatting sqref="D616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D653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D860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D$1:D$1048576">
    <cfRule type="duplicateValues" dxfId="0" priority="23"/>
  </conditionalFormatting>
  <conditionalFormatting sqref="D191:D192">
    <cfRule type="duplicateValues" dxfId="1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D863:D868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E$1:E$1048576">
    <cfRule type="duplicateValues" dxfId="0" priority="1"/>
  </conditionalFormatting>
  <conditionalFormatting sqref="E863:E868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dataValidations count="9">
    <dataValidation type="list" allowBlank="1" showInputMessage="1" showErrorMessage="1" sqref="J191 J192 J863 J865 J602:J659">
      <formula1>"0,-50,-100,-150,-200,-250"</formula1>
    </dataValidation>
    <dataValidation type="list" allowBlank="1" showInputMessage="1" showErrorMessage="1" sqref="U863 U865 U191:U192 U602:U659">
      <formula1>"0,10"</formula1>
    </dataValidation>
    <dataValidation type="list" allowBlank="1" showInputMessage="1" showErrorMessage="1" sqref="I863 I865 I191:I192 I602:I659">
      <formula1>"合格,不合格"</formula1>
    </dataValidation>
    <dataValidation type="list" allowBlank="1" showInputMessage="1" showErrorMessage="1" sqref="L191 L192 L863 L865 L602:L656">
      <formula1>"0,-50"</formula1>
    </dataValidation>
    <dataValidation type="list" allowBlank="1" showInputMessage="1" showErrorMessage="1" sqref="K191 K192 K863 K865 K602:K659">
      <formula1>"0,50,100,150,200"</formula1>
    </dataValidation>
    <dataValidation type="list" allowBlank="1" showInputMessage="1" showErrorMessage="1" sqref="M863 M865 M191:M192 M602:M659">
      <formula1>"160,120,80,0"</formula1>
    </dataValidation>
    <dataValidation type="list" allowBlank="1" showInputMessage="1" showErrorMessage="1" sqref="Y863 Y865 Y191:Y192 Y602:Y659">
      <formula1>"0,20,40,60,80,-20,-40,-60,-80"</formula1>
    </dataValidation>
    <dataValidation type="list" allowBlank="1" showInputMessage="1" showErrorMessage="1" sqref="W863:X863 W865:X865 W191:W192 X191:X192 W602:X659">
      <formula1>"0,30,60,90,120"</formula1>
    </dataValidation>
    <dataValidation type="list" allowBlank="1" showInputMessage="1" showErrorMessage="1" sqref="V863 V865 V191:V192 V602:V659">
      <formula1>"0,20,40,60,80"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第二次公示版本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Zmy。</cp:lastModifiedBy>
  <dcterms:created xsi:type="dcterms:W3CDTF">2023-11-20T02:13:00Z</dcterms:created>
  <dcterms:modified xsi:type="dcterms:W3CDTF">2023-11-20T02:16:42Z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604EB964EF4A4F2E90DF812F72721C9E</vt:lpwstr>
  </property>
  <property fmtid="{D5CDD505-2E9C-101B-9397-08002B2CF9AE}" pid="3" name="KSOProductBuildVer">
    <vt:lpwstr>2052-11.1.0.11751</vt:lpwstr>
  </property>
</Properties>
</file>